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w/Projects/06 entwicklungen/NMCForecasting.github/doc/"/>
    </mc:Choice>
  </mc:AlternateContent>
  <xr:revisionPtr revIDLastSave="0" documentId="13_ncr:1_{B4C54B34-8451-DF46-9581-590BD0E16462}" xr6:coauthVersionLast="45" xr6:coauthVersionMax="45" xr10:uidLastSave="{00000000-0000-0000-0000-000000000000}"/>
  <bookViews>
    <workbookView xWindow="280" yWindow="460" windowWidth="28240" windowHeight="17040" activeTab="4" xr2:uid="{E6411D16-3D34-DF47-BAC5-62BB5C1AB095}"/>
  </bookViews>
  <sheets>
    <sheet name="rolling a dice" sheetId="1" r:id="rId1"/>
    <sheet name="train connection" sheetId="2" r:id="rId2"/>
    <sheet name="software delivery" sheetId="3" r:id="rId3"/>
    <sheet name="rolling software delivery" sheetId="5" r:id="rId4"/>
    <sheet name="Delivery timeline" sheetId="6" r:id="rId5"/>
    <sheet name="meeting on time" sheetId="4" r:id="rId6"/>
  </sheets>
  <definedNames>
    <definedName name="_xlnm._FilterDatabase" localSheetId="2" hidden="1">'software delivery'!$A$1:$E$36</definedName>
    <definedName name="_xlchart.v1.0" hidden="1">'software delivery'!$I$168:$I$194</definedName>
    <definedName name="_xlchart.v1.1" hidden="1">'software delivery'!$E$2:$E$36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0" i="5" l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H54" i="5" s="1"/>
  <c r="AF41" i="5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40" i="5"/>
  <c r="AH3" i="5"/>
  <c r="AH4" i="5" s="1"/>
  <c r="AH5" i="5" s="1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AF3" i="5"/>
  <c r="AF4" i="5" s="1"/>
  <c r="AF5" i="5" s="1"/>
  <c r="AF6" i="5" s="1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R155" i="3" l="1"/>
  <c r="AL4" i="3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" i="3"/>
  <c r="AL2" i="3"/>
  <c r="AJ4" i="3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" i="3"/>
  <c r="AJ2" i="3"/>
  <c r="AP9" i="1" l="1"/>
  <c r="AP8" i="1"/>
  <c r="AP7" i="1"/>
  <c r="AP6" i="1"/>
  <c r="AP5" i="1"/>
  <c r="D8" i="1"/>
  <c r="L4" i="4"/>
  <c r="L3" i="4"/>
  <c r="L2" i="4"/>
  <c r="Q10" i="3" l="1"/>
  <c r="Q9" i="3"/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2" l="1"/>
  <c r="K13" i="1"/>
  <c r="E6" i="1"/>
  <c r="E4" i="1" l="1"/>
  <c r="E5" i="1"/>
  <c r="E3" i="1"/>
  <c r="E7" i="1"/>
  <c r="E2" i="1"/>
  <c r="F2" i="1" s="1"/>
  <c r="F3" i="1" l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<sst xmlns="http://schemas.openxmlformats.org/spreadsheetml/2006/main" count="136" uniqueCount="69">
  <si>
    <t>Frequency</t>
  </si>
  <si>
    <t>Probability</t>
  </si>
  <si>
    <t>Percentile</t>
  </si>
  <si>
    <t>p</t>
  </si>
  <si>
    <t>simulation runs</t>
  </si>
  <si>
    <t>Percentiles</t>
  </si>
  <si>
    <t>ICE 875</t>
  </si>
  <si>
    <t>IC 2443</t>
  </si>
  <si>
    <t>RB 40</t>
  </si>
  <si>
    <t>Departure</t>
  </si>
  <si>
    <t>Arrival</t>
  </si>
  <si>
    <t>arrival delay</t>
  </si>
  <si>
    <t>departure delay</t>
  </si>
  <si>
    <t>transfer time</t>
  </si>
  <si>
    <t>Total delay</t>
  </si>
  <si>
    <t>f</t>
  </si>
  <si>
    <t>percentile</t>
  </si>
  <si>
    <t>Start date</t>
  </si>
  <si>
    <t>Completion date</t>
  </si>
  <si>
    <t>Tags</t>
  </si>
  <si>
    <t>Story ID</t>
  </si>
  <si>
    <t>Cycle Time</t>
  </si>
  <si>
    <t>bug</t>
  </si>
  <si>
    <t>feature,frontend</t>
  </si>
  <si>
    <t>feature,backend</t>
  </si>
  <si>
    <t>bug,backend</t>
  </si>
  <si>
    <t>bug,frontend</t>
  </si>
  <si>
    <t>CT</t>
  </si>
  <si>
    <t>Multiple features</t>
  </si>
  <si>
    <t>TP</t>
  </si>
  <si>
    <t>Story</t>
  </si>
  <si>
    <t>Issues</t>
  </si>
  <si>
    <t>T-Shirt Size</t>
  </si>
  <si>
    <t>S</t>
  </si>
  <si>
    <t>M</t>
  </si>
  <si>
    <t>L</t>
  </si>
  <si>
    <t>Number of issues</t>
  </si>
  <si>
    <t>Bugs have to be added to feature issues!</t>
  </si>
  <si>
    <t>feature issues</t>
  </si>
  <si>
    <t>bug issues</t>
  </si>
  <si>
    <t>bug/feature ratio</t>
  </si>
  <si>
    <t>Simulation of number of issues (features + bugs) given 10 stories</t>
  </si>
  <si>
    <t>Simulaton of CT for the 83% issues (48)</t>
  </si>
  <si>
    <t>Donald</t>
  </si>
  <si>
    <t>Daisy</t>
  </si>
  <si>
    <t>Dagobert</t>
  </si>
  <si>
    <t>Average delay</t>
  </si>
  <si>
    <t>number of rolls</t>
  </si>
  <si>
    <t>…</t>
  </si>
  <si>
    <t>Sum of rolls</t>
  </si>
  <si>
    <t>Rolled</t>
  </si>
  <si>
    <t>Simulation runs</t>
  </si>
  <si>
    <t>Historical data</t>
  </si>
  <si>
    <t>Including weekends</t>
  </si>
  <si>
    <t>No weekends</t>
  </si>
  <si>
    <t>Simulation of delivery for all possible numbers of issues for stories</t>
  </si>
  <si>
    <t>Arriving</t>
  </si>
  <si>
    <t>Leaving</t>
  </si>
  <si>
    <t>Arrived</t>
  </si>
  <si>
    <t>Left</t>
  </si>
  <si>
    <t>5 issues</t>
  </si>
  <si>
    <t>1 done, 4 left</t>
  </si>
  <si>
    <t>1 done, 3 left</t>
  </si>
  <si>
    <t>Finished on 21.11.19</t>
  </si>
  <si>
    <t>Cycle Times 6.11.19</t>
  </si>
  <si>
    <t>Cycle Times 21.11.19</t>
  </si>
  <si>
    <t>TP 6.11.19</t>
  </si>
  <si>
    <t>TP 21.11.19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</si>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</sst>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0" xfId="0" applyNumberFormat="1" applyFill="1"/>
    <xf numFmtId="0" fontId="0" fillId="0" borderId="0" xfId="0" applyAlignment="1">
      <alignment horizontal="center"/>
    </xf>
    <xf numFmtId="14" fontId="0" fillId="2" borderId="0" xfId="0" applyNumberFormat="1" applyFill="1"/>
    <xf numFmtId="0" fontId="2" fillId="3" borderId="0" xfId="0" applyFont="1" applyFill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NumberFormat="1"/>
    <xf numFmtId="14" fontId="0" fillId="5" borderId="0" xfId="0" applyNumberFormat="1" applyFill="1"/>
    <xf numFmtId="0" fontId="0" fillId="5" borderId="0" xfId="0" applyFill="1"/>
    <xf numFmtId="0" fontId="0" fillId="0" borderId="0" xfId="0" applyFill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textRotation="90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</a:t>
            </a:r>
            <a:r>
              <a:rPr lang="de-DE" baseline="0"/>
              <a:t> of two rolls (1000 simulation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a dice'!$J$2:$J$12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'rolling a dice'!$K$2:$K$12</c:f>
              <c:numCache>
                <c:formatCode>General</c:formatCode>
                <c:ptCount val="11"/>
                <c:pt idx="0">
                  <c:v>37</c:v>
                </c:pt>
                <c:pt idx="1">
                  <c:v>57</c:v>
                </c:pt>
                <c:pt idx="2">
                  <c:v>96</c:v>
                </c:pt>
                <c:pt idx="3">
                  <c:v>111</c:v>
                </c:pt>
                <c:pt idx="4">
                  <c:v>150</c:v>
                </c:pt>
                <c:pt idx="5">
                  <c:v>172</c:v>
                </c:pt>
                <c:pt idx="6">
                  <c:v>152</c:v>
                </c:pt>
                <c:pt idx="7">
                  <c:v>103</c:v>
                </c:pt>
                <c:pt idx="8">
                  <c:v>66</c:v>
                </c:pt>
                <c:pt idx="9">
                  <c:v>44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063744"/>
        <c:axId val="1970773456"/>
      </c:barChart>
      <c:lineChart>
        <c:grouping val="standard"/>
        <c:varyColors val="0"/>
        <c:ser>
          <c:idx val="1"/>
          <c:order val="1"/>
          <c:tx>
            <c:v>Percentiles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dice'!$M$2:$M$12</c:f>
              <c:numCache>
                <c:formatCode>0.0</c:formatCode>
                <c:ptCount val="11"/>
                <c:pt idx="0">
                  <c:v>3.7</c:v>
                </c:pt>
                <c:pt idx="1">
                  <c:v>9.4</c:v>
                </c:pt>
                <c:pt idx="2">
                  <c:v>19</c:v>
                </c:pt>
                <c:pt idx="3">
                  <c:v>30.1</c:v>
                </c:pt>
                <c:pt idx="4">
                  <c:v>45.1</c:v>
                </c:pt>
                <c:pt idx="5">
                  <c:v>62.3</c:v>
                </c:pt>
                <c:pt idx="6">
                  <c:v>77.5</c:v>
                </c:pt>
                <c:pt idx="7">
                  <c:v>87.8</c:v>
                </c:pt>
                <c:pt idx="8">
                  <c:v>94.4</c:v>
                </c:pt>
                <c:pt idx="9">
                  <c:v>98.8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928256"/>
        <c:axId val="1630925824"/>
      </c:lineChart>
      <c:catAx>
        <c:axId val="1968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73456"/>
        <c:crosses val="autoZero"/>
        <c:auto val="1"/>
        <c:lblAlgn val="ctr"/>
        <c:lblOffset val="100"/>
        <c:noMultiLvlLbl val="0"/>
      </c:catAx>
      <c:valAx>
        <c:axId val="1970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063744"/>
        <c:crosses val="autoZero"/>
        <c:crossBetween val="between"/>
      </c:valAx>
      <c:valAx>
        <c:axId val="16309258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928256"/>
        <c:crosses val="max"/>
        <c:crossBetween val="between"/>
      </c:valAx>
      <c:catAx>
        <c:axId val="163092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92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</a:t>
            </a:r>
            <a:r>
              <a:rPr lang="de-DE" baseline="0"/>
              <a:t> 8 issues based on TP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delivery'!$A$208:$A$222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</c:numCache>
            </c:numRef>
          </c:cat>
          <c:val>
            <c:numRef>
              <c:f>'software delivery'!$B$208:$B$222</c:f>
              <c:numCache>
                <c:formatCode>General</c:formatCode>
                <c:ptCount val="15"/>
                <c:pt idx="0">
                  <c:v>133</c:v>
                </c:pt>
                <c:pt idx="1">
                  <c:v>1047</c:v>
                </c:pt>
                <c:pt idx="2">
                  <c:v>2046</c:v>
                </c:pt>
                <c:pt idx="3">
                  <c:v>2255</c:v>
                </c:pt>
                <c:pt idx="4">
                  <c:v>1807</c:v>
                </c:pt>
                <c:pt idx="5">
                  <c:v>1205</c:v>
                </c:pt>
                <c:pt idx="6">
                  <c:v>748</c:v>
                </c:pt>
                <c:pt idx="7">
                  <c:v>382</c:v>
                </c:pt>
                <c:pt idx="8">
                  <c:v>197</c:v>
                </c:pt>
                <c:pt idx="9">
                  <c:v>123</c:v>
                </c:pt>
                <c:pt idx="10">
                  <c:v>34</c:v>
                </c:pt>
                <c:pt idx="11">
                  <c:v>15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31792"/>
        <c:axId val="15799286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delivery'!$D$208:$D$222</c:f>
              <c:numCache>
                <c:formatCode>General</c:formatCode>
                <c:ptCount val="15"/>
                <c:pt idx="0">
                  <c:v>1.3</c:v>
                </c:pt>
                <c:pt idx="1">
                  <c:v>11.8</c:v>
                </c:pt>
                <c:pt idx="2">
                  <c:v>32.299999999999997</c:v>
                </c:pt>
                <c:pt idx="3">
                  <c:v>54.8</c:v>
                </c:pt>
                <c:pt idx="4">
                  <c:v>72.900000000000006</c:v>
                </c:pt>
                <c:pt idx="5">
                  <c:v>84.9</c:v>
                </c:pt>
                <c:pt idx="6">
                  <c:v>92.4</c:v>
                </c:pt>
                <c:pt idx="7">
                  <c:v>96.2</c:v>
                </c:pt>
                <c:pt idx="8">
                  <c:v>98.2</c:v>
                </c:pt>
                <c:pt idx="9">
                  <c:v>99.4</c:v>
                </c:pt>
                <c:pt idx="10">
                  <c:v>99.8</c:v>
                </c:pt>
                <c:pt idx="11">
                  <c:v>99.9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581168"/>
        <c:axId val="1568143616"/>
      </c:lineChart>
      <c:catAx>
        <c:axId val="15801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928656"/>
        <c:crosses val="autoZero"/>
        <c:auto val="1"/>
        <c:lblAlgn val="ctr"/>
        <c:lblOffset val="100"/>
        <c:noMultiLvlLbl val="0"/>
      </c:catAx>
      <c:valAx>
        <c:axId val="15799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131792"/>
        <c:crosses val="autoZero"/>
        <c:crossBetween val="between"/>
      </c:valAx>
      <c:valAx>
        <c:axId val="156814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581168"/>
        <c:crosses val="max"/>
        <c:crossBetween val="between"/>
      </c:valAx>
      <c:catAx>
        <c:axId val="157858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14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issues per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delivery'!$Q$2:$Q$5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'software delivery'!$R$2:$R$5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3C4D-9EBD-90EEE2DC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419744"/>
        <c:axId val="1582421376"/>
      </c:barChart>
      <c:catAx>
        <c:axId val="15824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21376"/>
        <c:crosses val="autoZero"/>
        <c:auto val="1"/>
        <c:lblAlgn val="ctr"/>
        <c:lblOffset val="100"/>
        <c:noMultiLvlLbl val="0"/>
      </c:catAx>
      <c:valAx>
        <c:axId val="15824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Issues</a:t>
            </a:r>
            <a:r>
              <a:rPr lang="de-DE" baseline="0"/>
              <a:t> from stories forecast (10 stories) including bug fixes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delivery'!$Q$30:$Q$52</c:f>
              <c:numCache>
                <c:formatCode>General</c:formatCode>
                <c:ptCount val="23"/>
                <c:pt idx="0">
                  <c:v>29</c:v>
                </c:pt>
                <c:pt idx="1">
                  <c:v>31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60</c:v>
                </c:pt>
              </c:numCache>
            </c:numRef>
          </c:cat>
          <c:val>
            <c:numRef>
              <c:f>'software delivery'!$R$30:$R$52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104</c:v>
                </c:pt>
                <c:pt idx="4">
                  <c:v>216</c:v>
                </c:pt>
                <c:pt idx="5">
                  <c:v>343</c:v>
                </c:pt>
                <c:pt idx="6">
                  <c:v>546</c:v>
                </c:pt>
                <c:pt idx="7">
                  <c:v>754</c:v>
                </c:pt>
                <c:pt idx="8">
                  <c:v>1017</c:v>
                </c:pt>
                <c:pt idx="9">
                  <c:v>1141</c:v>
                </c:pt>
                <c:pt idx="10">
                  <c:v>1179</c:v>
                </c:pt>
                <c:pt idx="11">
                  <c:v>1201</c:v>
                </c:pt>
                <c:pt idx="12">
                  <c:v>1003</c:v>
                </c:pt>
                <c:pt idx="13">
                  <c:v>819</c:v>
                </c:pt>
                <c:pt idx="14">
                  <c:v>597</c:v>
                </c:pt>
                <c:pt idx="15">
                  <c:v>462</c:v>
                </c:pt>
                <c:pt idx="16">
                  <c:v>268</c:v>
                </c:pt>
                <c:pt idx="17">
                  <c:v>142</c:v>
                </c:pt>
                <c:pt idx="18">
                  <c:v>95</c:v>
                </c:pt>
                <c:pt idx="19">
                  <c:v>48</c:v>
                </c:pt>
                <c:pt idx="20">
                  <c:v>14</c:v>
                </c:pt>
                <c:pt idx="21">
                  <c:v>6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35616"/>
        <c:axId val="16285372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delivery'!$T$30:$T$52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1.5</c:v>
                </c:pt>
                <c:pt idx="4">
                  <c:v>3.6</c:v>
                </c:pt>
                <c:pt idx="5">
                  <c:v>7</c:v>
                </c:pt>
                <c:pt idx="6">
                  <c:v>12.5</c:v>
                </c:pt>
                <c:pt idx="7">
                  <c:v>20</c:v>
                </c:pt>
                <c:pt idx="8">
                  <c:v>30.2</c:v>
                </c:pt>
                <c:pt idx="9">
                  <c:v>41.6</c:v>
                </c:pt>
                <c:pt idx="10">
                  <c:v>53.4</c:v>
                </c:pt>
                <c:pt idx="11">
                  <c:v>65.400000000000006</c:v>
                </c:pt>
                <c:pt idx="12">
                  <c:v>75.5</c:v>
                </c:pt>
                <c:pt idx="13">
                  <c:v>83.6</c:v>
                </c:pt>
                <c:pt idx="14">
                  <c:v>89.6</c:v>
                </c:pt>
                <c:pt idx="15">
                  <c:v>94.2</c:v>
                </c:pt>
                <c:pt idx="16">
                  <c:v>96.9</c:v>
                </c:pt>
                <c:pt idx="17">
                  <c:v>98.3</c:v>
                </c:pt>
                <c:pt idx="18">
                  <c:v>99.3</c:v>
                </c:pt>
                <c:pt idx="19">
                  <c:v>99.8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35824"/>
        <c:axId val="1581101664"/>
      </c:lineChart>
      <c:catAx>
        <c:axId val="16285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7248"/>
        <c:crosses val="autoZero"/>
        <c:auto val="1"/>
        <c:lblAlgn val="ctr"/>
        <c:lblOffset val="100"/>
        <c:noMultiLvlLbl val="0"/>
      </c:catAx>
      <c:valAx>
        <c:axId val="1628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5616"/>
        <c:crosses val="autoZero"/>
        <c:crossBetween val="between"/>
      </c:valAx>
      <c:valAx>
        <c:axId val="15811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035824"/>
        <c:crosses val="max"/>
        <c:crossBetween val="between"/>
      </c:valAx>
      <c:catAx>
        <c:axId val="161403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811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TP-based</a:t>
            </a:r>
            <a:r>
              <a:rPr lang="de-DE" baseline="0"/>
              <a:t> d</a:t>
            </a:r>
            <a:r>
              <a:rPr lang="de-DE"/>
              <a:t>elivery forecast for forecasted issues including bug fixes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delivery'!$Q$56:$Q$90</c:f>
              <c:numCache>
                <c:formatCode>General</c:formatCode>
                <c:ptCount val="3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80</c:v>
                </c:pt>
                <c:pt idx="34">
                  <c:v>81</c:v>
                </c:pt>
              </c:numCache>
            </c:numRef>
          </c:cat>
          <c:val>
            <c:numRef>
              <c:f>'software delivery'!$R$56:$R$90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24</c:v>
                </c:pt>
                <c:pt idx="4">
                  <c:v>44</c:v>
                </c:pt>
                <c:pt idx="5">
                  <c:v>72</c:v>
                </c:pt>
                <c:pt idx="6">
                  <c:v>137</c:v>
                </c:pt>
                <c:pt idx="7">
                  <c:v>219</c:v>
                </c:pt>
                <c:pt idx="8">
                  <c:v>326</c:v>
                </c:pt>
                <c:pt idx="9">
                  <c:v>495</c:v>
                </c:pt>
                <c:pt idx="10">
                  <c:v>631</c:v>
                </c:pt>
                <c:pt idx="11">
                  <c:v>745</c:v>
                </c:pt>
                <c:pt idx="12">
                  <c:v>802</c:v>
                </c:pt>
                <c:pt idx="13">
                  <c:v>888</c:v>
                </c:pt>
                <c:pt idx="14">
                  <c:v>904</c:v>
                </c:pt>
                <c:pt idx="15">
                  <c:v>854</c:v>
                </c:pt>
                <c:pt idx="16">
                  <c:v>816</c:v>
                </c:pt>
                <c:pt idx="17">
                  <c:v>662</c:v>
                </c:pt>
                <c:pt idx="18">
                  <c:v>538</c:v>
                </c:pt>
                <c:pt idx="19">
                  <c:v>474</c:v>
                </c:pt>
                <c:pt idx="20">
                  <c:v>372</c:v>
                </c:pt>
                <c:pt idx="21">
                  <c:v>294</c:v>
                </c:pt>
                <c:pt idx="22">
                  <c:v>201</c:v>
                </c:pt>
                <c:pt idx="23">
                  <c:v>154</c:v>
                </c:pt>
                <c:pt idx="24">
                  <c:v>108</c:v>
                </c:pt>
                <c:pt idx="25">
                  <c:v>92</c:v>
                </c:pt>
                <c:pt idx="26">
                  <c:v>61</c:v>
                </c:pt>
                <c:pt idx="27">
                  <c:v>30</c:v>
                </c:pt>
                <c:pt idx="28">
                  <c:v>24</c:v>
                </c:pt>
                <c:pt idx="29">
                  <c:v>12</c:v>
                </c:pt>
                <c:pt idx="30">
                  <c:v>7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677552"/>
        <c:axId val="16169101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delivery'!$T$56:$T$90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0.8</c:v>
                </c:pt>
                <c:pt idx="5">
                  <c:v>1.5</c:v>
                </c:pt>
                <c:pt idx="6">
                  <c:v>2.8</c:v>
                </c:pt>
                <c:pt idx="7">
                  <c:v>5</c:v>
                </c:pt>
                <c:pt idx="8">
                  <c:v>8.3000000000000007</c:v>
                </c:pt>
                <c:pt idx="9">
                  <c:v>13.2</c:v>
                </c:pt>
                <c:pt idx="10">
                  <c:v>19.600000000000001</c:v>
                </c:pt>
                <c:pt idx="11">
                  <c:v>27</c:v>
                </c:pt>
                <c:pt idx="12">
                  <c:v>35</c:v>
                </c:pt>
                <c:pt idx="13">
                  <c:v>43.9</c:v>
                </c:pt>
                <c:pt idx="14">
                  <c:v>52.9</c:v>
                </c:pt>
                <c:pt idx="15">
                  <c:v>61.5</c:v>
                </c:pt>
                <c:pt idx="16">
                  <c:v>69.599999999999994</c:v>
                </c:pt>
                <c:pt idx="17">
                  <c:v>76.3</c:v>
                </c:pt>
                <c:pt idx="18">
                  <c:v>81.599999999999994</c:v>
                </c:pt>
                <c:pt idx="19">
                  <c:v>86.4</c:v>
                </c:pt>
                <c:pt idx="20">
                  <c:v>90.1</c:v>
                </c:pt>
                <c:pt idx="21">
                  <c:v>93</c:v>
                </c:pt>
                <c:pt idx="22">
                  <c:v>95.1</c:v>
                </c:pt>
                <c:pt idx="23">
                  <c:v>96.6</c:v>
                </c:pt>
                <c:pt idx="24">
                  <c:v>97.7</c:v>
                </c:pt>
                <c:pt idx="25">
                  <c:v>98.6</c:v>
                </c:pt>
                <c:pt idx="26">
                  <c:v>99.2</c:v>
                </c:pt>
                <c:pt idx="27">
                  <c:v>99.5</c:v>
                </c:pt>
                <c:pt idx="28">
                  <c:v>99.7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638624"/>
        <c:axId val="1616326480"/>
      </c:lineChart>
      <c:catAx>
        <c:axId val="15826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910176"/>
        <c:crosses val="autoZero"/>
        <c:auto val="1"/>
        <c:lblAlgn val="ctr"/>
        <c:lblOffset val="100"/>
        <c:noMultiLvlLbl val="0"/>
      </c:catAx>
      <c:valAx>
        <c:axId val="16169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77552"/>
        <c:crosses val="autoZero"/>
        <c:crossBetween val="between"/>
      </c:valAx>
      <c:valAx>
        <c:axId val="161632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638624"/>
        <c:crosses val="max"/>
        <c:crossBetween val="between"/>
      </c:valAx>
      <c:catAx>
        <c:axId val="161663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632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Forecast of delivery for all forecasted numbers of issues for stories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delivery'!$Q$94:$Q$154</c:f>
              <c:numCache>
                <c:formatCode>General</c:formatCode>
                <c:ptCount val="6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99</c:v>
                </c:pt>
                <c:pt idx="59">
                  <c:v>100</c:v>
                </c:pt>
                <c:pt idx="60">
                  <c:v>107</c:v>
                </c:pt>
              </c:numCache>
            </c:numRef>
          </c:cat>
          <c:val>
            <c:numRef>
              <c:f>'software delivery'!$R$94:$R$154</c:f>
              <c:numCache>
                <c:formatCode>General</c:formatCode>
                <c:ptCount val="61"/>
                <c:pt idx="0">
                  <c:v>3</c:v>
                </c:pt>
                <c:pt idx="1">
                  <c:v>18</c:v>
                </c:pt>
                <c:pt idx="2">
                  <c:v>82</c:v>
                </c:pt>
                <c:pt idx="3">
                  <c:v>222</c:v>
                </c:pt>
                <c:pt idx="4">
                  <c:v>540</c:v>
                </c:pt>
                <c:pt idx="5">
                  <c:v>962</c:v>
                </c:pt>
                <c:pt idx="6">
                  <c:v>1671</c:v>
                </c:pt>
                <c:pt idx="7">
                  <c:v>2648</c:v>
                </c:pt>
                <c:pt idx="8">
                  <c:v>3526</c:v>
                </c:pt>
                <c:pt idx="9">
                  <c:v>4656</c:v>
                </c:pt>
                <c:pt idx="10">
                  <c:v>5556</c:v>
                </c:pt>
                <c:pt idx="11">
                  <c:v>6496</c:v>
                </c:pt>
                <c:pt idx="12">
                  <c:v>7361</c:v>
                </c:pt>
                <c:pt idx="13">
                  <c:v>7925</c:v>
                </c:pt>
                <c:pt idx="14">
                  <c:v>8549</c:v>
                </c:pt>
                <c:pt idx="15">
                  <c:v>8485</c:v>
                </c:pt>
                <c:pt idx="16">
                  <c:v>8735</c:v>
                </c:pt>
                <c:pt idx="17">
                  <c:v>8987</c:v>
                </c:pt>
                <c:pt idx="18">
                  <c:v>9186</c:v>
                </c:pt>
                <c:pt idx="19">
                  <c:v>9338</c:v>
                </c:pt>
                <c:pt idx="20">
                  <c:v>9287</c:v>
                </c:pt>
                <c:pt idx="21">
                  <c:v>9219</c:v>
                </c:pt>
                <c:pt idx="22">
                  <c:v>9216</c:v>
                </c:pt>
                <c:pt idx="23">
                  <c:v>9269</c:v>
                </c:pt>
                <c:pt idx="24">
                  <c:v>9211</c:v>
                </c:pt>
                <c:pt idx="25">
                  <c:v>9156</c:v>
                </c:pt>
                <c:pt idx="26">
                  <c:v>8876</c:v>
                </c:pt>
                <c:pt idx="27">
                  <c:v>8627</c:v>
                </c:pt>
                <c:pt idx="28">
                  <c:v>8298</c:v>
                </c:pt>
                <c:pt idx="29">
                  <c:v>8059</c:v>
                </c:pt>
                <c:pt idx="30">
                  <c:v>7622</c:v>
                </c:pt>
                <c:pt idx="31">
                  <c:v>7059</c:v>
                </c:pt>
                <c:pt idx="32">
                  <c:v>6611</c:v>
                </c:pt>
                <c:pt idx="33">
                  <c:v>5850</c:v>
                </c:pt>
                <c:pt idx="34">
                  <c:v>5138</c:v>
                </c:pt>
                <c:pt idx="35">
                  <c:v>4550</c:v>
                </c:pt>
                <c:pt idx="36">
                  <c:v>3793</c:v>
                </c:pt>
                <c:pt idx="37">
                  <c:v>3189</c:v>
                </c:pt>
                <c:pt idx="38">
                  <c:v>2725</c:v>
                </c:pt>
                <c:pt idx="39">
                  <c:v>2225</c:v>
                </c:pt>
                <c:pt idx="40">
                  <c:v>1830</c:v>
                </c:pt>
                <c:pt idx="41">
                  <c:v>1333</c:v>
                </c:pt>
                <c:pt idx="42">
                  <c:v>1076</c:v>
                </c:pt>
                <c:pt idx="43">
                  <c:v>824</c:v>
                </c:pt>
                <c:pt idx="44">
                  <c:v>580</c:v>
                </c:pt>
                <c:pt idx="45">
                  <c:v>436</c:v>
                </c:pt>
                <c:pt idx="46">
                  <c:v>297</c:v>
                </c:pt>
                <c:pt idx="47">
                  <c:v>232</c:v>
                </c:pt>
                <c:pt idx="48">
                  <c:v>179</c:v>
                </c:pt>
                <c:pt idx="49">
                  <c:v>102</c:v>
                </c:pt>
                <c:pt idx="50">
                  <c:v>68</c:v>
                </c:pt>
                <c:pt idx="51">
                  <c:v>41</c:v>
                </c:pt>
                <c:pt idx="52">
                  <c:v>29</c:v>
                </c:pt>
                <c:pt idx="53">
                  <c:v>23</c:v>
                </c:pt>
                <c:pt idx="54">
                  <c:v>9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005360"/>
        <c:axId val="16175140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delivery'!$T$94:$T$154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0.8</c:v>
                </c:pt>
                <c:pt idx="6">
                  <c:v>1.5</c:v>
                </c:pt>
                <c:pt idx="7">
                  <c:v>2.6</c:v>
                </c:pt>
                <c:pt idx="8">
                  <c:v>4</c:v>
                </c:pt>
                <c:pt idx="9">
                  <c:v>6</c:v>
                </c:pt>
                <c:pt idx="10">
                  <c:v>8.3000000000000007</c:v>
                </c:pt>
                <c:pt idx="11">
                  <c:v>11</c:v>
                </c:pt>
                <c:pt idx="12">
                  <c:v>14.1</c:v>
                </c:pt>
                <c:pt idx="13">
                  <c:v>17.399999999999999</c:v>
                </c:pt>
                <c:pt idx="14">
                  <c:v>20.9</c:v>
                </c:pt>
                <c:pt idx="15">
                  <c:v>24.5</c:v>
                </c:pt>
                <c:pt idx="16">
                  <c:v>28.1</c:v>
                </c:pt>
                <c:pt idx="17">
                  <c:v>31.8</c:v>
                </c:pt>
                <c:pt idx="18">
                  <c:v>35.700000000000003</c:v>
                </c:pt>
                <c:pt idx="19">
                  <c:v>39.6</c:v>
                </c:pt>
                <c:pt idx="20">
                  <c:v>43.4</c:v>
                </c:pt>
                <c:pt idx="21">
                  <c:v>47.3</c:v>
                </c:pt>
                <c:pt idx="22">
                  <c:v>51.1</c:v>
                </c:pt>
                <c:pt idx="23">
                  <c:v>55</c:v>
                </c:pt>
                <c:pt idx="24">
                  <c:v>58.8</c:v>
                </c:pt>
                <c:pt idx="25">
                  <c:v>62.6</c:v>
                </c:pt>
                <c:pt idx="26">
                  <c:v>66.3</c:v>
                </c:pt>
                <c:pt idx="27">
                  <c:v>69.900000000000006</c:v>
                </c:pt>
                <c:pt idx="28">
                  <c:v>73.400000000000006</c:v>
                </c:pt>
                <c:pt idx="29">
                  <c:v>76.7</c:v>
                </c:pt>
                <c:pt idx="30">
                  <c:v>79.900000000000006</c:v>
                </c:pt>
                <c:pt idx="31">
                  <c:v>82.9</c:v>
                </c:pt>
                <c:pt idx="32">
                  <c:v>85.6</c:v>
                </c:pt>
                <c:pt idx="33">
                  <c:v>88</c:v>
                </c:pt>
                <c:pt idx="34">
                  <c:v>90.2</c:v>
                </c:pt>
                <c:pt idx="35">
                  <c:v>92.1</c:v>
                </c:pt>
                <c:pt idx="36">
                  <c:v>93.7</c:v>
                </c:pt>
                <c:pt idx="37">
                  <c:v>95</c:v>
                </c:pt>
                <c:pt idx="38">
                  <c:v>96.1</c:v>
                </c:pt>
                <c:pt idx="39">
                  <c:v>97.1</c:v>
                </c:pt>
                <c:pt idx="40">
                  <c:v>97.8</c:v>
                </c:pt>
                <c:pt idx="41">
                  <c:v>98.4</c:v>
                </c:pt>
                <c:pt idx="42">
                  <c:v>98.8</c:v>
                </c:pt>
                <c:pt idx="43">
                  <c:v>99.2</c:v>
                </c:pt>
                <c:pt idx="44">
                  <c:v>99.4</c:v>
                </c:pt>
                <c:pt idx="45">
                  <c:v>99.6</c:v>
                </c:pt>
                <c:pt idx="46">
                  <c:v>99.7</c:v>
                </c:pt>
                <c:pt idx="47">
                  <c:v>99.8</c:v>
                </c:pt>
                <c:pt idx="48">
                  <c:v>99.9</c:v>
                </c:pt>
                <c:pt idx="49">
                  <c:v>99.9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76752"/>
        <c:axId val="1629291344"/>
      </c:lineChart>
      <c:catAx>
        <c:axId val="1464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514048"/>
        <c:crosses val="autoZero"/>
        <c:auto val="1"/>
        <c:lblAlgn val="ctr"/>
        <c:lblOffset val="100"/>
        <c:noMultiLvlLbl val="0"/>
      </c:catAx>
      <c:valAx>
        <c:axId val="16175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4005360"/>
        <c:crosses val="autoZero"/>
        <c:crossBetween val="between"/>
      </c:valAx>
      <c:valAx>
        <c:axId val="162929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276752"/>
        <c:crosses val="max"/>
        <c:crossBetween val="between"/>
      </c:valAx>
      <c:catAx>
        <c:axId val="162927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929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Started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'software delivery'!$AH$2:$AH$38</c:f>
              <c:numCache>
                <c:formatCode>m/d/yy</c:formatCode>
                <c:ptCount val="37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</c:numCache>
            </c:numRef>
          </c:cat>
          <c:val>
            <c:numRef>
              <c:f>'software delivery'!$AJ$2:$AJ$38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0-2A48-9C99-CFAA09EFD325}"/>
            </c:ext>
          </c:extLst>
        </c:ser>
        <c:ser>
          <c:idx val="1"/>
          <c:order val="1"/>
          <c:tx>
            <c:v>Completed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'software delivery'!$AH$2:$AH$38</c:f>
              <c:numCache>
                <c:formatCode>m/d/yy</c:formatCode>
                <c:ptCount val="37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</c:numCache>
            </c:numRef>
          </c:cat>
          <c:val>
            <c:numRef>
              <c:f>'software delivery'!$AL$2:$AL$38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0-2A48-9C99-CFAA09EF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55904"/>
        <c:axId val="1646049712"/>
      </c:areaChart>
      <c:dateAx>
        <c:axId val="1618255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049712"/>
        <c:crosses val="autoZero"/>
        <c:auto val="1"/>
        <c:lblOffset val="100"/>
        <c:baseTimeUnit val="days"/>
      </c:dateAx>
      <c:valAx>
        <c:axId val="16460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issues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82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6.11.19: Forecast 5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delivery'!$A$2:$A$14</c:f>
              <c:numCache>
                <c:formatCode>m/d/yy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43780</c:v>
                </c:pt>
                <c:pt idx="3">
                  <c:v>43781</c:v>
                </c:pt>
                <c:pt idx="4">
                  <c:v>43782</c:v>
                </c:pt>
                <c:pt idx="5">
                  <c:v>43783</c:v>
                </c:pt>
                <c:pt idx="6">
                  <c:v>43784</c:v>
                </c:pt>
                <c:pt idx="7">
                  <c:v>43787</c:v>
                </c:pt>
                <c:pt idx="8">
                  <c:v>43788</c:v>
                </c:pt>
                <c:pt idx="9">
                  <c:v>43789</c:v>
                </c:pt>
                <c:pt idx="10">
                  <c:v>43790</c:v>
                </c:pt>
                <c:pt idx="11">
                  <c:v>43791</c:v>
                </c:pt>
                <c:pt idx="12">
                  <c:v>43794</c:v>
                </c:pt>
              </c:numCache>
            </c:numRef>
          </c:cat>
          <c:val>
            <c:numRef>
              <c:f>'rolling software delivery'!$B$2:$B$14</c:f>
              <c:numCache>
                <c:formatCode>General</c:formatCode>
                <c:ptCount val="13"/>
                <c:pt idx="0">
                  <c:v>8.7800000000000003E-2</c:v>
                </c:pt>
                <c:pt idx="1">
                  <c:v>0.27979999999999999</c:v>
                </c:pt>
                <c:pt idx="2">
                  <c:v>0.2636</c:v>
                </c:pt>
                <c:pt idx="3">
                  <c:v>0.18559999999999999</c:v>
                </c:pt>
                <c:pt idx="4">
                  <c:v>0.10290000000000001</c:v>
                </c:pt>
                <c:pt idx="5">
                  <c:v>4.5199999999999997E-2</c:v>
                </c:pt>
                <c:pt idx="6">
                  <c:v>2.0400000000000001E-2</c:v>
                </c:pt>
                <c:pt idx="7">
                  <c:v>8.6999999999999994E-3</c:v>
                </c:pt>
                <c:pt idx="8">
                  <c:v>4.4000000000000003E-3</c:v>
                </c:pt>
                <c:pt idx="9">
                  <c:v>1E-3</c:v>
                </c:pt>
                <c:pt idx="10">
                  <c:v>2.9999999999999997E-4</c:v>
                </c:pt>
                <c:pt idx="11">
                  <c:v>2.0000000000000001E-4</c:v>
                </c:pt>
                <c:pt idx="12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A-094E-B449-FD5ED70F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710304"/>
        <c:axId val="16317119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delivery'!$C$2:$C$14</c:f>
              <c:numCache>
                <c:formatCode>General</c:formatCode>
                <c:ptCount val="13"/>
                <c:pt idx="0">
                  <c:v>8.7799999999999994</c:v>
                </c:pt>
                <c:pt idx="1">
                  <c:v>36.76</c:v>
                </c:pt>
                <c:pt idx="2">
                  <c:v>63.12</c:v>
                </c:pt>
                <c:pt idx="3">
                  <c:v>81.679999999999893</c:v>
                </c:pt>
                <c:pt idx="4">
                  <c:v>91.97</c:v>
                </c:pt>
                <c:pt idx="5">
                  <c:v>96.49</c:v>
                </c:pt>
                <c:pt idx="6">
                  <c:v>98.53</c:v>
                </c:pt>
                <c:pt idx="7">
                  <c:v>99.4</c:v>
                </c:pt>
                <c:pt idx="8">
                  <c:v>99.839999999999904</c:v>
                </c:pt>
                <c:pt idx="9">
                  <c:v>99.94</c:v>
                </c:pt>
                <c:pt idx="10">
                  <c:v>99.97</c:v>
                </c:pt>
                <c:pt idx="11">
                  <c:v>99.99</c:v>
                </c:pt>
                <c:pt idx="12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A-094E-B449-FD5ED70F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79488"/>
        <c:axId val="1632134448"/>
      </c:lineChart>
      <c:dateAx>
        <c:axId val="16317103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711936"/>
        <c:crosses val="autoZero"/>
        <c:auto val="1"/>
        <c:lblOffset val="100"/>
        <c:baseTimeUnit val="days"/>
      </c:dateAx>
      <c:valAx>
        <c:axId val="16317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710304"/>
        <c:crosses val="autoZero"/>
        <c:crossBetween val="between"/>
      </c:valAx>
      <c:valAx>
        <c:axId val="1632134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979488"/>
        <c:crosses val="max"/>
        <c:crossBetween val="between"/>
      </c:valAx>
      <c:catAx>
        <c:axId val="157897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13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7.11.19: Forecast</a:t>
            </a:r>
            <a:r>
              <a:rPr lang="de-DE" baseline="0"/>
              <a:t> 4 remaining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delivery'!$A$18:$A$28</c:f>
              <c:numCache>
                <c:formatCode>m/d/yy</c:formatCode>
                <c:ptCount val="11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43794</c:v>
                </c:pt>
              </c:numCache>
            </c:numRef>
          </c:cat>
          <c:val>
            <c:numRef>
              <c:f>'rolling software delivery'!$B$18:$B$28</c:f>
              <c:numCache>
                <c:formatCode>General</c:formatCode>
                <c:ptCount val="11"/>
                <c:pt idx="0">
                  <c:v>0.2505</c:v>
                </c:pt>
                <c:pt idx="1">
                  <c:v>0.32300000000000001</c:v>
                </c:pt>
                <c:pt idx="2">
                  <c:v>0.22520000000000001</c:v>
                </c:pt>
                <c:pt idx="3">
                  <c:v>0.1164</c:v>
                </c:pt>
                <c:pt idx="4">
                  <c:v>5.2200000000000003E-2</c:v>
                </c:pt>
                <c:pt idx="5">
                  <c:v>1.9800000000000002E-2</c:v>
                </c:pt>
                <c:pt idx="6">
                  <c:v>7.6E-3</c:v>
                </c:pt>
                <c:pt idx="7">
                  <c:v>3.3999999999999998E-3</c:v>
                </c:pt>
                <c:pt idx="8">
                  <c:v>1.2999999999999999E-3</c:v>
                </c:pt>
                <c:pt idx="9">
                  <c:v>4.0000000000000002E-4</c:v>
                </c:pt>
                <c:pt idx="10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2543-A9C9-621F80F8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599472"/>
        <c:axId val="16312854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delivery'!$C$18:$C$28</c:f>
              <c:numCache>
                <c:formatCode>General</c:formatCode>
                <c:ptCount val="11"/>
                <c:pt idx="0">
                  <c:v>25.05</c:v>
                </c:pt>
                <c:pt idx="1">
                  <c:v>57.35</c:v>
                </c:pt>
                <c:pt idx="2">
                  <c:v>79.869999999999905</c:v>
                </c:pt>
                <c:pt idx="3">
                  <c:v>91.51</c:v>
                </c:pt>
                <c:pt idx="4">
                  <c:v>96.73</c:v>
                </c:pt>
                <c:pt idx="5">
                  <c:v>98.71</c:v>
                </c:pt>
                <c:pt idx="6">
                  <c:v>99.47</c:v>
                </c:pt>
                <c:pt idx="7">
                  <c:v>99.81</c:v>
                </c:pt>
                <c:pt idx="8">
                  <c:v>99.94</c:v>
                </c:pt>
                <c:pt idx="9">
                  <c:v>99.98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4-2543-A9C9-621F80F8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366480"/>
        <c:axId val="1630195200"/>
      </c:lineChart>
      <c:dateAx>
        <c:axId val="16315994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285488"/>
        <c:crosses val="autoZero"/>
        <c:auto val="1"/>
        <c:lblOffset val="100"/>
        <c:baseTimeUnit val="days"/>
      </c:dateAx>
      <c:valAx>
        <c:axId val="16312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599472"/>
        <c:crosses val="autoZero"/>
        <c:crossBetween val="between"/>
      </c:valAx>
      <c:valAx>
        <c:axId val="163019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366480"/>
        <c:crosses val="max"/>
        <c:crossBetween val="between"/>
      </c:valAx>
      <c:catAx>
        <c:axId val="164536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19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8.11.19: Forecast 3 remaining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delivery'!$A$32:$A$41</c:f>
              <c:numCache>
                <c:formatCode>m/d/yy</c:formatCode>
                <c:ptCount val="10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</c:numCache>
            </c:numRef>
          </c:cat>
          <c:val>
            <c:numRef>
              <c:f>'rolling software delivery'!$B$32:$B$41</c:f>
              <c:numCache>
                <c:formatCode>General</c:formatCode>
                <c:ptCount val="10"/>
                <c:pt idx="0">
                  <c:v>9.9599999999999994E-2</c:v>
                </c:pt>
                <c:pt idx="1">
                  <c:v>0.40439999999999998</c:v>
                </c:pt>
                <c:pt idx="2">
                  <c:v>0.28070000000000001</c:v>
                </c:pt>
                <c:pt idx="3">
                  <c:v>0.13</c:v>
                </c:pt>
                <c:pt idx="4">
                  <c:v>5.3400000000000003E-2</c:v>
                </c:pt>
                <c:pt idx="5">
                  <c:v>2.24E-2</c:v>
                </c:pt>
                <c:pt idx="6">
                  <c:v>5.4999999999999997E-3</c:v>
                </c:pt>
                <c:pt idx="7">
                  <c:v>3.2000000000000002E-3</c:v>
                </c:pt>
                <c:pt idx="8">
                  <c:v>5.9999999999999995E-4</c:v>
                </c:pt>
                <c:pt idx="9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C-CB48-A5B2-7E86FC95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443952"/>
        <c:axId val="15341562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delivery'!$C$32:$C$41</c:f>
              <c:numCache>
                <c:formatCode>General</c:formatCode>
                <c:ptCount val="10"/>
                <c:pt idx="0">
                  <c:v>9.9599999999999902</c:v>
                </c:pt>
                <c:pt idx="1">
                  <c:v>50.4</c:v>
                </c:pt>
                <c:pt idx="2">
                  <c:v>78.47</c:v>
                </c:pt>
                <c:pt idx="3">
                  <c:v>91.47</c:v>
                </c:pt>
                <c:pt idx="4">
                  <c:v>96.81</c:v>
                </c:pt>
                <c:pt idx="5">
                  <c:v>99.05</c:v>
                </c:pt>
                <c:pt idx="6">
                  <c:v>99.6</c:v>
                </c:pt>
                <c:pt idx="7">
                  <c:v>99.919999999999902</c:v>
                </c:pt>
                <c:pt idx="8">
                  <c:v>99.979999999999905</c:v>
                </c:pt>
                <c:pt idx="9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C-CB48-A5B2-7E86FC95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801648"/>
        <c:axId val="1526681280"/>
      </c:lineChart>
      <c:dateAx>
        <c:axId val="164644395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156224"/>
        <c:crosses val="autoZero"/>
        <c:auto val="1"/>
        <c:lblOffset val="100"/>
        <c:baseTimeUnit val="days"/>
      </c:dateAx>
      <c:valAx>
        <c:axId val="15341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443952"/>
        <c:crosses val="autoZero"/>
        <c:crossBetween val="between"/>
      </c:valAx>
      <c:valAx>
        <c:axId val="1526681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7801648"/>
        <c:crosses val="max"/>
        <c:crossBetween val="between"/>
      </c:valAx>
      <c:catAx>
        <c:axId val="164780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2668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11.11.19: Forecast 2 remaining issues, 2 new issues (remaining: 4, total:</a:t>
            </a:r>
            <a:r>
              <a:rPr lang="de-DE" baseline="0"/>
              <a:t> 7)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delivery'!$A$46:$A$57</c:f>
              <c:numCache>
                <c:formatCode>m/d/yy</c:formatCode>
                <c:ptCount val="12"/>
                <c:pt idx="0">
                  <c:v>43781</c:v>
                </c:pt>
                <c:pt idx="1">
                  <c:v>43782</c:v>
                </c:pt>
                <c:pt idx="2">
                  <c:v>43783</c:v>
                </c:pt>
                <c:pt idx="3">
                  <c:v>43784</c:v>
                </c:pt>
                <c:pt idx="4">
                  <c:v>43787</c:v>
                </c:pt>
                <c:pt idx="5">
                  <c:v>43788</c:v>
                </c:pt>
                <c:pt idx="6">
                  <c:v>43789</c:v>
                </c:pt>
                <c:pt idx="7">
                  <c:v>43790</c:v>
                </c:pt>
                <c:pt idx="8">
                  <c:v>43791</c:v>
                </c:pt>
                <c:pt idx="9">
                  <c:v>43794</c:v>
                </c:pt>
                <c:pt idx="10">
                  <c:v>43795</c:v>
                </c:pt>
                <c:pt idx="11">
                  <c:v>43796</c:v>
                </c:pt>
              </c:numCache>
            </c:numRef>
          </c:cat>
          <c:val>
            <c:numRef>
              <c:f>'rolling software delivery'!$B$46:$B$57</c:f>
              <c:numCache>
                <c:formatCode>General</c:formatCode>
                <c:ptCount val="12"/>
                <c:pt idx="0">
                  <c:v>0.2397</c:v>
                </c:pt>
                <c:pt idx="1">
                  <c:v>0.3291</c:v>
                </c:pt>
                <c:pt idx="2">
                  <c:v>0.2329</c:v>
                </c:pt>
                <c:pt idx="3">
                  <c:v>0.1182</c:v>
                </c:pt>
                <c:pt idx="4">
                  <c:v>4.7600000000000003E-2</c:v>
                </c:pt>
                <c:pt idx="5">
                  <c:v>2.0400000000000001E-2</c:v>
                </c:pt>
                <c:pt idx="6">
                  <c:v>8.0999999999999996E-3</c:v>
                </c:pt>
                <c:pt idx="7">
                  <c:v>2.5000000000000001E-3</c:v>
                </c:pt>
                <c:pt idx="8">
                  <c:v>8.0000000000000004E-4</c:v>
                </c:pt>
                <c:pt idx="9">
                  <c:v>2.0000000000000001E-4</c:v>
                </c:pt>
                <c:pt idx="10">
                  <c:v>4.0000000000000002E-4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8-704D-8803-61D7CDCD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859760"/>
        <c:axId val="163424916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delivery'!$C$46:$C$57</c:f>
              <c:numCache>
                <c:formatCode>General</c:formatCode>
                <c:ptCount val="12"/>
                <c:pt idx="0">
                  <c:v>23.97</c:v>
                </c:pt>
                <c:pt idx="1">
                  <c:v>56.879999999999903</c:v>
                </c:pt>
                <c:pt idx="2">
                  <c:v>80.17</c:v>
                </c:pt>
                <c:pt idx="3">
                  <c:v>91.99</c:v>
                </c:pt>
                <c:pt idx="4">
                  <c:v>96.749999999999901</c:v>
                </c:pt>
                <c:pt idx="5">
                  <c:v>98.789999999999907</c:v>
                </c:pt>
                <c:pt idx="6">
                  <c:v>99.6</c:v>
                </c:pt>
                <c:pt idx="7">
                  <c:v>99.849999999999895</c:v>
                </c:pt>
                <c:pt idx="8">
                  <c:v>99.929999999999893</c:v>
                </c:pt>
                <c:pt idx="9">
                  <c:v>99.949999999999903</c:v>
                </c:pt>
                <c:pt idx="10">
                  <c:v>99.989999999999895</c:v>
                </c:pt>
                <c:pt idx="11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8-704D-8803-61D7CDCD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86336"/>
        <c:axId val="1645466464"/>
      </c:lineChart>
      <c:dateAx>
        <c:axId val="16178597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249168"/>
        <c:crosses val="autoZero"/>
        <c:auto val="1"/>
        <c:lblOffset val="100"/>
        <c:baseTimeUnit val="days"/>
      </c:dateAx>
      <c:valAx>
        <c:axId val="1634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59760"/>
        <c:crosses val="autoZero"/>
        <c:crossBetween val="between"/>
      </c:valAx>
      <c:valAx>
        <c:axId val="1645466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486336"/>
        <c:crosses val="max"/>
        <c:crossBetween val="between"/>
      </c:valAx>
      <c:catAx>
        <c:axId val="164548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546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Rolling a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'rolling a dice'!$D$2:$D$7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63152"/>
        <c:axId val="16303504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dice'!$E$2:$E$7</c:f>
              <c:numCache>
                <c:formatCode>0.00</c:formatCode>
                <c:ptCount val="6"/>
                <c:pt idx="0">
                  <c:v>0.21052631578947367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0.15789473684210525</c:v>
                </c:pt>
                <c:pt idx="5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757216"/>
        <c:axId val="1632824080"/>
      </c:lineChart>
      <c:catAx>
        <c:axId val="16303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50448"/>
        <c:crosses val="autoZero"/>
        <c:auto val="1"/>
        <c:lblAlgn val="ctr"/>
        <c:lblOffset val="100"/>
        <c:noMultiLvlLbl val="0"/>
      </c:catAx>
      <c:valAx>
        <c:axId val="16303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63152"/>
        <c:crosses val="autoZero"/>
        <c:crossBetween val="between"/>
      </c:valAx>
      <c:valAx>
        <c:axId val="16328240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757216"/>
        <c:crosses val="max"/>
        <c:crossBetween val="between"/>
      </c:valAx>
      <c:catAx>
        <c:axId val="16327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82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13.11.19: Forecast 3</a:t>
            </a:r>
            <a:r>
              <a:rPr lang="de-DE" baseline="0"/>
              <a:t> remaining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delivery'!$A$61:$A$71</c:f>
              <c:numCache>
                <c:formatCode>m/d/yy</c:formatCode>
                <c:ptCount val="11"/>
                <c:pt idx="0">
                  <c:v>43782</c:v>
                </c:pt>
                <c:pt idx="1">
                  <c:v>43783</c:v>
                </c:pt>
                <c:pt idx="2">
                  <c:v>43784</c:v>
                </c:pt>
                <c:pt idx="3">
                  <c:v>43787</c:v>
                </c:pt>
                <c:pt idx="4">
                  <c:v>43788</c:v>
                </c:pt>
                <c:pt idx="5">
                  <c:v>43789</c:v>
                </c:pt>
                <c:pt idx="6">
                  <c:v>43790</c:v>
                </c:pt>
                <c:pt idx="7">
                  <c:v>43791</c:v>
                </c:pt>
                <c:pt idx="8">
                  <c:v>43794</c:v>
                </c:pt>
                <c:pt idx="9">
                  <c:v>43795</c:v>
                </c:pt>
                <c:pt idx="10">
                  <c:v>43796</c:v>
                </c:pt>
              </c:numCache>
            </c:numRef>
          </c:cat>
          <c:val>
            <c:numRef>
              <c:f>'rolling software delivery'!$B$61:$B$71</c:f>
              <c:numCache>
                <c:formatCode>General</c:formatCode>
                <c:ptCount val="11"/>
                <c:pt idx="0">
                  <c:v>9.8400000000000001E-2</c:v>
                </c:pt>
                <c:pt idx="1">
                  <c:v>0.371</c:v>
                </c:pt>
                <c:pt idx="2">
                  <c:v>0.28210000000000002</c:v>
                </c:pt>
                <c:pt idx="3">
                  <c:v>0.14960000000000001</c:v>
                </c:pt>
                <c:pt idx="4">
                  <c:v>6.0999999999999999E-2</c:v>
                </c:pt>
                <c:pt idx="5">
                  <c:v>2.4299999999999999E-2</c:v>
                </c:pt>
                <c:pt idx="6">
                  <c:v>9.5999999999999992E-3</c:v>
                </c:pt>
                <c:pt idx="7">
                  <c:v>2.7000000000000001E-3</c:v>
                </c:pt>
                <c:pt idx="8">
                  <c:v>8.9999999999999998E-4</c:v>
                </c:pt>
                <c:pt idx="9">
                  <c:v>2.0000000000000001E-4</c:v>
                </c:pt>
                <c:pt idx="10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5-0240-8826-3CA84D72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225088"/>
        <c:axId val="16459602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delivery'!$C$61:$C$71</c:f>
              <c:numCache>
                <c:formatCode>General</c:formatCode>
                <c:ptCount val="11"/>
                <c:pt idx="0">
                  <c:v>9.84</c:v>
                </c:pt>
                <c:pt idx="1">
                  <c:v>46.94</c:v>
                </c:pt>
                <c:pt idx="2">
                  <c:v>75.150000000000006</c:v>
                </c:pt>
                <c:pt idx="3">
                  <c:v>90.11</c:v>
                </c:pt>
                <c:pt idx="4">
                  <c:v>96.21</c:v>
                </c:pt>
                <c:pt idx="5">
                  <c:v>98.64</c:v>
                </c:pt>
                <c:pt idx="6">
                  <c:v>99.6</c:v>
                </c:pt>
                <c:pt idx="7">
                  <c:v>99.87</c:v>
                </c:pt>
                <c:pt idx="8">
                  <c:v>99.96</c:v>
                </c:pt>
                <c:pt idx="9">
                  <c:v>99.98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5-0240-8826-3CA84D72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801088"/>
        <c:axId val="1633762384"/>
      </c:lineChart>
      <c:dateAx>
        <c:axId val="16452250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960240"/>
        <c:crosses val="autoZero"/>
        <c:auto val="1"/>
        <c:lblOffset val="100"/>
        <c:baseTimeUnit val="days"/>
      </c:dateAx>
      <c:valAx>
        <c:axId val="16459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225088"/>
        <c:crosses val="autoZero"/>
        <c:crossBetween val="between"/>
      </c:valAx>
      <c:valAx>
        <c:axId val="163376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01088"/>
        <c:crosses val="max"/>
        <c:crossBetween val="between"/>
      </c:valAx>
      <c:catAx>
        <c:axId val="161780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376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14.11.19: Forecast 2 remaining, 1 new issue (remaining:</a:t>
            </a:r>
            <a:r>
              <a:rPr lang="de-DE" baseline="0"/>
              <a:t> 3, total: 8)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delivery'!$A$76:$A$86</c:f>
              <c:numCache>
                <c:formatCode>m/d/yy</c:formatCode>
                <c:ptCount val="11"/>
                <c:pt idx="0">
                  <c:v>43783</c:v>
                </c:pt>
                <c:pt idx="1">
                  <c:v>43784</c:v>
                </c:pt>
                <c:pt idx="2">
                  <c:v>43787</c:v>
                </c:pt>
                <c:pt idx="3">
                  <c:v>43788</c:v>
                </c:pt>
                <c:pt idx="4">
                  <c:v>43789</c:v>
                </c:pt>
                <c:pt idx="5">
                  <c:v>43790</c:v>
                </c:pt>
                <c:pt idx="6">
                  <c:v>43791</c:v>
                </c:pt>
                <c:pt idx="7">
                  <c:v>43794</c:v>
                </c:pt>
                <c:pt idx="8">
                  <c:v>43795</c:v>
                </c:pt>
                <c:pt idx="9">
                  <c:v>43796</c:v>
                </c:pt>
                <c:pt idx="10">
                  <c:v>43798</c:v>
                </c:pt>
              </c:numCache>
            </c:numRef>
          </c:cat>
          <c:val>
            <c:numRef>
              <c:f>'rolling software delivery'!$B$76:$B$86</c:f>
              <c:numCache>
                <c:formatCode>General</c:formatCode>
                <c:ptCount val="11"/>
                <c:pt idx="0">
                  <c:v>8.6800000000000002E-2</c:v>
                </c:pt>
                <c:pt idx="1">
                  <c:v>0.37930000000000003</c:v>
                </c:pt>
                <c:pt idx="2">
                  <c:v>0.28899999999999998</c:v>
                </c:pt>
                <c:pt idx="3">
                  <c:v>0.15010000000000001</c:v>
                </c:pt>
                <c:pt idx="4">
                  <c:v>6.0699999999999997E-2</c:v>
                </c:pt>
                <c:pt idx="5">
                  <c:v>2.0899999999999998E-2</c:v>
                </c:pt>
                <c:pt idx="6">
                  <c:v>9.7000000000000003E-3</c:v>
                </c:pt>
                <c:pt idx="7">
                  <c:v>2.0999999999999999E-3</c:v>
                </c:pt>
                <c:pt idx="8">
                  <c:v>8.0000000000000004E-4</c:v>
                </c:pt>
                <c:pt idx="9">
                  <c:v>4.0000000000000002E-4</c:v>
                </c:pt>
                <c:pt idx="10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3-8F46-83A4-F51C7A1F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648032"/>
        <c:axId val="16293231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delivery'!$C$76:$C$86</c:f>
              <c:numCache>
                <c:formatCode>General</c:formatCode>
                <c:ptCount val="11"/>
                <c:pt idx="0">
                  <c:v>8.68</c:v>
                </c:pt>
                <c:pt idx="1">
                  <c:v>46.61</c:v>
                </c:pt>
                <c:pt idx="2">
                  <c:v>75.510000000000005</c:v>
                </c:pt>
                <c:pt idx="3">
                  <c:v>90.52</c:v>
                </c:pt>
                <c:pt idx="4">
                  <c:v>96.59</c:v>
                </c:pt>
                <c:pt idx="5">
                  <c:v>98.68</c:v>
                </c:pt>
                <c:pt idx="6">
                  <c:v>99.65</c:v>
                </c:pt>
                <c:pt idx="7">
                  <c:v>99.86</c:v>
                </c:pt>
                <c:pt idx="8">
                  <c:v>99.94</c:v>
                </c:pt>
                <c:pt idx="9">
                  <c:v>99.98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3-8F46-83A4-F51C7A1F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147072"/>
        <c:axId val="1629259888"/>
      </c:lineChart>
      <c:dateAx>
        <c:axId val="1630648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323104"/>
        <c:crosses val="autoZero"/>
        <c:auto val="1"/>
        <c:lblOffset val="100"/>
        <c:baseTimeUnit val="days"/>
      </c:dateAx>
      <c:valAx>
        <c:axId val="16293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648032"/>
        <c:crosses val="autoZero"/>
        <c:crossBetween val="between"/>
      </c:valAx>
      <c:valAx>
        <c:axId val="1629259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147072"/>
        <c:crosses val="max"/>
        <c:crossBetween val="between"/>
      </c:valAx>
      <c:catAx>
        <c:axId val="16291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925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15.11.19: Forecasting 2</a:t>
            </a:r>
            <a:r>
              <a:rPr lang="de-DE" baseline="0"/>
              <a:t> remaining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delivery'!$A$91:$A$99</c:f>
              <c:numCache>
                <c:formatCode>m/d/yy</c:formatCode>
                <c:ptCount val="9"/>
                <c:pt idx="0">
                  <c:v>43784</c:v>
                </c:pt>
                <c:pt idx="1">
                  <c:v>43787</c:v>
                </c:pt>
                <c:pt idx="2">
                  <c:v>43788</c:v>
                </c:pt>
                <c:pt idx="3">
                  <c:v>43789</c:v>
                </c:pt>
                <c:pt idx="4">
                  <c:v>43790</c:v>
                </c:pt>
                <c:pt idx="5">
                  <c:v>43791</c:v>
                </c:pt>
                <c:pt idx="6">
                  <c:v>43794</c:v>
                </c:pt>
                <c:pt idx="7">
                  <c:v>43795</c:v>
                </c:pt>
                <c:pt idx="8">
                  <c:v>43796</c:v>
                </c:pt>
              </c:numCache>
            </c:numRef>
          </c:cat>
          <c:val>
            <c:numRef>
              <c:f>'rolling software delivery'!$B$91:$B$99</c:f>
              <c:numCache>
                <c:formatCode>General</c:formatCode>
                <c:ptCount val="9"/>
                <c:pt idx="0">
                  <c:v>0.35389999999999999</c:v>
                </c:pt>
                <c:pt idx="1">
                  <c:v>0.40439999999999998</c:v>
                </c:pt>
                <c:pt idx="2">
                  <c:v>0.1633</c:v>
                </c:pt>
                <c:pt idx="3">
                  <c:v>5.3100000000000001E-2</c:v>
                </c:pt>
                <c:pt idx="4">
                  <c:v>1.8499999999999999E-2</c:v>
                </c:pt>
                <c:pt idx="5">
                  <c:v>4.8999999999999998E-3</c:v>
                </c:pt>
                <c:pt idx="6">
                  <c:v>1.6999999999999999E-3</c:v>
                </c:pt>
                <c:pt idx="7">
                  <c:v>1E-4</c:v>
                </c:pt>
                <c:pt idx="8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B642-8610-99689C1C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030400"/>
        <c:axId val="16290320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delivery'!$C$91:$C$99</c:f>
              <c:numCache>
                <c:formatCode>General</c:formatCode>
                <c:ptCount val="9"/>
                <c:pt idx="0">
                  <c:v>35.39</c:v>
                </c:pt>
                <c:pt idx="1">
                  <c:v>75.83</c:v>
                </c:pt>
                <c:pt idx="2">
                  <c:v>92.16</c:v>
                </c:pt>
                <c:pt idx="3">
                  <c:v>97.47</c:v>
                </c:pt>
                <c:pt idx="4">
                  <c:v>99.32</c:v>
                </c:pt>
                <c:pt idx="5">
                  <c:v>99.81</c:v>
                </c:pt>
                <c:pt idx="6">
                  <c:v>99.98</c:v>
                </c:pt>
                <c:pt idx="7">
                  <c:v>99.99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6-B642-8610-99689C1C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893936"/>
        <c:axId val="1633815424"/>
      </c:lineChart>
      <c:dateAx>
        <c:axId val="16290304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032032"/>
        <c:crosses val="autoZero"/>
        <c:auto val="1"/>
        <c:lblOffset val="100"/>
        <c:baseTimeUnit val="days"/>
      </c:dateAx>
      <c:valAx>
        <c:axId val="16290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030400"/>
        <c:crosses val="autoZero"/>
        <c:crossBetween val="between"/>
      </c:valAx>
      <c:valAx>
        <c:axId val="163381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93936"/>
        <c:crosses val="max"/>
        <c:crossBetween val="between"/>
      </c:valAx>
      <c:catAx>
        <c:axId val="161789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381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21.11.19: Retrospective forecast 5+5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delivery'!$E$2:$E$16</c:f>
              <c:numCache>
                <c:formatCode>m/d/yy</c:formatCode>
                <c:ptCount val="15"/>
                <c:pt idx="0">
                  <c:v>43780</c:v>
                </c:pt>
                <c:pt idx="1">
                  <c:v>43781</c:v>
                </c:pt>
                <c:pt idx="2">
                  <c:v>43782</c:v>
                </c:pt>
                <c:pt idx="3">
                  <c:v>43783</c:v>
                </c:pt>
                <c:pt idx="4">
                  <c:v>43784</c:v>
                </c:pt>
                <c:pt idx="5">
                  <c:v>43787</c:v>
                </c:pt>
                <c:pt idx="6">
                  <c:v>43788</c:v>
                </c:pt>
                <c:pt idx="7">
                  <c:v>43789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  <c:pt idx="13">
                  <c:v>43797</c:v>
                </c:pt>
                <c:pt idx="14">
                  <c:v>43798</c:v>
                </c:pt>
              </c:numCache>
            </c:numRef>
          </c:cat>
          <c:val>
            <c:numRef>
              <c:f>'rolling software delivery'!$F$2:$F$16</c:f>
              <c:numCache>
                <c:formatCode>General</c:formatCode>
                <c:ptCount val="15"/>
                <c:pt idx="0">
                  <c:v>3.8E-3</c:v>
                </c:pt>
                <c:pt idx="1">
                  <c:v>2.9399999999999999E-2</c:v>
                </c:pt>
                <c:pt idx="2">
                  <c:v>8.9499999999999996E-2</c:v>
                </c:pt>
                <c:pt idx="3">
                  <c:v>0.16120000000000001</c:v>
                </c:pt>
                <c:pt idx="4">
                  <c:v>0.19439999999999999</c:v>
                </c:pt>
                <c:pt idx="5">
                  <c:v>0.18240000000000001</c:v>
                </c:pt>
                <c:pt idx="6">
                  <c:v>0.14399999999999999</c:v>
                </c:pt>
                <c:pt idx="7">
                  <c:v>9.5799999999999996E-2</c:v>
                </c:pt>
                <c:pt idx="8">
                  <c:v>5.3199999999999997E-2</c:v>
                </c:pt>
                <c:pt idx="9">
                  <c:v>2.52E-2</c:v>
                </c:pt>
                <c:pt idx="10">
                  <c:v>1.06E-2</c:v>
                </c:pt>
                <c:pt idx="11">
                  <c:v>6.6E-3</c:v>
                </c:pt>
                <c:pt idx="12">
                  <c:v>2.5000000000000001E-3</c:v>
                </c:pt>
                <c:pt idx="13">
                  <c:v>8.0000000000000004E-4</c:v>
                </c:pt>
                <c:pt idx="14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5-8A48-BC72-710206D4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187056"/>
        <c:axId val="16355292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delivery'!$G$2:$G$16</c:f>
              <c:numCache>
                <c:formatCode>General</c:formatCode>
                <c:ptCount val="15"/>
                <c:pt idx="0">
                  <c:v>0.38</c:v>
                </c:pt>
                <c:pt idx="1">
                  <c:v>3.32</c:v>
                </c:pt>
                <c:pt idx="2">
                  <c:v>12.27</c:v>
                </c:pt>
                <c:pt idx="3">
                  <c:v>28.39</c:v>
                </c:pt>
                <c:pt idx="4">
                  <c:v>47.83</c:v>
                </c:pt>
                <c:pt idx="5">
                  <c:v>66.069999999999993</c:v>
                </c:pt>
                <c:pt idx="6">
                  <c:v>80.47</c:v>
                </c:pt>
                <c:pt idx="7">
                  <c:v>90.05</c:v>
                </c:pt>
                <c:pt idx="8">
                  <c:v>95.37</c:v>
                </c:pt>
                <c:pt idx="9">
                  <c:v>97.89</c:v>
                </c:pt>
                <c:pt idx="10">
                  <c:v>98.95</c:v>
                </c:pt>
                <c:pt idx="11">
                  <c:v>99.61</c:v>
                </c:pt>
                <c:pt idx="12">
                  <c:v>99.86</c:v>
                </c:pt>
                <c:pt idx="13">
                  <c:v>99.94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5-8A48-BC72-710206D4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57360"/>
        <c:axId val="1649026864"/>
      </c:lineChart>
      <c:dateAx>
        <c:axId val="16461870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529296"/>
        <c:crosses val="autoZero"/>
        <c:auto val="1"/>
        <c:lblOffset val="100"/>
        <c:baseTimeUnit val="days"/>
      </c:dateAx>
      <c:valAx>
        <c:axId val="16355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187056"/>
        <c:crosses val="autoZero"/>
        <c:crossBetween val="between"/>
      </c:valAx>
      <c:valAx>
        <c:axId val="1649026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9057360"/>
        <c:crosses val="max"/>
        <c:crossBetween val="between"/>
      </c:valAx>
      <c:catAx>
        <c:axId val="164905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649026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18.11.19: Forecasting 1</a:t>
            </a:r>
            <a:r>
              <a:rPr lang="de-DE" baseline="0"/>
              <a:t> remaining, 2 new issues (remaining: 3, total: 10)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delivery'!$A$103:$A$114</c:f>
              <c:numCache>
                <c:formatCode>m/d/yy</c:formatCode>
                <c:ptCount val="12"/>
                <c:pt idx="0">
                  <c:v>43787</c:v>
                </c:pt>
                <c:pt idx="1">
                  <c:v>43788</c:v>
                </c:pt>
                <c:pt idx="2">
                  <c:v>43789</c:v>
                </c:pt>
                <c:pt idx="3">
                  <c:v>43790</c:v>
                </c:pt>
                <c:pt idx="4">
                  <c:v>43791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43801</c:v>
                </c:pt>
                <c:pt idx="11">
                  <c:v>43803</c:v>
                </c:pt>
              </c:numCache>
            </c:numRef>
          </c:cat>
          <c:val>
            <c:numRef>
              <c:f>'rolling software delivery'!$B$103:$B$114</c:f>
              <c:numCache>
                <c:formatCode>General</c:formatCode>
                <c:ptCount val="12"/>
                <c:pt idx="0">
                  <c:v>8.3000000000000004E-2</c:v>
                </c:pt>
                <c:pt idx="1">
                  <c:v>0.36170000000000002</c:v>
                </c:pt>
                <c:pt idx="2">
                  <c:v>0.30859999999999999</c:v>
                </c:pt>
                <c:pt idx="3">
                  <c:v>0.15379999999999999</c:v>
                </c:pt>
                <c:pt idx="4">
                  <c:v>0.06</c:v>
                </c:pt>
                <c:pt idx="5">
                  <c:v>2.3E-2</c:v>
                </c:pt>
                <c:pt idx="6">
                  <c:v>7.3000000000000001E-3</c:v>
                </c:pt>
                <c:pt idx="7">
                  <c:v>1.5E-3</c:v>
                </c:pt>
                <c:pt idx="8">
                  <c:v>6.9999999999999999E-4</c:v>
                </c:pt>
                <c:pt idx="9">
                  <c:v>2.0000000000000001E-4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9-FB4D-89B7-653E3E3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610768"/>
        <c:axId val="16178773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delivery'!$C$103:$C$114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44.47</c:v>
                </c:pt>
                <c:pt idx="2">
                  <c:v>75.33</c:v>
                </c:pt>
                <c:pt idx="3">
                  <c:v>90.71</c:v>
                </c:pt>
                <c:pt idx="4">
                  <c:v>96.71</c:v>
                </c:pt>
                <c:pt idx="5">
                  <c:v>99.01</c:v>
                </c:pt>
                <c:pt idx="6">
                  <c:v>99.74</c:v>
                </c:pt>
                <c:pt idx="7">
                  <c:v>99.89</c:v>
                </c:pt>
                <c:pt idx="8">
                  <c:v>99.96</c:v>
                </c:pt>
                <c:pt idx="9">
                  <c:v>99.98</c:v>
                </c:pt>
                <c:pt idx="10">
                  <c:v>99.99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FB4D-89B7-653E3E3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770432"/>
        <c:axId val="1634064080"/>
      </c:lineChart>
      <c:dateAx>
        <c:axId val="16346107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77344"/>
        <c:crosses val="autoZero"/>
        <c:auto val="1"/>
        <c:lblOffset val="100"/>
        <c:baseTimeUnit val="days"/>
      </c:dateAx>
      <c:valAx>
        <c:axId val="16178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610768"/>
        <c:crosses val="autoZero"/>
        <c:crossBetween val="between"/>
      </c:valAx>
      <c:valAx>
        <c:axId val="163406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770432"/>
        <c:crosses val="max"/>
        <c:crossBetween val="between"/>
      </c:valAx>
      <c:catAx>
        <c:axId val="163377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406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19.11.19: Forecasting 2 remaining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delivery'!$A$118:$A$125</c:f>
              <c:numCache>
                <c:formatCode>m/d/yy</c:formatCode>
                <c:ptCount val="8"/>
                <c:pt idx="0">
                  <c:v>43788</c:v>
                </c:pt>
                <c:pt idx="1">
                  <c:v>43789</c:v>
                </c:pt>
                <c:pt idx="2">
                  <c:v>43790</c:v>
                </c:pt>
                <c:pt idx="3">
                  <c:v>43791</c:v>
                </c:pt>
                <c:pt idx="4">
                  <c:v>43794</c:v>
                </c:pt>
                <c:pt idx="5">
                  <c:v>43795</c:v>
                </c:pt>
                <c:pt idx="6">
                  <c:v>43796</c:v>
                </c:pt>
                <c:pt idx="7">
                  <c:v>43798</c:v>
                </c:pt>
              </c:numCache>
            </c:numRef>
          </c:cat>
          <c:val>
            <c:numRef>
              <c:f>'rolling software delivery'!$B$118:$B$125</c:f>
              <c:numCache>
                <c:formatCode>General</c:formatCode>
                <c:ptCount val="8"/>
                <c:pt idx="0">
                  <c:v>0.33550000000000002</c:v>
                </c:pt>
                <c:pt idx="1">
                  <c:v>0.41930000000000001</c:v>
                </c:pt>
                <c:pt idx="2">
                  <c:v>0.16980000000000001</c:v>
                </c:pt>
                <c:pt idx="3">
                  <c:v>5.4199999999999998E-2</c:v>
                </c:pt>
                <c:pt idx="4">
                  <c:v>1.6E-2</c:v>
                </c:pt>
                <c:pt idx="5">
                  <c:v>4.1999999999999997E-3</c:v>
                </c:pt>
                <c:pt idx="6">
                  <c:v>8.9999999999999998E-4</c:v>
                </c:pt>
                <c:pt idx="7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A-A641-88E5-D86C38A0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386304"/>
        <c:axId val="16336345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delivery'!$C$118:$C$125</c:f>
              <c:numCache>
                <c:formatCode>General</c:formatCode>
                <c:ptCount val="8"/>
                <c:pt idx="0">
                  <c:v>33.549999999999997</c:v>
                </c:pt>
                <c:pt idx="1">
                  <c:v>75.48</c:v>
                </c:pt>
                <c:pt idx="2">
                  <c:v>92.46</c:v>
                </c:pt>
                <c:pt idx="3">
                  <c:v>97.88</c:v>
                </c:pt>
                <c:pt idx="4">
                  <c:v>99.48</c:v>
                </c:pt>
                <c:pt idx="5">
                  <c:v>99.9</c:v>
                </c:pt>
                <c:pt idx="6">
                  <c:v>99.99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A-A641-88E5-D86C38A0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42848"/>
        <c:axId val="1632214352"/>
      </c:lineChart>
      <c:dateAx>
        <c:axId val="16333863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634512"/>
        <c:crosses val="autoZero"/>
        <c:auto val="1"/>
        <c:lblOffset val="100"/>
        <c:baseTimeUnit val="days"/>
      </c:dateAx>
      <c:valAx>
        <c:axId val="16336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386304"/>
        <c:crosses val="autoZero"/>
        <c:crossBetween val="between"/>
      </c:valAx>
      <c:valAx>
        <c:axId val="163221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242848"/>
        <c:crosses val="max"/>
        <c:crossBetween val="between"/>
      </c:valAx>
      <c:catAx>
        <c:axId val="162924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21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20.11.19: Forecasting</a:t>
            </a:r>
            <a:r>
              <a:rPr lang="de-DE" baseline="0"/>
              <a:t> 1 remaining issue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delivery'!$A$134:$A$141</c:f>
              <c:numCache>
                <c:formatCode>m/d/yy</c:formatCode>
                <c:ptCount val="8"/>
                <c:pt idx="0">
                  <c:v>43789</c:v>
                </c:pt>
                <c:pt idx="1">
                  <c:v>43790</c:v>
                </c:pt>
                <c:pt idx="2">
                  <c:v>43791</c:v>
                </c:pt>
                <c:pt idx="3">
                  <c:v>43794</c:v>
                </c:pt>
                <c:pt idx="4">
                  <c:v>43795</c:v>
                </c:pt>
                <c:pt idx="5">
                  <c:v>43796</c:v>
                </c:pt>
                <c:pt idx="6">
                  <c:v>43797</c:v>
                </c:pt>
                <c:pt idx="7">
                  <c:v>43798</c:v>
                </c:pt>
              </c:numCache>
            </c:numRef>
          </c:cat>
          <c:val>
            <c:numRef>
              <c:f>'rolling software delivery'!$B$134:$B$141</c:f>
              <c:numCache>
                <c:formatCode>General</c:formatCode>
                <c:ptCount val="8"/>
                <c:pt idx="0">
                  <c:v>0.78669999999999995</c:v>
                </c:pt>
                <c:pt idx="1">
                  <c:v>0.16689999999999999</c:v>
                </c:pt>
                <c:pt idx="2">
                  <c:v>3.5000000000000003E-2</c:v>
                </c:pt>
                <c:pt idx="3">
                  <c:v>9.1999999999999998E-3</c:v>
                </c:pt>
                <c:pt idx="4">
                  <c:v>1.6999999999999999E-3</c:v>
                </c:pt>
                <c:pt idx="5">
                  <c:v>2.9999999999999997E-4</c:v>
                </c:pt>
                <c:pt idx="6">
                  <c:v>1E-4</c:v>
                </c:pt>
                <c:pt idx="7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3-8E41-B91E-A7592ED9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845392"/>
        <c:axId val="16477648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delivery'!$C$134:$C$141</c:f>
              <c:numCache>
                <c:formatCode>General</c:formatCode>
                <c:ptCount val="8"/>
                <c:pt idx="0">
                  <c:v>78.67</c:v>
                </c:pt>
                <c:pt idx="1">
                  <c:v>95.36</c:v>
                </c:pt>
                <c:pt idx="2">
                  <c:v>98.86</c:v>
                </c:pt>
                <c:pt idx="3">
                  <c:v>99.78</c:v>
                </c:pt>
                <c:pt idx="4">
                  <c:v>99.95</c:v>
                </c:pt>
                <c:pt idx="5">
                  <c:v>99.98</c:v>
                </c:pt>
                <c:pt idx="6">
                  <c:v>99.99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3-8E41-B91E-A7592ED9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184752"/>
        <c:axId val="1630502624"/>
      </c:lineChart>
      <c:dateAx>
        <c:axId val="1518845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7764832"/>
        <c:crosses val="autoZero"/>
        <c:auto val="1"/>
        <c:lblOffset val="100"/>
        <c:baseTimeUnit val="days"/>
      </c:dateAx>
      <c:valAx>
        <c:axId val="16477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845392"/>
        <c:crosses val="autoZero"/>
        <c:crossBetween val="between"/>
      </c:valAx>
      <c:valAx>
        <c:axId val="1630502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184752"/>
        <c:crosses val="max"/>
        <c:crossBetween val="between"/>
      </c:valAx>
      <c:catAx>
        <c:axId val="161418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50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'rolling software delivery'!$AF$2</c:f>
              <c:strCache>
                <c:ptCount val="1"/>
                <c:pt idx="0">
                  <c:v>Arrived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'rolling software delivery'!$AD$3:$AD$54</c:f>
              <c:numCache>
                <c:formatCode>m/d/yy</c:formatCode>
                <c:ptCount val="52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</c:numCache>
            </c:numRef>
          </c:cat>
          <c:val>
            <c:numRef>
              <c:f>'rolling software delivery'!$AF$3:$AF$54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B-8149-A021-CCA591EE9550}"/>
            </c:ext>
          </c:extLst>
        </c:ser>
        <c:ser>
          <c:idx val="1"/>
          <c:order val="1"/>
          <c:tx>
            <c:v>Completed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'rolling software delivery'!$AH$3:$AH$54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B-8149-A021-CCA591EE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64624"/>
        <c:axId val="1633393536"/>
      </c:areaChart>
      <c:dateAx>
        <c:axId val="1633764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393536"/>
        <c:crosses val="autoZero"/>
        <c:auto val="1"/>
        <c:lblOffset val="100"/>
        <c:baseTimeUnit val="days"/>
      </c:dateAx>
      <c:valAx>
        <c:axId val="16333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7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Cycle Times 6.11.19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delivery'!$AD$60:$AD$66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'rolling software delivery'!$AE$60:$AE$66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B-B446-B805-201FD2CE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223008"/>
        <c:axId val="16355185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delivery'!$AG$60:$AG$66</c:f>
              <c:numCache>
                <c:formatCode>General</c:formatCode>
                <c:ptCount val="7"/>
                <c:pt idx="0">
                  <c:v>14.285714285714199</c:v>
                </c:pt>
                <c:pt idx="1">
                  <c:v>42.857142857142797</c:v>
                </c:pt>
                <c:pt idx="2">
                  <c:v>60</c:v>
                </c:pt>
                <c:pt idx="3">
                  <c:v>74.285714285714207</c:v>
                </c:pt>
                <c:pt idx="4">
                  <c:v>85.714285714285694</c:v>
                </c:pt>
                <c:pt idx="5">
                  <c:v>91.428571428571402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B-B446-B805-201FD2CE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489136"/>
        <c:axId val="1645716480"/>
      </c:lineChart>
      <c:catAx>
        <c:axId val="16462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518576"/>
        <c:crosses val="autoZero"/>
        <c:auto val="1"/>
        <c:lblAlgn val="ctr"/>
        <c:lblOffset val="100"/>
        <c:noMultiLvlLbl val="0"/>
      </c:catAx>
      <c:valAx>
        <c:axId val="16355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223008"/>
        <c:crosses val="autoZero"/>
        <c:crossBetween val="between"/>
      </c:valAx>
      <c:valAx>
        <c:axId val="164571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489136"/>
        <c:crosses val="max"/>
        <c:crossBetween val="between"/>
      </c:valAx>
      <c:catAx>
        <c:axId val="163048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571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Cycle</a:t>
            </a:r>
            <a:r>
              <a:rPr lang="de-DE" baseline="0"/>
              <a:t> Times 21.11.19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delivery'!$AD$70:$AD$76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'rolling software delivery'!$AE$70:$AE$76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E-0B44-9029-0E8BE6DB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494320"/>
        <c:axId val="16294905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delivery'!$AG$70:$AG$76</c:f>
              <c:numCache>
                <c:formatCode>General</c:formatCode>
                <c:ptCount val="7"/>
                <c:pt idx="0">
                  <c:v>15.5555555555555</c:v>
                </c:pt>
                <c:pt idx="1">
                  <c:v>42.2222222222222</c:v>
                </c:pt>
                <c:pt idx="2">
                  <c:v>57.7777777777777</c:v>
                </c:pt>
                <c:pt idx="3">
                  <c:v>73.3333333333333</c:v>
                </c:pt>
                <c:pt idx="4">
                  <c:v>86.6666666666666</c:v>
                </c:pt>
                <c:pt idx="5">
                  <c:v>93.3333333333333</c:v>
                </c:pt>
                <c:pt idx="6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0B44-9029-0E8BE6DB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201568"/>
        <c:axId val="1630783600"/>
      </c:lineChart>
      <c:catAx>
        <c:axId val="1645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490560"/>
        <c:crosses val="autoZero"/>
        <c:auto val="1"/>
        <c:lblAlgn val="ctr"/>
        <c:lblOffset val="100"/>
        <c:noMultiLvlLbl val="0"/>
      </c:catAx>
      <c:valAx>
        <c:axId val="16294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494320"/>
        <c:crosses val="autoZero"/>
        <c:crossBetween val="between"/>
      </c:valAx>
      <c:valAx>
        <c:axId val="163078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201568"/>
        <c:crosses val="max"/>
        <c:crossBetween val="between"/>
      </c:valAx>
      <c:catAx>
        <c:axId val="163120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78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individual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connection'!$A$26:$A$51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60</c:v>
                </c:pt>
                <c:pt idx="10">
                  <c:v>61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72</c:v>
                </c:pt>
                <c:pt idx="16">
                  <c:v>78</c:v>
                </c:pt>
                <c:pt idx="17">
                  <c:v>80</c:v>
                </c:pt>
                <c:pt idx="18">
                  <c:v>120</c:v>
                </c:pt>
                <c:pt idx="19">
                  <c:v>121</c:v>
                </c:pt>
                <c:pt idx="20">
                  <c:v>123</c:v>
                </c:pt>
                <c:pt idx="21">
                  <c:v>124</c:v>
                </c:pt>
                <c:pt idx="22">
                  <c:v>126</c:v>
                </c:pt>
                <c:pt idx="23">
                  <c:v>127</c:v>
                </c:pt>
                <c:pt idx="24">
                  <c:v>132</c:v>
                </c:pt>
                <c:pt idx="25">
                  <c:v>138</c:v>
                </c:pt>
              </c:numCache>
            </c:numRef>
          </c:cat>
          <c:val>
            <c:numRef>
              <c:f>'train connection'!$B$26:$B$51</c:f>
              <c:numCache>
                <c:formatCode>General</c:formatCode>
                <c:ptCount val="26"/>
                <c:pt idx="0">
                  <c:v>29</c:v>
                </c:pt>
                <c:pt idx="1">
                  <c:v>85</c:v>
                </c:pt>
                <c:pt idx="2">
                  <c:v>49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50</c:v>
                </c:pt>
                <c:pt idx="7">
                  <c:v>35</c:v>
                </c:pt>
                <c:pt idx="8">
                  <c:v>78</c:v>
                </c:pt>
                <c:pt idx="9">
                  <c:v>49</c:v>
                </c:pt>
                <c:pt idx="10">
                  <c:v>98</c:v>
                </c:pt>
                <c:pt idx="11">
                  <c:v>55</c:v>
                </c:pt>
                <c:pt idx="12">
                  <c:v>52</c:v>
                </c:pt>
                <c:pt idx="13">
                  <c:v>62</c:v>
                </c:pt>
                <c:pt idx="14">
                  <c:v>63</c:v>
                </c:pt>
                <c:pt idx="15">
                  <c:v>60</c:v>
                </c:pt>
                <c:pt idx="16">
                  <c:v>47</c:v>
                </c:pt>
                <c:pt idx="17">
                  <c:v>25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904496"/>
        <c:axId val="1956121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connection'!$D$26:$D$51</c:f>
              <c:numCache>
                <c:formatCode>General</c:formatCode>
                <c:ptCount val="26"/>
                <c:pt idx="0">
                  <c:v>2.9</c:v>
                </c:pt>
                <c:pt idx="1">
                  <c:v>11.4</c:v>
                </c:pt>
                <c:pt idx="2">
                  <c:v>16.3</c:v>
                </c:pt>
                <c:pt idx="3">
                  <c:v>19.399999999999999</c:v>
                </c:pt>
                <c:pt idx="4">
                  <c:v>22.8</c:v>
                </c:pt>
                <c:pt idx="5">
                  <c:v>26.4</c:v>
                </c:pt>
                <c:pt idx="6">
                  <c:v>31.4</c:v>
                </c:pt>
                <c:pt idx="7">
                  <c:v>34.9</c:v>
                </c:pt>
                <c:pt idx="8">
                  <c:v>42.7</c:v>
                </c:pt>
                <c:pt idx="9">
                  <c:v>47.6</c:v>
                </c:pt>
                <c:pt idx="10">
                  <c:v>57.4</c:v>
                </c:pt>
                <c:pt idx="11">
                  <c:v>62.9</c:v>
                </c:pt>
                <c:pt idx="12">
                  <c:v>68.099999999999994</c:v>
                </c:pt>
                <c:pt idx="13">
                  <c:v>74.3</c:v>
                </c:pt>
                <c:pt idx="14">
                  <c:v>80.599999999999994</c:v>
                </c:pt>
                <c:pt idx="15">
                  <c:v>86.6</c:v>
                </c:pt>
                <c:pt idx="16">
                  <c:v>91.3</c:v>
                </c:pt>
                <c:pt idx="17">
                  <c:v>93.8</c:v>
                </c:pt>
                <c:pt idx="18">
                  <c:v>94.9</c:v>
                </c:pt>
                <c:pt idx="19">
                  <c:v>95.9</c:v>
                </c:pt>
                <c:pt idx="20">
                  <c:v>96.5</c:v>
                </c:pt>
                <c:pt idx="21">
                  <c:v>97.6</c:v>
                </c:pt>
                <c:pt idx="22">
                  <c:v>98.2</c:v>
                </c:pt>
                <c:pt idx="23">
                  <c:v>99</c:v>
                </c:pt>
                <c:pt idx="24">
                  <c:v>99.1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913200"/>
        <c:axId val="1617231408"/>
      </c:lineChart>
      <c:catAx>
        <c:axId val="19659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121360"/>
        <c:crosses val="autoZero"/>
        <c:auto val="1"/>
        <c:lblAlgn val="ctr"/>
        <c:lblOffset val="100"/>
        <c:noMultiLvlLbl val="0"/>
      </c:catAx>
      <c:valAx>
        <c:axId val="1956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904496"/>
        <c:crosses val="autoZero"/>
        <c:crossBetween val="between"/>
      </c:valAx>
      <c:valAx>
        <c:axId val="161723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913200"/>
        <c:crosses val="max"/>
        <c:crossBetween val="between"/>
      </c:valAx>
      <c:catAx>
        <c:axId val="162891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23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 6.11.19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delivery'!$AD$81:$AD$84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'rolling software delivery'!$AE$81:$AE$84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6-1341-B7FA-9F5F634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997104"/>
        <c:axId val="1651128656"/>
      </c:barChart>
      <c:catAx>
        <c:axId val="1648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128656"/>
        <c:crosses val="autoZero"/>
        <c:auto val="1"/>
        <c:lblAlgn val="ctr"/>
        <c:lblOffset val="100"/>
        <c:noMultiLvlLbl val="0"/>
      </c:catAx>
      <c:valAx>
        <c:axId val="16511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9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 21.11.19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delivery'!$AD$90:$AD$93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'rolling software delivery'!$AE$90:$AE$93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6-9240-B29F-F6BCEFDA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204688"/>
        <c:axId val="1651206320"/>
      </c:barChart>
      <c:catAx>
        <c:axId val="16512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206320"/>
        <c:crosses val="autoZero"/>
        <c:auto val="1"/>
        <c:lblAlgn val="ctr"/>
        <c:lblOffset val="100"/>
        <c:noMultiLvlLbl val="0"/>
      </c:catAx>
      <c:valAx>
        <c:axId val="16512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2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When will the meeting start?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'meeting on time'!$A$7:$A$14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</c:numCache>
            </c:numRef>
          </c:cat>
          <c:val>
            <c:numRef>
              <c:f>'meeting on time'!$B$7:$B$14</c:f>
              <c:numCache>
                <c:formatCode>General</c:formatCode>
                <c:ptCount val="8"/>
                <c:pt idx="0">
                  <c:v>170</c:v>
                </c:pt>
                <c:pt idx="1">
                  <c:v>364</c:v>
                </c:pt>
                <c:pt idx="2">
                  <c:v>200</c:v>
                </c:pt>
                <c:pt idx="3">
                  <c:v>983</c:v>
                </c:pt>
                <c:pt idx="4">
                  <c:v>3873</c:v>
                </c:pt>
                <c:pt idx="5">
                  <c:v>1676</c:v>
                </c:pt>
                <c:pt idx="6">
                  <c:v>1795</c:v>
                </c:pt>
                <c:pt idx="7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311104"/>
        <c:axId val="157841092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'meeting on time'!$D$7:$D$14</c:f>
              <c:numCache>
                <c:formatCode>General</c:formatCode>
                <c:ptCount val="8"/>
                <c:pt idx="0">
                  <c:v>1.7</c:v>
                </c:pt>
                <c:pt idx="1">
                  <c:v>5.3</c:v>
                </c:pt>
                <c:pt idx="2">
                  <c:v>7.3</c:v>
                </c:pt>
                <c:pt idx="3">
                  <c:v>17.2</c:v>
                </c:pt>
                <c:pt idx="4">
                  <c:v>55.9</c:v>
                </c:pt>
                <c:pt idx="5">
                  <c:v>72.7</c:v>
                </c:pt>
                <c:pt idx="6">
                  <c:v>90.6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84"/>
        <c:axId val="1617538944"/>
      </c:lineChart>
      <c:catAx>
        <c:axId val="15783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410928"/>
        <c:crosses val="autoZero"/>
        <c:auto val="1"/>
        <c:lblAlgn val="ctr"/>
        <c:lblOffset val="100"/>
        <c:noMultiLvlLbl val="0"/>
      </c:catAx>
      <c:valAx>
        <c:axId val="15784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311104"/>
        <c:crosses val="autoZero"/>
        <c:crossBetween val="between"/>
      </c:valAx>
      <c:valAx>
        <c:axId val="161753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637584"/>
        <c:crosses val="max"/>
        <c:crossBetween val="between"/>
      </c:valAx>
      <c:catAx>
        <c:axId val="161763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53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a</a:t>
            </a:r>
            <a:r>
              <a:rPr lang="de-DE" baseline="0"/>
              <a:t> full connection)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connection'!$A$56:$A$64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63</c:v>
                </c:pt>
                <c:pt idx="5">
                  <c:v>66</c:v>
                </c:pt>
                <c:pt idx="6">
                  <c:v>67</c:v>
                </c:pt>
                <c:pt idx="7">
                  <c:v>72</c:v>
                </c:pt>
                <c:pt idx="8">
                  <c:v>138</c:v>
                </c:pt>
              </c:numCache>
            </c:numRef>
          </c:cat>
          <c:val>
            <c:numRef>
              <c:f>'train connection'!$B$56:$B$64</c:f>
              <c:numCache>
                <c:formatCode>General</c:formatCode>
                <c:ptCount val="9"/>
                <c:pt idx="0">
                  <c:v>98</c:v>
                </c:pt>
                <c:pt idx="1">
                  <c:v>210</c:v>
                </c:pt>
                <c:pt idx="2">
                  <c:v>100</c:v>
                </c:pt>
                <c:pt idx="3">
                  <c:v>109</c:v>
                </c:pt>
                <c:pt idx="4">
                  <c:v>81</c:v>
                </c:pt>
                <c:pt idx="5">
                  <c:v>102</c:v>
                </c:pt>
                <c:pt idx="6">
                  <c:v>105</c:v>
                </c:pt>
                <c:pt idx="7">
                  <c:v>85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004F-BDDE-558DFE6A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5104"/>
        <c:axId val="1956348608"/>
      </c:barChart>
      <c:catAx>
        <c:axId val="1962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48608"/>
        <c:crosses val="autoZero"/>
        <c:auto val="1"/>
        <c:lblAlgn val="ctr"/>
        <c:lblOffset val="100"/>
        <c:noMultiLvlLbl val="0"/>
      </c:catAx>
      <c:valAx>
        <c:axId val="1956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</a:t>
            </a:r>
            <a:r>
              <a:rPr lang="de-DE" baseline="0"/>
              <a:t>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delivery'!$A$39:$A$45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delivery'!$B$39:$B$45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85040"/>
        <c:axId val="1533328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delivery'!$D$39:$D$45</c:f>
              <c:numCache>
                <c:formatCode>General</c:formatCode>
                <c:ptCount val="7"/>
                <c:pt idx="0">
                  <c:v>14.3</c:v>
                </c:pt>
                <c:pt idx="1">
                  <c:v>42.9</c:v>
                </c:pt>
                <c:pt idx="2">
                  <c:v>60</c:v>
                </c:pt>
                <c:pt idx="3">
                  <c:v>74.3</c:v>
                </c:pt>
                <c:pt idx="4">
                  <c:v>85.7</c:v>
                </c:pt>
                <c:pt idx="5">
                  <c:v>91.4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00816"/>
        <c:axId val="1464487392"/>
      </c:lineChart>
      <c:catAx>
        <c:axId val="15813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28272"/>
        <c:crosses val="autoZero"/>
        <c:auto val="1"/>
        <c:lblAlgn val="ctr"/>
        <c:lblOffset val="100"/>
        <c:noMultiLvlLbl val="0"/>
      </c:catAx>
      <c:valAx>
        <c:axId val="1533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385040"/>
        <c:crosses val="autoZero"/>
        <c:crossBetween val="between"/>
      </c:valAx>
      <c:valAx>
        <c:axId val="146448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700816"/>
        <c:crosses val="max"/>
        <c:crossBetween val="between"/>
      </c:valAx>
      <c:catAx>
        <c:axId val="158470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4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delivery'!$B$59:$B$65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227040"/>
        <c:axId val="15827604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delivery'!$D$59:$D$65</c:f>
              <c:numCache>
                <c:formatCode>General</c:formatCode>
                <c:ptCount val="7"/>
                <c:pt idx="0">
                  <c:v>12</c:v>
                </c:pt>
                <c:pt idx="1">
                  <c:v>36</c:v>
                </c:pt>
                <c:pt idx="2">
                  <c:v>52</c:v>
                </c:pt>
                <c:pt idx="3">
                  <c:v>68</c:v>
                </c:pt>
                <c:pt idx="4">
                  <c:v>80</c:v>
                </c:pt>
                <c:pt idx="5">
                  <c:v>88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95392"/>
        <c:axId val="1567313104"/>
      </c:lineChart>
      <c:catAx>
        <c:axId val="15822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60496"/>
        <c:crosses val="autoZero"/>
        <c:auto val="1"/>
        <c:lblAlgn val="ctr"/>
        <c:lblOffset val="100"/>
        <c:noMultiLvlLbl val="0"/>
      </c:catAx>
      <c:valAx>
        <c:axId val="1582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227040"/>
        <c:crosses val="autoZero"/>
        <c:crossBetween val="between"/>
      </c:valAx>
      <c:valAx>
        <c:axId val="15673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295392"/>
        <c:crosses val="max"/>
        <c:crossBetween val="between"/>
      </c:valAx>
      <c:catAx>
        <c:axId val="15672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31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Bug Fix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delivery'!$A$76:$A$80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'software delivery'!$B$76:$B$80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027472"/>
        <c:axId val="1581204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delivery'!$D$76:$D$80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118720"/>
        <c:axId val="1585043536"/>
      </c:lineChart>
      <c:catAx>
        <c:axId val="1581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204544"/>
        <c:crosses val="autoZero"/>
        <c:auto val="1"/>
        <c:lblAlgn val="ctr"/>
        <c:lblOffset val="100"/>
        <c:noMultiLvlLbl val="0"/>
      </c:catAx>
      <c:valAx>
        <c:axId val="1581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027472"/>
        <c:crosses val="autoZero"/>
        <c:crossBetween val="between"/>
      </c:valAx>
      <c:valAx>
        <c:axId val="158504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5118720"/>
        <c:crosses val="max"/>
        <c:crossBetween val="between"/>
      </c:valAx>
      <c:catAx>
        <c:axId val="158511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04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</a:t>
            </a:r>
            <a:r>
              <a:rPr lang="de-DE" baseline="0"/>
              <a:t> of 8 issues (10.000 sim.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delivery'!$A$94:$A$134</c:f>
              <c:numCache>
                <c:formatCode>General</c:formatCode>
                <c:ptCount val="4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</c:numCache>
            </c:numRef>
          </c:cat>
          <c:val>
            <c:numRef>
              <c:f>'software delivery'!$B$94:$B$134</c:f>
              <c:numCache>
                <c:formatCode>General</c:formatCode>
                <c:ptCount val="4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39</c:v>
                </c:pt>
                <c:pt idx="5">
                  <c:v>78</c:v>
                </c:pt>
                <c:pt idx="6">
                  <c:v>108</c:v>
                </c:pt>
                <c:pt idx="7">
                  <c:v>162</c:v>
                </c:pt>
                <c:pt idx="8">
                  <c:v>217</c:v>
                </c:pt>
                <c:pt idx="9">
                  <c:v>287</c:v>
                </c:pt>
                <c:pt idx="10">
                  <c:v>376</c:v>
                </c:pt>
                <c:pt idx="11">
                  <c:v>442</c:v>
                </c:pt>
                <c:pt idx="12">
                  <c:v>537</c:v>
                </c:pt>
                <c:pt idx="13">
                  <c:v>569</c:v>
                </c:pt>
                <c:pt idx="14">
                  <c:v>601</c:v>
                </c:pt>
                <c:pt idx="15">
                  <c:v>678</c:v>
                </c:pt>
                <c:pt idx="16">
                  <c:v>688</c:v>
                </c:pt>
                <c:pt idx="17">
                  <c:v>659</c:v>
                </c:pt>
                <c:pt idx="18">
                  <c:v>620</c:v>
                </c:pt>
                <c:pt idx="19">
                  <c:v>561</c:v>
                </c:pt>
                <c:pt idx="20">
                  <c:v>569</c:v>
                </c:pt>
                <c:pt idx="21">
                  <c:v>528</c:v>
                </c:pt>
                <c:pt idx="22">
                  <c:v>434</c:v>
                </c:pt>
                <c:pt idx="23">
                  <c:v>404</c:v>
                </c:pt>
                <c:pt idx="24">
                  <c:v>348</c:v>
                </c:pt>
                <c:pt idx="25">
                  <c:v>279</c:v>
                </c:pt>
                <c:pt idx="26">
                  <c:v>217</c:v>
                </c:pt>
                <c:pt idx="27">
                  <c:v>160</c:v>
                </c:pt>
                <c:pt idx="28">
                  <c:v>126</c:v>
                </c:pt>
                <c:pt idx="29">
                  <c:v>79</c:v>
                </c:pt>
                <c:pt idx="30">
                  <c:v>53</c:v>
                </c:pt>
                <c:pt idx="31">
                  <c:v>52</c:v>
                </c:pt>
                <c:pt idx="32">
                  <c:v>25</c:v>
                </c:pt>
                <c:pt idx="33">
                  <c:v>25</c:v>
                </c:pt>
                <c:pt idx="34">
                  <c:v>16</c:v>
                </c:pt>
                <c:pt idx="35">
                  <c:v>6</c:v>
                </c:pt>
                <c:pt idx="36">
                  <c:v>10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334240"/>
        <c:axId val="15831007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delivery'!$D$94:$D$134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1.5</c:v>
                </c:pt>
                <c:pt idx="6">
                  <c:v>2.6</c:v>
                </c:pt>
                <c:pt idx="7">
                  <c:v>4.2</c:v>
                </c:pt>
                <c:pt idx="8">
                  <c:v>6.4</c:v>
                </c:pt>
                <c:pt idx="9">
                  <c:v>9.3000000000000007</c:v>
                </c:pt>
                <c:pt idx="10">
                  <c:v>13</c:v>
                </c:pt>
                <c:pt idx="11">
                  <c:v>17.399999999999999</c:v>
                </c:pt>
                <c:pt idx="12">
                  <c:v>22.8</c:v>
                </c:pt>
                <c:pt idx="13">
                  <c:v>28.5</c:v>
                </c:pt>
                <c:pt idx="14">
                  <c:v>34.5</c:v>
                </c:pt>
                <c:pt idx="15">
                  <c:v>41.3</c:v>
                </c:pt>
                <c:pt idx="16">
                  <c:v>48.2</c:v>
                </c:pt>
                <c:pt idx="17">
                  <c:v>54.8</c:v>
                </c:pt>
                <c:pt idx="18">
                  <c:v>61</c:v>
                </c:pt>
                <c:pt idx="19">
                  <c:v>66.599999999999994</c:v>
                </c:pt>
                <c:pt idx="20">
                  <c:v>72.3</c:v>
                </c:pt>
                <c:pt idx="21">
                  <c:v>77.5</c:v>
                </c:pt>
                <c:pt idx="22">
                  <c:v>81.900000000000006</c:v>
                </c:pt>
                <c:pt idx="23">
                  <c:v>85.9</c:v>
                </c:pt>
                <c:pt idx="24">
                  <c:v>89.4</c:v>
                </c:pt>
                <c:pt idx="25">
                  <c:v>92.2</c:v>
                </c:pt>
                <c:pt idx="26">
                  <c:v>94.4</c:v>
                </c:pt>
                <c:pt idx="27">
                  <c:v>96</c:v>
                </c:pt>
                <c:pt idx="28">
                  <c:v>97.2</c:v>
                </c:pt>
                <c:pt idx="29">
                  <c:v>98</c:v>
                </c:pt>
                <c:pt idx="30">
                  <c:v>98.5</c:v>
                </c:pt>
                <c:pt idx="31">
                  <c:v>99.1</c:v>
                </c:pt>
                <c:pt idx="32">
                  <c:v>99.3</c:v>
                </c:pt>
                <c:pt idx="33">
                  <c:v>99.6</c:v>
                </c:pt>
                <c:pt idx="34">
                  <c:v>99.7</c:v>
                </c:pt>
                <c:pt idx="35">
                  <c:v>99.8</c:v>
                </c:pt>
                <c:pt idx="36">
                  <c:v>99.9</c:v>
                </c:pt>
                <c:pt idx="37">
                  <c:v>99.9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52288"/>
        <c:axId val="1578625024"/>
      </c:lineChart>
      <c:catAx>
        <c:axId val="15333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100784"/>
        <c:crosses val="autoZero"/>
        <c:auto val="1"/>
        <c:lblAlgn val="ctr"/>
        <c:lblOffset val="100"/>
        <c:noMultiLvlLbl val="0"/>
      </c:catAx>
      <c:valAx>
        <c:axId val="1583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34240"/>
        <c:crosses val="autoZero"/>
        <c:crossBetween val="between"/>
      </c:valAx>
      <c:valAx>
        <c:axId val="157862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252288"/>
        <c:crosses val="max"/>
        <c:crossBetween val="between"/>
      </c:valAx>
      <c:catAx>
        <c:axId val="15782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862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 8 issues worked on by 3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delivery'!$A$139:$A$157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</c:numCache>
            </c:numRef>
          </c:cat>
          <c:val>
            <c:numRef>
              <c:f>'software delivery'!$B$139:$B$157</c:f>
              <c:numCache>
                <c:formatCode>General</c:formatCode>
                <c:ptCount val="19"/>
                <c:pt idx="0">
                  <c:v>1</c:v>
                </c:pt>
                <c:pt idx="1">
                  <c:v>21</c:v>
                </c:pt>
                <c:pt idx="2">
                  <c:v>103</c:v>
                </c:pt>
                <c:pt idx="3">
                  <c:v>286</c:v>
                </c:pt>
                <c:pt idx="4">
                  <c:v>617</c:v>
                </c:pt>
                <c:pt idx="5">
                  <c:v>966</c:v>
                </c:pt>
                <c:pt idx="6">
                  <c:v>1239</c:v>
                </c:pt>
                <c:pt idx="7">
                  <c:v>1370</c:v>
                </c:pt>
                <c:pt idx="8">
                  <c:v>1814</c:v>
                </c:pt>
                <c:pt idx="9">
                  <c:v>1305</c:v>
                </c:pt>
                <c:pt idx="10">
                  <c:v>1044</c:v>
                </c:pt>
                <c:pt idx="11">
                  <c:v>533</c:v>
                </c:pt>
                <c:pt idx="12">
                  <c:v>484</c:v>
                </c:pt>
                <c:pt idx="13">
                  <c:v>136</c:v>
                </c:pt>
                <c:pt idx="14">
                  <c:v>54</c:v>
                </c:pt>
                <c:pt idx="15">
                  <c:v>19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310912"/>
        <c:axId val="15684866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delivery'!$D$139:$D$157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4.0999999999999996</c:v>
                </c:pt>
                <c:pt idx="4">
                  <c:v>10.3</c:v>
                </c:pt>
                <c:pt idx="5">
                  <c:v>19.899999999999999</c:v>
                </c:pt>
                <c:pt idx="6">
                  <c:v>32.299999999999997</c:v>
                </c:pt>
                <c:pt idx="7">
                  <c:v>46</c:v>
                </c:pt>
                <c:pt idx="8">
                  <c:v>64.2</c:v>
                </c:pt>
                <c:pt idx="9">
                  <c:v>77.2</c:v>
                </c:pt>
                <c:pt idx="10">
                  <c:v>87.7</c:v>
                </c:pt>
                <c:pt idx="11">
                  <c:v>93</c:v>
                </c:pt>
                <c:pt idx="12">
                  <c:v>97.8</c:v>
                </c:pt>
                <c:pt idx="13">
                  <c:v>99.2</c:v>
                </c:pt>
                <c:pt idx="14">
                  <c:v>99.7</c:v>
                </c:pt>
                <c:pt idx="15">
                  <c:v>99.9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81904"/>
        <c:axId val="1562689040"/>
      </c:lineChart>
      <c:catAx>
        <c:axId val="15313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486608"/>
        <c:crosses val="autoZero"/>
        <c:auto val="1"/>
        <c:lblAlgn val="ctr"/>
        <c:lblOffset val="100"/>
        <c:noMultiLvlLbl val="0"/>
      </c:catAx>
      <c:valAx>
        <c:axId val="1568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10912"/>
        <c:crosses val="autoZero"/>
        <c:crossBetween val="between"/>
      </c:valAx>
      <c:valAx>
        <c:axId val="156268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381904"/>
        <c:crosses val="max"/>
        <c:crossBetween val="between"/>
      </c:valAx>
      <c:catAx>
        <c:axId val="156838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68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Cycle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Cycle Times</a:t>
          </a:r>
        </a:p>
      </cx:txPr>
    </cx:title>
    <cx:plotArea>
      <cx:plotAreaRegion>
        <cx:series layoutId="clusteredColumn" uniqueId="{32FB428F-AF58-3B4E-B0A8-CB2C6E1A9DCE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TP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TP frequencies</a:t>
          </a:r>
        </a:p>
      </cx:txPr>
    </cx:title>
    <cx:plotArea>
      <cx:plotAreaRegion>
        <cx:series layoutId="clusteredColumn" uniqueId="{B8069D72-8B35-384C-BA3B-F2D58FE6EAAF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13" Type="http://schemas.openxmlformats.org/officeDocument/2006/relationships/chart" Target="../charts/chart15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4.xml"/><Relationship Id="rId2" Type="http://schemas.openxmlformats.org/officeDocument/2006/relationships/chart" Target="../charts/chart5.xml"/><Relationship Id="rId1" Type="http://schemas.microsoft.com/office/2014/relationships/chartEx" Target="../charts/chartEx1.xml"/><Relationship Id="rId6" Type="http://schemas.openxmlformats.org/officeDocument/2006/relationships/chart" Target="../charts/chart9.xml"/><Relationship Id="rId11" Type="http://schemas.openxmlformats.org/officeDocument/2006/relationships/chart" Target="../charts/chart13.xml"/><Relationship Id="rId5" Type="http://schemas.openxmlformats.org/officeDocument/2006/relationships/chart" Target="../charts/chart8.xml"/><Relationship Id="rId10" Type="http://schemas.openxmlformats.org/officeDocument/2006/relationships/chart" Target="../charts/chart12.xml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38100</xdr:rowOff>
    </xdr:from>
    <xdr:to>
      <xdr:col>20</xdr:col>
      <xdr:colOff>0</xdr:colOff>
      <xdr:row>18</xdr:row>
      <xdr:rowOff>88900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D2B245-1D16-6D4A-AE49-381BC0BE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654050</xdr:colOff>
      <xdr:row>9</xdr:row>
      <xdr:rowOff>38100</xdr:rowOff>
    </xdr:from>
    <xdr:to>
      <xdr:col>7</xdr:col>
      <xdr:colOff>603250</xdr:colOff>
      <xdr:row>22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51FC8B-FF1B-5145-9869-1239F795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27</xdr:row>
      <xdr:rowOff>127000</xdr:rowOff>
    </xdr:from>
    <xdr:to>
      <xdr:col>11</xdr:col>
      <xdr:colOff>228600</xdr:colOff>
      <xdr:row>46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FE1B57-0381-314D-ABE0-7FBA97EC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53</xdr:row>
      <xdr:rowOff>63500</xdr:rowOff>
    </xdr:from>
    <xdr:to>
      <xdr:col>9</xdr:col>
      <xdr:colOff>393700</xdr:colOff>
      <xdr:row>66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A60FBF6-E0BC-FB4D-91D7-D0FF2BF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10</xdr:row>
      <xdr:rowOff>0</xdr:rowOff>
    </xdr:from>
    <xdr:to>
      <xdr:col>11</xdr:col>
      <xdr:colOff>571500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FF54CD9D-E95E-F544-9CC5-D303211BB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9550" y="2032000"/>
              <a:ext cx="513715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247650</xdr:colOff>
      <xdr:row>37</xdr:row>
      <xdr:rowOff>0</xdr:rowOff>
    </xdr:from>
    <xdr:to>
      <xdr:col>9</xdr:col>
      <xdr:colOff>577850</xdr:colOff>
      <xdr:row>55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604AD-6AD4-A949-B9C3-F4107052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57</xdr:row>
      <xdr:rowOff>190500</xdr:rowOff>
    </xdr:from>
    <xdr:to>
      <xdr:col>9</xdr:col>
      <xdr:colOff>552450</xdr:colOff>
      <xdr:row>71</xdr:row>
      <xdr:rowOff>88900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D55E43C-1154-7E4F-A8EF-81E46C19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74</xdr:row>
      <xdr:rowOff>177800</xdr:rowOff>
    </xdr:from>
    <xdr:to>
      <xdr:col>9</xdr:col>
      <xdr:colOff>539750</xdr:colOff>
      <xdr:row>88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68D14EE-1C83-F44C-ABE3-13D65590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93</xdr:row>
      <xdr:rowOff>101599</xdr:rowOff>
    </xdr:from>
    <xdr:to>
      <xdr:col>15</xdr:col>
      <xdr:colOff>649111</xdr:colOff>
      <xdr:row>118</xdr:row>
      <xdr:rowOff>126999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2A5BB0-B14C-F944-9799-9857DE32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825499</xdr:colOff>
      <xdr:row>136</xdr:row>
      <xdr:rowOff>95954</xdr:rowOff>
    </xdr:from>
    <xdr:to>
      <xdr:col>15</xdr:col>
      <xdr:colOff>169333</xdr:colOff>
      <xdr:row>161</xdr:row>
      <xdr:rowOff>14111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15D5203-582C-1B4C-A2D3-91039989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373944</xdr:colOff>
      <xdr:row>205</xdr:row>
      <xdr:rowOff>138287</xdr:rowOff>
    </xdr:from>
    <xdr:to>
      <xdr:col>14</xdr:col>
      <xdr:colOff>437444</xdr:colOff>
      <xdr:row>229</xdr:row>
      <xdr:rowOff>126999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03EAA79-A823-CF4E-8F9E-78D5F8FA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529167</xdr:colOff>
      <xdr:row>172</xdr:row>
      <xdr:rowOff>110066</xdr:rowOff>
    </xdr:from>
    <xdr:to>
      <xdr:col>16</xdr:col>
      <xdr:colOff>105834</xdr:colOff>
      <xdr:row>186</xdr:row>
      <xdr:rowOff>87488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3A90433E-6BCB-134F-BA9F-8BAB55C60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3367" y="35225566"/>
              <a:ext cx="4821767" cy="2822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712610</xdr:colOff>
      <xdr:row>11</xdr:row>
      <xdr:rowOff>110066</xdr:rowOff>
    </xdr:from>
    <xdr:to>
      <xdr:col>20</xdr:col>
      <xdr:colOff>627944</xdr:colOff>
      <xdr:row>25</xdr:row>
      <xdr:rowOff>87488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6E43030-D286-2E4C-9348-651685E27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818444</xdr:colOff>
      <xdr:row>28</xdr:row>
      <xdr:rowOff>67732</xdr:rowOff>
    </xdr:from>
    <xdr:to>
      <xdr:col>28</xdr:col>
      <xdr:colOff>409222</xdr:colOff>
      <xdr:row>51</xdr:row>
      <xdr:rowOff>98778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215080B4-22F4-B24F-9DFF-268809FB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825499</xdr:colOff>
      <xdr:row>55</xdr:row>
      <xdr:rowOff>53622</xdr:rowOff>
    </xdr:from>
    <xdr:to>
      <xdr:col>30</xdr:col>
      <xdr:colOff>395111</xdr:colOff>
      <xdr:row>82</xdr:row>
      <xdr:rowOff>28222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A53EADC-0A16-B64E-8047-F7D471D2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609599</xdr:colOff>
      <xdr:row>96</xdr:row>
      <xdr:rowOff>177801</xdr:rowOff>
    </xdr:from>
    <xdr:to>
      <xdr:col>36</xdr:col>
      <xdr:colOff>25400</xdr:colOff>
      <xdr:row>122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BA4D8E-E6CB-334F-97C4-0F787ABE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542103</xdr:colOff>
      <xdr:row>3</xdr:row>
      <xdr:rowOff>35278</xdr:rowOff>
    </xdr:from>
    <xdr:to>
      <xdr:col>48</xdr:col>
      <xdr:colOff>82315</xdr:colOff>
      <xdr:row>21</xdr:row>
      <xdr:rowOff>141111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803DE06-324C-B746-A859-2F013BF3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0</xdr:row>
      <xdr:rowOff>152400</xdr:rowOff>
    </xdr:from>
    <xdr:to>
      <xdr:col>17</xdr:col>
      <xdr:colOff>63500</xdr:colOff>
      <xdr:row>14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8D62A3-2B28-0B4C-B8E8-0086E319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15</xdr:row>
      <xdr:rowOff>50800</xdr:rowOff>
    </xdr:from>
    <xdr:to>
      <xdr:col>17</xdr:col>
      <xdr:colOff>63500</xdr:colOff>
      <xdr:row>28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4CAD1F-6E15-484B-8289-665D8E172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29</xdr:row>
      <xdr:rowOff>165100</xdr:rowOff>
    </xdr:from>
    <xdr:to>
      <xdr:col>17</xdr:col>
      <xdr:colOff>50800</xdr:colOff>
      <xdr:row>43</xdr:row>
      <xdr:rowOff>63500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2FDF863-5BA4-DB4F-903C-9997E120F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44</xdr:row>
      <xdr:rowOff>0</xdr:rowOff>
    </xdr:from>
    <xdr:to>
      <xdr:col>17</xdr:col>
      <xdr:colOff>38100</xdr:colOff>
      <xdr:row>57</xdr:row>
      <xdr:rowOff>101600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43CDF14-28B0-A843-9214-0FF0F63E5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546100</xdr:colOff>
      <xdr:row>58</xdr:row>
      <xdr:rowOff>88900</xdr:rowOff>
    </xdr:from>
    <xdr:to>
      <xdr:col>17</xdr:col>
      <xdr:colOff>12700</xdr:colOff>
      <xdr:row>71</xdr:row>
      <xdr:rowOff>190500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E9B265F-9DAF-D74B-B9A2-E8F4B61E3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533400</xdr:colOff>
      <xdr:row>73</xdr:row>
      <xdr:rowOff>0</xdr:rowOff>
    </xdr:from>
    <xdr:to>
      <xdr:col>17</xdr:col>
      <xdr:colOff>12700</xdr:colOff>
      <xdr:row>86</xdr:row>
      <xdr:rowOff>101600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6BEB487-132F-B042-838B-48D4A0135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533400</xdr:colOff>
      <xdr:row>87</xdr:row>
      <xdr:rowOff>88900</xdr:rowOff>
    </xdr:from>
    <xdr:to>
      <xdr:col>17</xdr:col>
      <xdr:colOff>38100</xdr:colOff>
      <xdr:row>100</xdr:row>
      <xdr:rowOff>190500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3EB69C1-4951-1547-BD79-D46FA89C9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304800</xdr:colOff>
      <xdr:row>0</xdr:row>
      <xdr:rowOff>127000</xdr:rowOff>
    </xdr:from>
    <xdr:to>
      <xdr:col>26</xdr:col>
      <xdr:colOff>596900</xdr:colOff>
      <xdr:row>14</xdr:row>
      <xdr:rowOff>25400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19FC7B3-17B7-3440-ACF3-16668896B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533400</xdr:colOff>
      <xdr:row>101</xdr:row>
      <xdr:rowOff>114300</xdr:rowOff>
    </xdr:from>
    <xdr:to>
      <xdr:col>17</xdr:col>
      <xdr:colOff>38100</xdr:colOff>
      <xdr:row>115</xdr:row>
      <xdr:rowOff>12700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F2D6772-1C41-F248-9B23-E0037D41F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520700</xdr:colOff>
      <xdr:row>115</xdr:row>
      <xdr:rowOff>76200</xdr:rowOff>
    </xdr:from>
    <xdr:to>
      <xdr:col>17</xdr:col>
      <xdr:colOff>25400</xdr:colOff>
      <xdr:row>128</xdr:row>
      <xdr:rowOff>177800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AAD784D-BED7-5142-B1FC-E0526B07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520700</xdr:colOff>
      <xdr:row>130</xdr:row>
      <xdr:rowOff>76200</xdr:rowOff>
    </xdr:from>
    <xdr:to>
      <xdr:col>17</xdr:col>
      <xdr:colOff>50800</xdr:colOff>
      <xdr:row>143</xdr:row>
      <xdr:rowOff>177800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65DCD9E-9011-E44A-9951-D38E9D4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169414</xdr:colOff>
      <xdr:row>17</xdr:row>
      <xdr:rowOff>48907</xdr:rowOff>
    </xdr:from>
    <xdr:to>
      <xdr:col>46</xdr:col>
      <xdr:colOff>179530</xdr:colOff>
      <xdr:row>37</xdr:row>
      <xdr:rowOff>106047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3B1012B-89F6-134C-8E8C-67484E209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756478</xdr:colOff>
      <xdr:row>54</xdr:row>
      <xdr:rowOff>168965</xdr:rowOff>
    </xdr:from>
    <xdr:to>
      <xdr:col>40</xdr:col>
      <xdr:colOff>358913</xdr:colOff>
      <xdr:row>68</xdr:row>
      <xdr:rowOff>129209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3FF84352-28CA-FC41-BDA4-B9F144CA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800651</xdr:colOff>
      <xdr:row>64</xdr:row>
      <xdr:rowOff>102705</xdr:rowOff>
    </xdr:from>
    <xdr:to>
      <xdr:col>46</xdr:col>
      <xdr:colOff>403086</xdr:colOff>
      <xdr:row>78</xdr:row>
      <xdr:rowOff>62949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FBEF16B-BFA7-654E-8E1C-2D8FF05F4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590826</xdr:colOff>
      <xdr:row>76</xdr:row>
      <xdr:rowOff>168966</xdr:rowOff>
    </xdr:from>
    <xdr:to>
      <xdr:col>40</xdr:col>
      <xdr:colOff>193261</xdr:colOff>
      <xdr:row>90</xdr:row>
      <xdr:rowOff>129209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262FE7E1-231F-DA47-9CBD-95F1117F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800652</xdr:colOff>
      <xdr:row>86</xdr:row>
      <xdr:rowOff>25399</xdr:rowOff>
    </xdr:from>
    <xdr:to>
      <xdr:col>46</xdr:col>
      <xdr:colOff>403087</xdr:colOff>
      <xdr:row>99</xdr:row>
      <xdr:rowOff>184425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7C273B-5E64-D144-A62D-680225A01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5</xdr:row>
      <xdr:rowOff>177800</xdr:rowOff>
    </xdr:from>
    <xdr:to>
      <xdr:col>11</xdr:col>
      <xdr:colOff>419100</xdr:colOff>
      <xdr:row>21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147632-CD05-FD4E-A0D6-E423BBBC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A9C-C7AD-0A4F-87E5-5F49A64A81FC}">
  <dimension ref="A1:AP19"/>
  <sheetViews>
    <sheetView topLeftCell="O1" workbookViewId="0">
      <selection activeCell="J20" sqref="J20"/>
    </sheetView>
  </sheetViews>
  <sheetFormatPr baseColWidth="10" defaultRowHeight="16" x14ac:dyDescent="0.2"/>
  <cols>
    <col min="3" max="3" width="8" customWidth="1"/>
    <col min="5" max="5" width="10.33203125" customWidth="1"/>
    <col min="6" max="6" width="9.83203125" customWidth="1"/>
    <col min="10" max="10" width="11.83203125" customWidth="1"/>
    <col min="11" max="11" width="10.5" customWidth="1"/>
    <col min="22" max="22" width="16" customWidth="1"/>
    <col min="23" max="41" width="2.1640625" bestFit="1" customWidth="1"/>
  </cols>
  <sheetData>
    <row r="1" spans="1:42" x14ac:dyDescent="0.2">
      <c r="A1">
        <v>1</v>
      </c>
      <c r="C1" t="s">
        <v>50</v>
      </c>
      <c r="D1" t="s">
        <v>0</v>
      </c>
      <c r="E1" t="s">
        <v>1</v>
      </c>
      <c r="F1" t="s">
        <v>2</v>
      </c>
      <c r="J1" s="3" t="s">
        <v>49</v>
      </c>
      <c r="K1" s="3" t="s">
        <v>0</v>
      </c>
      <c r="L1" s="3" t="s">
        <v>3</v>
      </c>
      <c r="M1" s="3" t="s">
        <v>5</v>
      </c>
    </row>
    <row r="2" spans="1:42" x14ac:dyDescent="0.2">
      <c r="A2">
        <v>1</v>
      </c>
      <c r="C2">
        <v>1</v>
      </c>
      <c r="D2">
        <v>4</v>
      </c>
      <c r="E2" s="1">
        <f t="shared" ref="E2:E7" si="0">D2/D$8</f>
        <v>0.21052631578947367</v>
      </c>
      <c r="F2" s="1">
        <f>E2</f>
        <v>0.21052631578947367</v>
      </c>
      <c r="J2">
        <v>2</v>
      </c>
      <c r="K2">
        <v>37</v>
      </c>
      <c r="L2">
        <v>3.6999999999999998E-2</v>
      </c>
      <c r="M2" s="2">
        <v>3.7</v>
      </c>
    </row>
    <row r="3" spans="1:42" x14ac:dyDescent="0.2">
      <c r="A3">
        <v>1</v>
      </c>
      <c r="C3">
        <v>2</v>
      </c>
      <c r="D3">
        <v>3</v>
      </c>
      <c r="E3" s="1">
        <f t="shared" si="0"/>
        <v>0.15789473684210525</v>
      </c>
      <c r="F3" s="1">
        <f>F2+E3</f>
        <v>0.36842105263157893</v>
      </c>
      <c r="J3">
        <v>3</v>
      </c>
      <c r="K3">
        <v>57</v>
      </c>
      <c r="L3">
        <v>5.7000000000000002E-2</v>
      </c>
      <c r="M3" s="2">
        <v>9.4</v>
      </c>
      <c r="V3" t="s">
        <v>52</v>
      </c>
      <c r="W3">
        <v>4</v>
      </c>
      <c r="X3">
        <v>5</v>
      </c>
      <c r="Y3">
        <v>6</v>
      </c>
      <c r="Z3">
        <v>2</v>
      </c>
      <c r="AA3">
        <v>1</v>
      </c>
      <c r="AB3">
        <v>5</v>
      </c>
      <c r="AC3">
        <v>3</v>
      </c>
      <c r="AD3">
        <v>3</v>
      </c>
      <c r="AE3">
        <v>4</v>
      </c>
      <c r="AF3">
        <v>1</v>
      </c>
      <c r="AG3">
        <v>4</v>
      </c>
      <c r="AH3">
        <v>1</v>
      </c>
      <c r="AI3">
        <v>2</v>
      </c>
      <c r="AJ3">
        <v>2</v>
      </c>
      <c r="AK3">
        <v>4</v>
      </c>
      <c r="AL3">
        <v>6</v>
      </c>
      <c r="AM3">
        <v>3</v>
      </c>
      <c r="AN3">
        <v>5</v>
      </c>
      <c r="AO3">
        <v>1</v>
      </c>
    </row>
    <row r="4" spans="1:42" ht="34" x14ac:dyDescent="0.2">
      <c r="A4">
        <v>1</v>
      </c>
      <c r="C4">
        <v>3</v>
      </c>
      <c r="D4">
        <v>3</v>
      </c>
      <c r="E4" s="1">
        <f t="shared" si="0"/>
        <v>0.15789473684210525</v>
      </c>
      <c r="F4" s="1">
        <f t="shared" ref="F4:F7" si="1">F3+E4</f>
        <v>0.52631578947368418</v>
      </c>
      <c r="J4">
        <v>4</v>
      </c>
      <c r="K4">
        <v>96</v>
      </c>
      <c r="L4">
        <v>9.6000000000000002E-2</v>
      </c>
      <c r="M4" s="2">
        <v>19</v>
      </c>
      <c r="V4" s="17" t="s">
        <v>51</v>
      </c>
      <c r="AP4" t="s">
        <v>49</v>
      </c>
    </row>
    <row r="5" spans="1:42" x14ac:dyDescent="0.2">
      <c r="A5">
        <v>2</v>
      </c>
      <c r="C5">
        <v>4</v>
      </c>
      <c r="D5">
        <v>4</v>
      </c>
      <c r="E5" s="1">
        <f t="shared" si="0"/>
        <v>0.21052631578947367</v>
      </c>
      <c r="F5" s="1">
        <f t="shared" si="1"/>
        <v>0.73684210526315785</v>
      </c>
      <c r="J5">
        <v>5</v>
      </c>
      <c r="K5">
        <v>111</v>
      </c>
      <c r="L5">
        <v>0.111</v>
      </c>
      <c r="M5" s="2">
        <v>30.1</v>
      </c>
      <c r="V5" s="20">
        <v>1</v>
      </c>
      <c r="W5" s="21">
        <v>4</v>
      </c>
      <c r="X5" s="21"/>
      <c r="Y5" s="21"/>
      <c r="Z5" s="21">
        <v>2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0">
        <f>SUM(W5:AO5)</f>
        <v>6</v>
      </c>
    </row>
    <row r="6" spans="1:42" x14ac:dyDescent="0.2">
      <c r="A6">
        <v>2</v>
      </c>
      <c r="C6">
        <v>5</v>
      </c>
      <c r="D6">
        <v>3</v>
      </c>
      <c r="E6" s="1">
        <f t="shared" si="0"/>
        <v>0.15789473684210525</v>
      </c>
      <c r="F6" s="1">
        <f t="shared" si="1"/>
        <v>0.89473684210526305</v>
      </c>
      <c r="J6">
        <v>6</v>
      </c>
      <c r="K6">
        <v>150</v>
      </c>
      <c r="L6">
        <v>0.15</v>
      </c>
      <c r="M6" s="2">
        <v>45.1</v>
      </c>
      <c r="V6" s="18">
        <v>2</v>
      </c>
      <c r="W6" s="19"/>
      <c r="X6" s="19">
        <v>5</v>
      </c>
      <c r="Y6" s="19"/>
      <c r="Z6" s="19"/>
      <c r="AA6" s="19"/>
      <c r="AB6" s="19"/>
      <c r="AC6" s="19">
        <v>3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8">
        <f t="shared" ref="AP6:AP9" si="2">SUM(W6:AO6)</f>
        <v>8</v>
      </c>
    </row>
    <row r="7" spans="1:42" x14ac:dyDescent="0.2">
      <c r="A7">
        <v>2</v>
      </c>
      <c r="C7">
        <v>6</v>
      </c>
      <c r="D7">
        <v>2</v>
      </c>
      <c r="E7" s="1">
        <f t="shared" si="0"/>
        <v>0.10526315789473684</v>
      </c>
      <c r="F7" s="1">
        <f t="shared" si="1"/>
        <v>0.99999999999999989</v>
      </c>
      <c r="J7">
        <v>7</v>
      </c>
      <c r="K7">
        <v>172</v>
      </c>
      <c r="L7">
        <v>0.17199999999999999</v>
      </c>
      <c r="M7" s="2">
        <v>62.3</v>
      </c>
      <c r="V7" s="20">
        <v>3</v>
      </c>
      <c r="W7" s="21"/>
      <c r="X7" s="21"/>
      <c r="Y7" s="21">
        <v>6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>
        <v>4</v>
      </c>
      <c r="AL7" s="21"/>
      <c r="AM7" s="21"/>
      <c r="AN7" s="21"/>
      <c r="AO7" s="21"/>
      <c r="AP7" s="20">
        <f t="shared" si="2"/>
        <v>10</v>
      </c>
    </row>
    <row r="8" spans="1:42" x14ac:dyDescent="0.2">
      <c r="A8">
        <v>3</v>
      </c>
      <c r="D8">
        <f>SUM(D2:D7)</f>
        <v>19</v>
      </c>
      <c r="E8" s="16" t="s">
        <v>47</v>
      </c>
      <c r="J8">
        <v>8</v>
      </c>
      <c r="K8">
        <v>152</v>
      </c>
      <c r="L8">
        <v>0.152</v>
      </c>
      <c r="M8" s="2">
        <v>77.5</v>
      </c>
      <c r="V8" s="18">
        <v>4</v>
      </c>
      <c r="W8" s="19"/>
      <c r="X8" s="19">
        <v>5</v>
      </c>
      <c r="Y8" s="19"/>
      <c r="Z8" s="19"/>
      <c r="AA8" s="19"/>
      <c r="AB8" s="19"/>
      <c r="AC8" s="19"/>
      <c r="AD8" s="19"/>
      <c r="AE8" s="19"/>
      <c r="AF8" s="19">
        <v>1</v>
      </c>
      <c r="AG8" s="19"/>
      <c r="AH8" s="19"/>
      <c r="AI8" s="19"/>
      <c r="AJ8" s="19"/>
      <c r="AK8" s="19"/>
      <c r="AL8" s="19"/>
      <c r="AM8" s="19"/>
      <c r="AN8" s="19"/>
      <c r="AO8" s="19"/>
      <c r="AP8" s="18">
        <f t="shared" si="2"/>
        <v>6</v>
      </c>
    </row>
    <row r="9" spans="1:42" x14ac:dyDescent="0.2">
      <c r="A9">
        <v>3</v>
      </c>
      <c r="J9">
        <v>9</v>
      </c>
      <c r="K9">
        <v>103</v>
      </c>
      <c r="L9">
        <v>0.10299999999999999</v>
      </c>
      <c r="M9" s="2">
        <v>87.8</v>
      </c>
      <c r="V9" s="20">
        <v>5</v>
      </c>
      <c r="W9" s="21"/>
      <c r="X9" s="21"/>
      <c r="Y9" s="21"/>
      <c r="Z9" s="21"/>
      <c r="AA9" s="21"/>
      <c r="AB9" s="21"/>
      <c r="AC9" s="21">
        <v>3</v>
      </c>
      <c r="AD9" s="21"/>
      <c r="AE9" s="21">
        <v>4</v>
      </c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0">
        <f t="shared" si="2"/>
        <v>7</v>
      </c>
    </row>
    <row r="10" spans="1:42" x14ac:dyDescent="0.2">
      <c r="A10">
        <v>3</v>
      </c>
      <c r="J10">
        <v>10</v>
      </c>
      <c r="K10">
        <v>66</v>
      </c>
      <c r="L10">
        <v>6.6000000000000003E-2</v>
      </c>
      <c r="M10" s="2">
        <v>94.4</v>
      </c>
      <c r="V10" s="18" t="s">
        <v>48</v>
      </c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8" t="s">
        <v>48</v>
      </c>
    </row>
    <row r="11" spans="1:42" x14ac:dyDescent="0.2">
      <c r="A11">
        <v>4</v>
      </c>
      <c r="J11">
        <v>11</v>
      </c>
      <c r="K11">
        <v>44</v>
      </c>
      <c r="L11">
        <v>4.3999999999999997E-2</v>
      </c>
      <c r="M11" s="2">
        <v>98.8</v>
      </c>
    </row>
    <row r="12" spans="1:42" x14ac:dyDescent="0.2">
      <c r="A12">
        <v>4</v>
      </c>
      <c r="J12">
        <v>12</v>
      </c>
      <c r="K12">
        <v>12</v>
      </c>
      <c r="L12">
        <v>1.2E-2</v>
      </c>
      <c r="M12" s="2">
        <v>100</v>
      </c>
    </row>
    <row r="13" spans="1:42" x14ac:dyDescent="0.2">
      <c r="A13">
        <v>4</v>
      </c>
      <c r="K13">
        <f>SUM(K2:K12)</f>
        <v>1000</v>
      </c>
      <c r="L13" t="s">
        <v>4</v>
      </c>
    </row>
    <row r="14" spans="1:42" x14ac:dyDescent="0.2">
      <c r="A14">
        <v>4</v>
      </c>
    </row>
    <row r="15" spans="1:42" x14ac:dyDescent="0.2">
      <c r="A15">
        <v>5</v>
      </c>
    </row>
    <row r="16" spans="1:42" x14ac:dyDescent="0.2">
      <c r="A16">
        <v>5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6</v>
      </c>
    </row>
  </sheetData>
  <sortState xmlns:xlrd2="http://schemas.microsoft.com/office/spreadsheetml/2017/richdata2" ref="A1:A19">
    <sortCondition ref="A1:A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80B-8AFF-EE42-B7B5-BDAE29E3C582}">
  <dimension ref="A1:Q64"/>
  <sheetViews>
    <sheetView topLeftCell="A19" workbookViewId="0">
      <selection activeCell="D36" sqref="D36"/>
    </sheetView>
  </sheetViews>
  <sheetFormatPr baseColWidth="10" defaultRowHeight="16" x14ac:dyDescent="0.2"/>
  <cols>
    <col min="2" max="2" width="14.1640625" customWidth="1"/>
    <col min="3" max="3" width="12.83203125" customWidth="1"/>
    <col min="5" max="5" width="11.6640625" customWidth="1"/>
    <col min="6" max="6" width="14.5" customWidth="1"/>
    <col min="7" max="7" width="11.83203125" customWidth="1"/>
    <col min="9" max="9" width="12.33203125" customWidth="1"/>
    <col min="10" max="10" width="14.33203125" customWidth="1"/>
    <col min="11" max="11" width="12.6640625" customWidth="1"/>
  </cols>
  <sheetData>
    <row r="1" spans="1:11" x14ac:dyDescent="0.2">
      <c r="B1" s="15" t="s">
        <v>9</v>
      </c>
      <c r="C1" s="15" t="s">
        <v>10</v>
      </c>
      <c r="D1" s="3"/>
      <c r="E1" s="3"/>
      <c r="F1" s="15" t="s">
        <v>9</v>
      </c>
      <c r="G1" s="15" t="s">
        <v>10</v>
      </c>
      <c r="H1" s="3"/>
      <c r="I1" s="3"/>
      <c r="J1" s="15" t="s">
        <v>9</v>
      </c>
      <c r="K1" s="15" t="s">
        <v>10</v>
      </c>
    </row>
    <row r="2" spans="1:11" x14ac:dyDescent="0.2">
      <c r="A2" s="3" t="s">
        <v>6</v>
      </c>
      <c r="B2" s="4">
        <v>0.3756944444444445</v>
      </c>
      <c r="C2" s="4">
        <v>0.43124999999999997</v>
      </c>
      <c r="E2" s="3" t="s">
        <v>7</v>
      </c>
      <c r="F2" s="4">
        <v>0.44236111111111115</v>
      </c>
      <c r="G2" s="4">
        <v>0.46388888888888885</v>
      </c>
      <c r="I2" s="3" t="s">
        <v>8</v>
      </c>
      <c r="J2" s="4">
        <v>0.47013888888888888</v>
      </c>
      <c r="K2" s="4">
        <v>0.48958333333333331</v>
      </c>
    </row>
    <row r="3" spans="1:11" x14ac:dyDescent="0.2">
      <c r="B3" s="4">
        <v>0.37638888888888888</v>
      </c>
      <c r="C3" s="4">
        <v>0.43263888888888885</v>
      </c>
      <c r="F3" s="4">
        <v>0.44305555555555554</v>
      </c>
      <c r="G3" s="4">
        <v>0.46458333333333335</v>
      </c>
      <c r="J3" s="4">
        <v>0.47083333333333338</v>
      </c>
      <c r="K3" s="4">
        <v>0.49236111111111108</v>
      </c>
    </row>
    <row r="4" spans="1:11" x14ac:dyDescent="0.2">
      <c r="B4" s="4">
        <v>0.37847222222222227</v>
      </c>
      <c r="C4" s="4">
        <v>0.43402777777777773</v>
      </c>
      <c r="F4" s="4">
        <v>0.44444444444444442</v>
      </c>
      <c r="G4" s="4">
        <v>0.4680555555555555</v>
      </c>
      <c r="J4" s="4">
        <v>0.47222222222222227</v>
      </c>
      <c r="K4" s="4">
        <v>0.49027777777777781</v>
      </c>
    </row>
    <row r="5" spans="1:11" x14ac:dyDescent="0.2">
      <c r="B5" s="4">
        <v>0.37638888888888888</v>
      </c>
      <c r="C5" s="4">
        <v>0.44791666666666669</v>
      </c>
      <c r="F5" s="4">
        <v>0.44375000000000003</v>
      </c>
      <c r="G5" s="4">
        <v>0.46458333333333335</v>
      </c>
      <c r="J5" s="4">
        <v>0.47083333333333338</v>
      </c>
      <c r="K5" s="4">
        <v>0.49444444444444446</v>
      </c>
    </row>
    <row r="6" spans="1:11" x14ac:dyDescent="0.2">
      <c r="B6" s="4">
        <v>0.37708333333333338</v>
      </c>
      <c r="C6" s="4">
        <v>0.4375</v>
      </c>
      <c r="F6" s="4">
        <v>0.4465277777777778</v>
      </c>
      <c r="G6" s="4">
        <v>0.47222222222222227</v>
      </c>
      <c r="J6" s="4">
        <v>0.47361111111111115</v>
      </c>
      <c r="K6" s="4">
        <v>0.49374999999999997</v>
      </c>
    </row>
    <row r="7" spans="1:11" x14ac:dyDescent="0.2">
      <c r="B7" s="4">
        <v>0.38125000000000003</v>
      </c>
      <c r="C7" s="4">
        <v>0.44166666666666665</v>
      </c>
      <c r="F7" s="4">
        <v>0.4513888888888889</v>
      </c>
      <c r="G7" s="4">
        <v>0.47847222222222219</v>
      </c>
      <c r="J7" s="4">
        <v>0.47152777777777777</v>
      </c>
      <c r="K7" s="4">
        <v>0.4916666666666667</v>
      </c>
    </row>
    <row r="8" spans="1:11" x14ac:dyDescent="0.2">
      <c r="B8" s="4">
        <v>0.3833333333333333</v>
      </c>
      <c r="C8" s="4">
        <v>0.44097222222222227</v>
      </c>
      <c r="F8" s="4">
        <v>0.44513888888888892</v>
      </c>
      <c r="G8" s="4">
        <v>0.4694444444444445</v>
      </c>
      <c r="J8" s="4">
        <v>0.48125000000000001</v>
      </c>
      <c r="K8" s="4">
        <v>0.50347222222222221</v>
      </c>
    </row>
    <row r="9" spans="1:11" x14ac:dyDescent="0.2">
      <c r="B9" s="4">
        <v>0.37638888888888888</v>
      </c>
      <c r="C9" s="4">
        <v>0.43333333333333335</v>
      </c>
      <c r="F9" s="4">
        <v>0.44236111111111115</v>
      </c>
      <c r="G9" s="4">
        <v>0.46666666666666662</v>
      </c>
      <c r="J9" s="4">
        <v>0.47083333333333338</v>
      </c>
      <c r="K9" s="4">
        <v>0.49027777777777781</v>
      </c>
    </row>
    <row r="10" spans="1:11" x14ac:dyDescent="0.2">
      <c r="B10" s="4">
        <v>0.3888888888888889</v>
      </c>
      <c r="C10" s="4">
        <v>0.44375000000000003</v>
      </c>
      <c r="F10" s="4">
        <v>0.44444444444444442</v>
      </c>
      <c r="G10" s="4">
        <v>0.46875</v>
      </c>
      <c r="J10" s="4">
        <v>0.47152777777777777</v>
      </c>
      <c r="K10" s="4">
        <v>0.49791666666666662</v>
      </c>
    </row>
    <row r="11" spans="1:11" x14ac:dyDescent="0.2">
      <c r="B11" s="4">
        <v>0.38541666666666669</v>
      </c>
      <c r="C11" s="4">
        <v>0.4513888888888889</v>
      </c>
      <c r="F11" s="4">
        <v>0.4458333333333333</v>
      </c>
      <c r="G11" s="4">
        <v>0.47430555555555554</v>
      </c>
      <c r="J11" s="4">
        <v>0.47013888888888888</v>
      </c>
      <c r="K11" s="4">
        <v>0.50208333333333333</v>
      </c>
    </row>
    <row r="13" spans="1:11" x14ac:dyDescent="0.2">
      <c r="B13" s="15" t="s">
        <v>12</v>
      </c>
      <c r="C13" s="15" t="s">
        <v>11</v>
      </c>
      <c r="D13" s="3"/>
      <c r="E13" s="3"/>
      <c r="F13" s="15" t="s">
        <v>12</v>
      </c>
      <c r="G13" s="15" t="s">
        <v>11</v>
      </c>
      <c r="H13" s="3"/>
      <c r="I13" s="3"/>
      <c r="J13" s="15" t="s">
        <v>12</v>
      </c>
      <c r="K13" s="15" t="s">
        <v>11</v>
      </c>
    </row>
    <row r="14" spans="1:11" x14ac:dyDescent="0.2">
      <c r="A14" s="3" t="s">
        <v>6</v>
      </c>
      <c r="B14">
        <v>0</v>
      </c>
      <c r="C14">
        <v>0</v>
      </c>
      <c r="E14" s="3" t="s">
        <v>7</v>
      </c>
      <c r="F14">
        <v>0</v>
      </c>
      <c r="G14">
        <v>0</v>
      </c>
      <c r="I14" s="3" t="s">
        <v>8</v>
      </c>
      <c r="J14">
        <v>0</v>
      </c>
      <c r="K14">
        <v>0</v>
      </c>
    </row>
    <row r="15" spans="1:11" x14ac:dyDescent="0.2">
      <c r="B15">
        <v>1</v>
      </c>
      <c r="C15">
        <v>2</v>
      </c>
      <c r="F15">
        <v>1</v>
      </c>
      <c r="G15">
        <v>1</v>
      </c>
      <c r="J15">
        <v>1</v>
      </c>
      <c r="K15">
        <v>4</v>
      </c>
    </row>
    <row r="16" spans="1:11" x14ac:dyDescent="0.2">
      <c r="B16">
        <v>4</v>
      </c>
      <c r="C16">
        <v>4</v>
      </c>
      <c r="E16" t="s">
        <v>13</v>
      </c>
      <c r="F16">
        <v>3</v>
      </c>
      <c r="G16">
        <v>6</v>
      </c>
      <c r="I16" t="s">
        <v>13</v>
      </c>
      <c r="J16">
        <v>3</v>
      </c>
      <c r="K16">
        <v>1</v>
      </c>
    </row>
    <row r="17" spans="1:17" x14ac:dyDescent="0.2">
      <c r="B17">
        <v>1</v>
      </c>
      <c r="C17">
        <v>24</v>
      </c>
      <c r="E17">
        <v>16</v>
      </c>
      <c r="F17">
        <v>2</v>
      </c>
      <c r="G17">
        <v>1</v>
      </c>
      <c r="I17">
        <v>9</v>
      </c>
      <c r="J17">
        <v>1</v>
      </c>
      <c r="K17">
        <v>7</v>
      </c>
      <c r="P17" s="3"/>
      <c r="Q17" s="3"/>
    </row>
    <row r="18" spans="1:17" x14ac:dyDescent="0.2">
      <c r="B18">
        <v>2</v>
      </c>
      <c r="C18">
        <v>9</v>
      </c>
      <c r="F18">
        <v>6</v>
      </c>
      <c r="G18">
        <v>12</v>
      </c>
      <c r="J18">
        <v>5</v>
      </c>
      <c r="K18">
        <v>6</v>
      </c>
    </row>
    <row r="19" spans="1:17" x14ac:dyDescent="0.2">
      <c r="B19">
        <v>8</v>
      </c>
      <c r="C19">
        <v>15</v>
      </c>
      <c r="F19">
        <v>13</v>
      </c>
      <c r="G19">
        <v>21</v>
      </c>
      <c r="J19">
        <v>2</v>
      </c>
      <c r="K19">
        <v>3</v>
      </c>
    </row>
    <row r="20" spans="1:17" x14ac:dyDescent="0.2">
      <c r="B20">
        <v>11</v>
      </c>
      <c r="C20">
        <v>14</v>
      </c>
      <c r="F20">
        <v>4</v>
      </c>
      <c r="G20">
        <v>8</v>
      </c>
      <c r="J20">
        <v>16</v>
      </c>
      <c r="K20">
        <v>20</v>
      </c>
    </row>
    <row r="21" spans="1:17" x14ac:dyDescent="0.2">
      <c r="B21">
        <v>1</v>
      </c>
      <c r="C21">
        <v>3</v>
      </c>
      <c r="F21">
        <v>0</v>
      </c>
      <c r="G21">
        <v>4</v>
      </c>
      <c r="J21">
        <v>1</v>
      </c>
      <c r="K21">
        <v>1</v>
      </c>
    </row>
    <row r="22" spans="1:17" x14ac:dyDescent="0.2">
      <c r="B22">
        <v>19</v>
      </c>
      <c r="C22">
        <v>18</v>
      </c>
      <c r="F22">
        <v>3</v>
      </c>
      <c r="G22">
        <v>7</v>
      </c>
      <c r="J22">
        <v>2</v>
      </c>
      <c r="K22">
        <v>12</v>
      </c>
    </row>
    <row r="23" spans="1:17" x14ac:dyDescent="0.2">
      <c r="B23">
        <v>14</v>
      </c>
      <c r="C23">
        <v>29</v>
      </c>
      <c r="F23">
        <v>5</v>
      </c>
      <c r="G23">
        <v>15</v>
      </c>
      <c r="J23">
        <v>1</v>
      </c>
      <c r="K23">
        <v>18</v>
      </c>
    </row>
    <row r="25" spans="1:17" x14ac:dyDescent="0.2">
      <c r="A25" s="3" t="s">
        <v>14</v>
      </c>
      <c r="B25" s="3" t="s">
        <v>15</v>
      </c>
      <c r="C25" s="3" t="s">
        <v>3</v>
      </c>
      <c r="D25" s="3" t="s">
        <v>16</v>
      </c>
    </row>
    <row r="26" spans="1:17" x14ac:dyDescent="0.2">
      <c r="A26">
        <v>0</v>
      </c>
      <c r="B26">
        <v>29</v>
      </c>
      <c r="C26">
        <v>2.9000000000000001E-2</v>
      </c>
      <c r="D26">
        <v>2.9</v>
      </c>
    </row>
    <row r="27" spans="1:17" x14ac:dyDescent="0.2">
      <c r="A27">
        <v>1</v>
      </c>
      <c r="B27">
        <v>85</v>
      </c>
      <c r="C27">
        <v>8.5000000000000006E-2</v>
      </c>
      <c r="D27">
        <v>11.4</v>
      </c>
    </row>
    <row r="28" spans="1:17" x14ac:dyDescent="0.2">
      <c r="A28">
        <v>3</v>
      </c>
      <c r="B28">
        <v>49</v>
      </c>
      <c r="C28">
        <v>4.9000000000000002E-2</v>
      </c>
      <c r="D28">
        <v>16.3</v>
      </c>
    </row>
    <row r="29" spans="1:17" x14ac:dyDescent="0.2">
      <c r="A29">
        <v>4</v>
      </c>
      <c r="B29">
        <v>31</v>
      </c>
      <c r="C29">
        <v>3.1E-2</v>
      </c>
      <c r="D29">
        <v>19.399999999999999</v>
      </c>
    </row>
    <row r="30" spans="1:17" x14ac:dyDescent="0.2">
      <c r="A30">
        <v>6</v>
      </c>
      <c r="B30">
        <v>34</v>
      </c>
      <c r="C30">
        <v>3.4000000000000002E-2</v>
      </c>
      <c r="D30">
        <v>22.8</v>
      </c>
    </row>
    <row r="31" spans="1:17" x14ac:dyDescent="0.2">
      <c r="A31">
        <v>7</v>
      </c>
      <c r="B31">
        <v>36</v>
      </c>
      <c r="C31">
        <v>3.5999999999999997E-2</v>
      </c>
      <c r="D31">
        <v>26.4</v>
      </c>
    </row>
    <row r="32" spans="1:17" x14ac:dyDescent="0.2">
      <c r="A32">
        <v>12</v>
      </c>
      <c r="B32">
        <v>50</v>
      </c>
      <c r="C32">
        <v>0.05</v>
      </c>
      <c r="D32">
        <v>31.4</v>
      </c>
    </row>
    <row r="33" spans="1:4" x14ac:dyDescent="0.2">
      <c r="A33">
        <v>18</v>
      </c>
      <c r="B33">
        <v>35</v>
      </c>
      <c r="C33">
        <v>3.5000000000000003E-2</v>
      </c>
      <c r="D33">
        <v>34.9</v>
      </c>
    </row>
    <row r="34" spans="1:4" x14ac:dyDescent="0.2">
      <c r="A34">
        <v>20</v>
      </c>
      <c r="B34">
        <v>78</v>
      </c>
      <c r="C34">
        <v>7.8E-2</v>
      </c>
      <c r="D34">
        <v>42.7</v>
      </c>
    </row>
    <row r="35" spans="1:4" x14ac:dyDescent="0.2">
      <c r="A35">
        <v>60</v>
      </c>
      <c r="B35">
        <v>49</v>
      </c>
      <c r="C35">
        <v>4.9000000000000002E-2</v>
      </c>
      <c r="D35">
        <v>47.6</v>
      </c>
    </row>
    <row r="36" spans="1:4" x14ac:dyDescent="0.2">
      <c r="A36">
        <v>61</v>
      </c>
      <c r="B36">
        <v>98</v>
      </c>
      <c r="C36">
        <v>9.8000000000000004E-2</v>
      </c>
      <c r="D36">
        <v>57.4</v>
      </c>
    </row>
    <row r="37" spans="1:4" x14ac:dyDescent="0.2">
      <c r="A37">
        <v>63</v>
      </c>
      <c r="B37">
        <v>55</v>
      </c>
      <c r="C37">
        <v>5.5E-2</v>
      </c>
      <c r="D37">
        <v>62.9</v>
      </c>
    </row>
    <row r="38" spans="1:4" x14ac:dyDescent="0.2">
      <c r="A38">
        <v>64</v>
      </c>
      <c r="B38">
        <v>52</v>
      </c>
      <c r="C38">
        <v>5.1999999999999998E-2</v>
      </c>
      <c r="D38">
        <v>68.099999999999994</v>
      </c>
    </row>
    <row r="39" spans="1:4" x14ac:dyDescent="0.2">
      <c r="A39">
        <v>66</v>
      </c>
      <c r="B39">
        <v>62</v>
      </c>
      <c r="C39">
        <v>6.2E-2</v>
      </c>
      <c r="D39">
        <v>74.3</v>
      </c>
    </row>
    <row r="40" spans="1:4" x14ac:dyDescent="0.2">
      <c r="A40">
        <v>67</v>
      </c>
      <c r="B40">
        <v>63</v>
      </c>
      <c r="C40">
        <v>6.3E-2</v>
      </c>
      <c r="D40">
        <v>80.599999999999994</v>
      </c>
    </row>
    <row r="41" spans="1:4" x14ac:dyDescent="0.2">
      <c r="A41">
        <v>72</v>
      </c>
      <c r="B41">
        <v>60</v>
      </c>
      <c r="C41">
        <v>0.06</v>
      </c>
      <c r="D41">
        <v>86.6</v>
      </c>
    </row>
    <row r="42" spans="1:4" x14ac:dyDescent="0.2">
      <c r="A42">
        <v>78</v>
      </c>
      <c r="B42">
        <v>47</v>
      </c>
      <c r="C42">
        <v>4.7E-2</v>
      </c>
      <c r="D42">
        <v>91.3</v>
      </c>
    </row>
    <row r="43" spans="1:4" x14ac:dyDescent="0.2">
      <c r="A43">
        <v>80</v>
      </c>
      <c r="B43">
        <v>25</v>
      </c>
      <c r="C43">
        <v>2.5000000000000001E-2</v>
      </c>
      <c r="D43">
        <v>93.8</v>
      </c>
    </row>
    <row r="44" spans="1:4" x14ac:dyDescent="0.2">
      <c r="A44">
        <v>120</v>
      </c>
      <c r="B44">
        <v>11</v>
      </c>
      <c r="C44">
        <v>1.0999999999999999E-2</v>
      </c>
      <c r="D44">
        <v>94.9</v>
      </c>
    </row>
    <row r="45" spans="1:4" x14ac:dyDescent="0.2">
      <c r="A45">
        <v>121</v>
      </c>
      <c r="B45">
        <v>10</v>
      </c>
      <c r="C45">
        <v>0.01</v>
      </c>
      <c r="D45">
        <v>95.9</v>
      </c>
    </row>
    <row r="46" spans="1:4" x14ac:dyDescent="0.2">
      <c r="A46">
        <v>123</v>
      </c>
      <c r="B46">
        <v>6</v>
      </c>
      <c r="C46">
        <v>6.0000000000000001E-3</v>
      </c>
      <c r="D46">
        <v>96.5</v>
      </c>
    </row>
    <row r="47" spans="1:4" x14ac:dyDescent="0.2">
      <c r="A47">
        <v>124</v>
      </c>
      <c r="B47">
        <v>11</v>
      </c>
      <c r="C47">
        <v>1.0999999999999999E-2</v>
      </c>
      <c r="D47">
        <v>97.6</v>
      </c>
    </row>
    <row r="48" spans="1:4" x14ac:dyDescent="0.2">
      <c r="A48">
        <v>126</v>
      </c>
      <c r="B48">
        <v>6</v>
      </c>
      <c r="C48">
        <v>6.0000000000000001E-3</v>
      </c>
      <c r="D48">
        <v>98.2</v>
      </c>
    </row>
    <row r="49" spans="1:4" x14ac:dyDescent="0.2">
      <c r="A49">
        <v>127</v>
      </c>
      <c r="B49">
        <v>8</v>
      </c>
      <c r="C49">
        <v>8.0000000000000002E-3</v>
      </c>
      <c r="D49">
        <v>99</v>
      </c>
    </row>
    <row r="50" spans="1:4" x14ac:dyDescent="0.2">
      <c r="A50">
        <v>132</v>
      </c>
      <c r="B50">
        <v>1</v>
      </c>
      <c r="C50">
        <v>1E-3</v>
      </c>
      <c r="D50">
        <v>99.1</v>
      </c>
    </row>
    <row r="51" spans="1:4" x14ac:dyDescent="0.2">
      <c r="A51">
        <v>138</v>
      </c>
      <c r="B51">
        <v>9</v>
      </c>
      <c r="C51">
        <v>8.9999999999999993E-3</v>
      </c>
      <c r="D51">
        <v>100</v>
      </c>
    </row>
    <row r="52" spans="1:4" x14ac:dyDescent="0.2">
      <c r="B52">
        <f>SUM(B26:B51)</f>
        <v>1000</v>
      </c>
    </row>
    <row r="56" spans="1:4" x14ac:dyDescent="0.2">
      <c r="A56">
        <v>0</v>
      </c>
      <c r="B56">
        <v>98</v>
      </c>
      <c r="C56">
        <v>9.8000000000000004E-2</v>
      </c>
      <c r="D56">
        <v>9.8000000000000007</v>
      </c>
    </row>
    <row r="57" spans="1:4" x14ac:dyDescent="0.2">
      <c r="A57">
        <v>1</v>
      </c>
      <c r="B57">
        <v>210</v>
      </c>
      <c r="C57">
        <v>0.21</v>
      </c>
      <c r="D57">
        <v>30.8</v>
      </c>
    </row>
    <row r="58" spans="1:4" x14ac:dyDescent="0.2">
      <c r="A58">
        <v>4</v>
      </c>
      <c r="B58">
        <v>100</v>
      </c>
      <c r="C58">
        <v>0.1</v>
      </c>
      <c r="D58">
        <v>40.799999999999997</v>
      </c>
    </row>
    <row r="59" spans="1:4" x14ac:dyDescent="0.2">
      <c r="A59">
        <v>20</v>
      </c>
      <c r="B59">
        <v>109</v>
      </c>
      <c r="C59">
        <v>0.109</v>
      </c>
      <c r="D59">
        <v>51.7</v>
      </c>
    </row>
    <row r="60" spans="1:4" x14ac:dyDescent="0.2">
      <c r="A60">
        <v>63</v>
      </c>
      <c r="B60">
        <v>81</v>
      </c>
      <c r="C60">
        <v>8.1000000000000003E-2</v>
      </c>
      <c r="D60">
        <v>59.8</v>
      </c>
    </row>
    <row r="61" spans="1:4" x14ac:dyDescent="0.2">
      <c r="A61">
        <v>66</v>
      </c>
      <c r="B61">
        <v>102</v>
      </c>
      <c r="C61">
        <v>0.10199999999999999</v>
      </c>
      <c r="D61">
        <v>70</v>
      </c>
    </row>
    <row r="62" spans="1:4" x14ac:dyDescent="0.2">
      <c r="A62">
        <v>67</v>
      </c>
      <c r="B62">
        <v>105</v>
      </c>
      <c r="C62">
        <v>0.105</v>
      </c>
      <c r="D62">
        <v>80.5</v>
      </c>
    </row>
    <row r="63" spans="1:4" x14ac:dyDescent="0.2">
      <c r="A63">
        <v>72</v>
      </c>
      <c r="B63">
        <v>85</v>
      </c>
      <c r="C63">
        <v>8.5000000000000006E-2</v>
      </c>
      <c r="D63">
        <v>89</v>
      </c>
    </row>
    <row r="64" spans="1:4" x14ac:dyDescent="0.2">
      <c r="A64">
        <v>138</v>
      </c>
      <c r="B64">
        <v>110</v>
      </c>
      <c r="C64">
        <v>0.11</v>
      </c>
      <c r="D6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8185-6223-B043-AFF2-49C8E87E0E3F}">
  <dimension ref="A1:AL248"/>
  <sheetViews>
    <sheetView topLeftCell="A210" zoomScale="75" zoomScaleNormal="47" workbookViewId="0">
      <selection activeCell="AY15" sqref="AY15:CI15"/>
    </sheetView>
  </sheetViews>
  <sheetFormatPr baseColWidth="10" defaultRowHeight="16" x14ac:dyDescent="0.2"/>
  <cols>
    <col min="1" max="1" width="14.33203125" customWidth="1"/>
    <col min="2" max="2" width="17.5" customWidth="1"/>
    <col min="3" max="3" width="27" customWidth="1"/>
    <col min="4" max="4" width="9.83203125" customWidth="1"/>
    <col min="5" max="5" width="12.33203125" customWidth="1"/>
    <col min="13" max="13" width="7.1640625" customWidth="1"/>
    <col min="14" max="14" width="11" customWidth="1"/>
    <col min="15" max="15" width="7.33203125" customWidth="1"/>
    <col min="17" max="17" width="15.5" customWidth="1"/>
    <col min="18" max="18" width="12.83203125" customWidth="1"/>
    <col min="35" max="36" width="8.1640625" customWidth="1"/>
    <col min="37" max="37" width="7.6640625" customWidth="1"/>
    <col min="38" max="38" width="5.83203125" customWidth="1"/>
    <col min="51" max="87" width="4.83203125" bestFit="1" customWidth="1"/>
  </cols>
  <sheetData>
    <row r="1" spans="1:38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M1" t="s">
        <v>30</v>
      </c>
      <c r="N1" t="s">
        <v>32</v>
      </c>
      <c r="O1" t="s">
        <v>31</v>
      </c>
      <c r="Q1" s="10" t="s">
        <v>36</v>
      </c>
      <c r="R1" s="10" t="s">
        <v>15</v>
      </c>
      <c r="AI1" t="s">
        <v>56</v>
      </c>
      <c r="AJ1" t="s">
        <v>58</v>
      </c>
      <c r="AK1" t="s">
        <v>57</v>
      </c>
      <c r="AL1" t="s">
        <v>59</v>
      </c>
    </row>
    <row r="2" spans="1:38" x14ac:dyDescent="0.2">
      <c r="A2" s="6">
        <v>43739</v>
      </c>
      <c r="B2" s="6">
        <v>43740</v>
      </c>
      <c r="C2" t="s">
        <v>25</v>
      </c>
      <c r="E2">
        <f>B2-A2</f>
        <v>1</v>
      </c>
      <c r="M2" s="10">
        <v>1</v>
      </c>
      <c r="N2" s="10" t="s">
        <v>33</v>
      </c>
      <c r="O2" s="10">
        <v>3</v>
      </c>
      <c r="Q2" s="10">
        <v>2</v>
      </c>
      <c r="R2" s="10">
        <v>3</v>
      </c>
      <c r="AF2" s="6">
        <v>43739</v>
      </c>
      <c r="AG2" s="6">
        <v>43740</v>
      </c>
      <c r="AH2" s="6">
        <v>43739</v>
      </c>
      <c r="AI2" s="22">
        <v>2</v>
      </c>
      <c r="AJ2" s="22">
        <f>AI2</f>
        <v>2</v>
      </c>
      <c r="AK2" s="10"/>
      <c r="AL2">
        <f>AK2</f>
        <v>0</v>
      </c>
    </row>
    <row r="3" spans="1:38" x14ac:dyDescent="0.2">
      <c r="A3" s="6">
        <v>43739</v>
      </c>
      <c r="B3" s="6">
        <v>43742</v>
      </c>
      <c r="C3" t="s">
        <v>23</v>
      </c>
      <c r="D3">
        <v>1</v>
      </c>
      <c r="E3">
        <f t="shared" ref="E3:E36" si="0">B3-A3</f>
        <v>3</v>
      </c>
      <c r="M3" s="10">
        <v>2</v>
      </c>
      <c r="N3" s="10" t="s">
        <v>34</v>
      </c>
      <c r="O3" s="10">
        <v>3</v>
      </c>
      <c r="Q3" s="10">
        <v>3</v>
      </c>
      <c r="R3" s="10">
        <v>2</v>
      </c>
      <c r="AF3" s="6">
        <v>43739</v>
      </c>
      <c r="AG3" s="6">
        <v>43742</v>
      </c>
      <c r="AH3" s="6">
        <v>43740</v>
      </c>
      <c r="AI3" s="22">
        <v>2</v>
      </c>
      <c r="AJ3" s="22">
        <f>AJ2+AI3</f>
        <v>4</v>
      </c>
      <c r="AK3" s="10">
        <v>1</v>
      </c>
      <c r="AL3" s="22">
        <f>AL2+AK3</f>
        <v>1</v>
      </c>
    </row>
    <row r="4" spans="1:38" x14ac:dyDescent="0.2">
      <c r="A4" s="6">
        <v>43740</v>
      </c>
      <c r="B4" s="6">
        <v>43748</v>
      </c>
      <c r="C4" t="s">
        <v>24</v>
      </c>
      <c r="D4">
        <v>1</v>
      </c>
      <c r="E4">
        <f t="shared" si="0"/>
        <v>8</v>
      </c>
      <c r="M4" s="10">
        <v>3</v>
      </c>
      <c r="N4" s="10" t="s">
        <v>34</v>
      </c>
      <c r="O4" s="10">
        <v>4</v>
      </c>
      <c r="Q4" s="10">
        <v>4</v>
      </c>
      <c r="R4" s="10">
        <v>2</v>
      </c>
      <c r="AF4" s="6">
        <v>43740</v>
      </c>
      <c r="AG4" s="6">
        <v>43748</v>
      </c>
      <c r="AH4" s="6">
        <v>43741</v>
      </c>
      <c r="AI4" s="22"/>
      <c r="AJ4" s="22">
        <f t="shared" ref="AJ4:AJ38" si="1">AJ3+AI4</f>
        <v>4</v>
      </c>
      <c r="AK4" s="10"/>
      <c r="AL4" s="22">
        <f t="shared" ref="AL4:AL38" si="2">AL3+AK4</f>
        <v>1</v>
      </c>
    </row>
    <row r="5" spans="1:38" x14ac:dyDescent="0.2">
      <c r="A5" s="6">
        <v>43740</v>
      </c>
      <c r="B5" s="6">
        <v>43742</v>
      </c>
      <c r="C5" t="s">
        <v>25</v>
      </c>
      <c r="E5">
        <f t="shared" si="0"/>
        <v>2</v>
      </c>
      <c r="M5" s="10">
        <v>4</v>
      </c>
      <c r="N5" s="10" t="s">
        <v>34</v>
      </c>
      <c r="O5" s="10">
        <v>2</v>
      </c>
      <c r="Q5" s="10">
        <v>5</v>
      </c>
      <c r="R5" s="10">
        <v>1</v>
      </c>
      <c r="AF5" s="6">
        <v>43740</v>
      </c>
      <c r="AG5" s="6">
        <v>43742</v>
      </c>
      <c r="AH5" s="6">
        <v>43742</v>
      </c>
      <c r="AI5" s="22">
        <v>1</v>
      </c>
      <c r="AJ5" s="22">
        <f t="shared" si="1"/>
        <v>5</v>
      </c>
      <c r="AK5" s="10">
        <v>2</v>
      </c>
      <c r="AL5" s="22">
        <f t="shared" si="2"/>
        <v>3</v>
      </c>
    </row>
    <row r="6" spans="1:38" x14ac:dyDescent="0.2">
      <c r="A6" s="6">
        <v>43742</v>
      </c>
      <c r="B6" s="6">
        <v>43747</v>
      </c>
      <c r="C6" t="s">
        <v>24</v>
      </c>
      <c r="D6">
        <v>1</v>
      </c>
      <c r="E6">
        <f t="shared" si="0"/>
        <v>5</v>
      </c>
      <c r="M6" s="10">
        <v>5</v>
      </c>
      <c r="N6" s="10" t="s">
        <v>35</v>
      </c>
      <c r="O6" s="10">
        <v>5</v>
      </c>
      <c r="AF6" s="6">
        <v>43742</v>
      </c>
      <c r="AG6" s="6">
        <v>43747</v>
      </c>
      <c r="AH6" s="6">
        <v>43743</v>
      </c>
      <c r="AI6" s="22"/>
      <c r="AJ6" s="22">
        <f t="shared" si="1"/>
        <v>5</v>
      </c>
      <c r="AK6" s="10"/>
      <c r="AL6" s="22">
        <f t="shared" si="2"/>
        <v>3</v>
      </c>
    </row>
    <row r="7" spans="1:38" x14ac:dyDescent="0.2">
      <c r="A7" s="6">
        <v>43745</v>
      </c>
      <c r="B7" s="6">
        <v>43747</v>
      </c>
      <c r="C7" t="s">
        <v>26</v>
      </c>
      <c r="E7">
        <f t="shared" si="0"/>
        <v>2</v>
      </c>
      <c r="M7" s="10">
        <v>6</v>
      </c>
      <c r="N7" s="10" t="s">
        <v>35</v>
      </c>
      <c r="O7" s="10">
        <v>2</v>
      </c>
      <c r="Q7" s="13" t="s">
        <v>37</v>
      </c>
      <c r="AF7" s="6">
        <v>43745</v>
      </c>
      <c r="AG7" s="6">
        <v>43747</v>
      </c>
      <c r="AH7" s="6">
        <v>43744</v>
      </c>
      <c r="AI7" s="22"/>
      <c r="AJ7" s="22">
        <f t="shared" si="1"/>
        <v>5</v>
      </c>
      <c r="AK7" s="10"/>
      <c r="AL7" s="22">
        <f t="shared" si="2"/>
        <v>3</v>
      </c>
    </row>
    <row r="8" spans="1:38" x14ac:dyDescent="0.2">
      <c r="A8" s="6">
        <v>43745</v>
      </c>
      <c r="B8" s="6">
        <v>43748</v>
      </c>
      <c r="C8" t="s">
        <v>24</v>
      </c>
      <c r="D8">
        <v>2</v>
      </c>
      <c r="E8">
        <f t="shared" si="0"/>
        <v>3</v>
      </c>
      <c r="M8" s="10">
        <v>7</v>
      </c>
      <c r="N8" s="10" t="s">
        <v>34</v>
      </c>
      <c r="O8" s="10">
        <v>4</v>
      </c>
      <c r="Q8" s="10">
        <v>10</v>
      </c>
      <c r="R8" t="s">
        <v>39</v>
      </c>
      <c r="AF8" s="6">
        <v>43745</v>
      </c>
      <c r="AG8" s="6">
        <v>43748</v>
      </c>
      <c r="AH8" s="6">
        <v>43745</v>
      </c>
      <c r="AI8" s="22">
        <v>2</v>
      </c>
      <c r="AJ8" s="22">
        <f t="shared" si="1"/>
        <v>7</v>
      </c>
      <c r="AK8" s="10"/>
      <c r="AL8" s="22">
        <f t="shared" si="2"/>
        <v>3</v>
      </c>
    </row>
    <row r="9" spans="1:38" x14ac:dyDescent="0.2">
      <c r="A9" s="6">
        <v>43746</v>
      </c>
      <c r="B9" s="6">
        <v>43747</v>
      </c>
      <c r="C9" t="s">
        <v>24</v>
      </c>
      <c r="D9">
        <v>2</v>
      </c>
      <c r="E9">
        <f t="shared" si="0"/>
        <v>1</v>
      </c>
      <c r="M9" s="10">
        <v>8</v>
      </c>
      <c r="N9" s="10" t="s">
        <v>33</v>
      </c>
      <c r="O9" s="10">
        <v>2</v>
      </c>
      <c r="Q9" s="10">
        <f>SUM(O2:O9)</f>
        <v>25</v>
      </c>
      <c r="R9" t="s">
        <v>38</v>
      </c>
      <c r="AF9" s="6">
        <v>43746</v>
      </c>
      <c r="AG9" s="6">
        <v>43747</v>
      </c>
      <c r="AH9" s="6">
        <v>43746</v>
      </c>
      <c r="AI9" s="22">
        <v>1</v>
      </c>
      <c r="AJ9" s="22">
        <f t="shared" si="1"/>
        <v>8</v>
      </c>
      <c r="AK9" s="10"/>
      <c r="AL9" s="22">
        <f t="shared" si="2"/>
        <v>3</v>
      </c>
    </row>
    <row r="10" spans="1:38" x14ac:dyDescent="0.2">
      <c r="A10" s="6">
        <v>43747</v>
      </c>
      <c r="B10" s="6">
        <v>43749</v>
      </c>
      <c r="C10" t="s">
        <v>23</v>
      </c>
      <c r="D10">
        <v>2</v>
      </c>
      <c r="E10">
        <f t="shared" si="0"/>
        <v>2</v>
      </c>
      <c r="M10" s="10" t="s">
        <v>22</v>
      </c>
      <c r="O10" s="10">
        <v>10</v>
      </c>
      <c r="Q10" s="14">
        <f>Q8/Q9</f>
        <v>0.4</v>
      </c>
      <c r="R10" t="s">
        <v>40</v>
      </c>
      <c r="AF10" s="6">
        <v>43747</v>
      </c>
      <c r="AG10" s="6">
        <v>43749</v>
      </c>
      <c r="AH10" s="6">
        <v>43747</v>
      </c>
      <c r="AI10" s="22">
        <v>1</v>
      </c>
      <c r="AJ10" s="22">
        <f t="shared" si="1"/>
        <v>9</v>
      </c>
      <c r="AK10" s="10">
        <v>3</v>
      </c>
      <c r="AL10" s="22">
        <f t="shared" si="2"/>
        <v>6</v>
      </c>
    </row>
    <row r="11" spans="1:38" x14ac:dyDescent="0.2">
      <c r="A11" s="6">
        <v>43748</v>
      </c>
      <c r="B11" s="6">
        <v>43754</v>
      </c>
      <c r="C11" t="s">
        <v>23</v>
      </c>
      <c r="D11">
        <v>3</v>
      </c>
      <c r="E11">
        <f t="shared" si="0"/>
        <v>6</v>
      </c>
      <c r="AF11" s="6">
        <v>43748</v>
      </c>
      <c r="AG11" s="6">
        <v>43754</v>
      </c>
      <c r="AH11" s="6">
        <v>43748</v>
      </c>
      <c r="AI11" s="22">
        <v>1</v>
      </c>
      <c r="AJ11" s="22">
        <f t="shared" si="1"/>
        <v>10</v>
      </c>
      <c r="AK11" s="10">
        <v>2</v>
      </c>
      <c r="AL11" s="22">
        <f t="shared" si="2"/>
        <v>8</v>
      </c>
    </row>
    <row r="12" spans="1:38" x14ac:dyDescent="0.2">
      <c r="A12" s="6">
        <v>43749</v>
      </c>
      <c r="B12" s="6">
        <v>43753</v>
      </c>
      <c r="C12" t="s">
        <v>26</v>
      </c>
      <c r="E12">
        <f t="shared" si="0"/>
        <v>4</v>
      </c>
      <c r="AF12" s="6">
        <v>43749</v>
      </c>
      <c r="AG12" s="6">
        <v>43753</v>
      </c>
      <c r="AH12" s="6">
        <v>43749</v>
      </c>
      <c r="AI12" s="22">
        <v>2</v>
      </c>
      <c r="AJ12" s="22">
        <f t="shared" si="1"/>
        <v>12</v>
      </c>
      <c r="AK12" s="10">
        <v>1</v>
      </c>
      <c r="AL12" s="22">
        <f t="shared" si="2"/>
        <v>9</v>
      </c>
    </row>
    <row r="13" spans="1:38" x14ac:dyDescent="0.2">
      <c r="A13" s="6">
        <v>43749</v>
      </c>
      <c r="B13" s="6">
        <v>43754</v>
      </c>
      <c r="C13" t="s">
        <v>24</v>
      </c>
      <c r="D13">
        <v>3</v>
      </c>
      <c r="E13">
        <f t="shared" si="0"/>
        <v>5</v>
      </c>
      <c r="AF13" s="6">
        <v>43749</v>
      </c>
      <c r="AG13" s="6">
        <v>43754</v>
      </c>
      <c r="AH13" s="6">
        <v>43750</v>
      </c>
      <c r="AI13" s="22"/>
      <c r="AJ13" s="22">
        <f t="shared" si="1"/>
        <v>12</v>
      </c>
      <c r="AK13" s="10"/>
      <c r="AL13" s="22">
        <f t="shared" si="2"/>
        <v>9</v>
      </c>
    </row>
    <row r="14" spans="1:38" x14ac:dyDescent="0.2">
      <c r="A14" s="6">
        <v>43752</v>
      </c>
      <c r="B14" s="6">
        <v>43753</v>
      </c>
      <c r="C14" t="s">
        <v>24</v>
      </c>
      <c r="D14">
        <v>3</v>
      </c>
      <c r="E14">
        <f t="shared" si="0"/>
        <v>1</v>
      </c>
      <c r="AF14" s="6">
        <v>43752</v>
      </c>
      <c r="AG14" s="6">
        <v>43753</v>
      </c>
      <c r="AH14" s="6">
        <v>43751</v>
      </c>
      <c r="AI14" s="22"/>
      <c r="AJ14" s="22">
        <f t="shared" si="1"/>
        <v>12</v>
      </c>
      <c r="AK14" s="10"/>
      <c r="AL14" s="22">
        <f t="shared" si="2"/>
        <v>9</v>
      </c>
    </row>
    <row r="15" spans="1:38" x14ac:dyDescent="0.2">
      <c r="A15" s="6">
        <v>43752</v>
      </c>
      <c r="B15" s="6">
        <v>43754</v>
      </c>
      <c r="C15" t="s">
        <v>24</v>
      </c>
      <c r="D15">
        <v>3</v>
      </c>
      <c r="E15">
        <f t="shared" si="0"/>
        <v>2</v>
      </c>
      <c r="N15" s="12" t="s">
        <v>33</v>
      </c>
      <c r="O15" s="12" t="s">
        <v>15</v>
      </c>
      <c r="AF15" s="6">
        <v>43752</v>
      </c>
      <c r="AG15" s="6">
        <v>43754</v>
      </c>
      <c r="AH15" s="6">
        <v>43752</v>
      </c>
      <c r="AI15" s="22">
        <v>3</v>
      </c>
      <c r="AJ15" s="22">
        <f t="shared" si="1"/>
        <v>15</v>
      </c>
      <c r="AK15" s="10"/>
      <c r="AL15" s="22">
        <f t="shared" si="2"/>
        <v>9</v>
      </c>
    </row>
    <row r="16" spans="1:38" x14ac:dyDescent="0.2">
      <c r="A16" s="6">
        <v>43752</v>
      </c>
      <c r="B16" s="6">
        <v>43755</v>
      </c>
      <c r="C16" t="s">
        <v>26</v>
      </c>
      <c r="E16">
        <f t="shared" si="0"/>
        <v>3</v>
      </c>
      <c r="N16" s="10">
        <v>2</v>
      </c>
      <c r="O16" s="10">
        <v>1</v>
      </c>
      <c r="AF16" s="6">
        <v>43752</v>
      </c>
      <c r="AG16" s="6">
        <v>43755</v>
      </c>
      <c r="AH16" s="6">
        <v>43753</v>
      </c>
      <c r="AI16" s="22">
        <v>1</v>
      </c>
      <c r="AJ16" s="22">
        <f t="shared" si="1"/>
        <v>16</v>
      </c>
      <c r="AK16" s="10">
        <v>2</v>
      </c>
      <c r="AL16" s="22">
        <f t="shared" si="2"/>
        <v>11</v>
      </c>
    </row>
    <row r="17" spans="1:38" x14ac:dyDescent="0.2">
      <c r="A17" s="6">
        <v>43753</v>
      </c>
      <c r="B17" s="6">
        <v>43755</v>
      </c>
      <c r="C17" t="s">
        <v>25</v>
      </c>
      <c r="E17">
        <f t="shared" si="0"/>
        <v>2</v>
      </c>
      <c r="N17" s="10">
        <v>3</v>
      </c>
      <c r="O17" s="10">
        <v>1</v>
      </c>
      <c r="AF17" s="6">
        <v>43753</v>
      </c>
      <c r="AG17" s="6">
        <v>43755</v>
      </c>
      <c r="AH17" s="6">
        <v>43754</v>
      </c>
      <c r="AI17" s="22">
        <v>2</v>
      </c>
      <c r="AJ17" s="22">
        <f t="shared" si="1"/>
        <v>18</v>
      </c>
      <c r="AK17" s="10">
        <v>3</v>
      </c>
      <c r="AL17" s="22">
        <f t="shared" si="2"/>
        <v>14</v>
      </c>
    </row>
    <row r="18" spans="1:38" x14ac:dyDescent="0.2">
      <c r="A18" s="6">
        <v>43754</v>
      </c>
      <c r="B18" s="6">
        <v>43756</v>
      </c>
      <c r="C18" t="s">
        <v>23</v>
      </c>
      <c r="D18">
        <v>4</v>
      </c>
      <c r="E18">
        <f t="shared" si="0"/>
        <v>2</v>
      </c>
      <c r="N18" s="12" t="s">
        <v>34</v>
      </c>
      <c r="O18" s="10"/>
      <c r="AF18" s="6">
        <v>43754</v>
      </c>
      <c r="AG18" s="6">
        <v>43756</v>
      </c>
      <c r="AH18" s="6">
        <v>43755</v>
      </c>
      <c r="AI18" s="22">
        <v>2</v>
      </c>
      <c r="AJ18" s="22">
        <f t="shared" si="1"/>
        <v>20</v>
      </c>
      <c r="AK18" s="10">
        <v>2</v>
      </c>
      <c r="AL18" s="22">
        <f t="shared" si="2"/>
        <v>16</v>
      </c>
    </row>
    <row r="19" spans="1:38" x14ac:dyDescent="0.2">
      <c r="A19" s="6">
        <v>43754</v>
      </c>
      <c r="B19" s="6">
        <v>43756</v>
      </c>
      <c r="C19" t="s">
        <v>23</v>
      </c>
      <c r="D19">
        <v>5</v>
      </c>
      <c r="E19">
        <f t="shared" si="0"/>
        <v>2</v>
      </c>
      <c r="N19" s="10">
        <v>2</v>
      </c>
      <c r="O19" s="10">
        <v>1</v>
      </c>
      <c r="AF19" s="6">
        <v>43754</v>
      </c>
      <c r="AG19" s="6">
        <v>43756</v>
      </c>
      <c r="AH19" s="6">
        <v>43756</v>
      </c>
      <c r="AI19" s="22">
        <v>2</v>
      </c>
      <c r="AJ19" s="22">
        <f t="shared" si="1"/>
        <v>22</v>
      </c>
      <c r="AK19" s="10">
        <v>3</v>
      </c>
      <c r="AL19" s="22">
        <f t="shared" si="2"/>
        <v>19</v>
      </c>
    </row>
    <row r="20" spans="1:38" x14ac:dyDescent="0.2">
      <c r="A20" s="6">
        <v>43755</v>
      </c>
      <c r="B20" s="6">
        <v>43756</v>
      </c>
      <c r="C20" t="s">
        <v>23</v>
      </c>
      <c r="D20">
        <v>5</v>
      </c>
      <c r="E20">
        <f t="shared" si="0"/>
        <v>1</v>
      </c>
      <c r="N20" s="10">
        <v>3</v>
      </c>
      <c r="O20" s="10">
        <v>1</v>
      </c>
      <c r="AF20" s="6">
        <v>43755</v>
      </c>
      <c r="AG20" s="6">
        <v>43756</v>
      </c>
      <c r="AH20" s="6">
        <v>43757</v>
      </c>
      <c r="AI20" s="22"/>
      <c r="AJ20" s="22">
        <f t="shared" si="1"/>
        <v>22</v>
      </c>
      <c r="AK20" s="10"/>
      <c r="AL20" s="22">
        <f t="shared" si="2"/>
        <v>19</v>
      </c>
    </row>
    <row r="21" spans="1:38" x14ac:dyDescent="0.2">
      <c r="A21" s="6">
        <v>43755</v>
      </c>
      <c r="B21" s="6">
        <v>43763</v>
      </c>
      <c r="C21" t="s">
        <v>23</v>
      </c>
      <c r="D21">
        <v>5</v>
      </c>
      <c r="E21">
        <f t="shared" si="0"/>
        <v>8</v>
      </c>
      <c r="N21" s="10">
        <v>4</v>
      </c>
      <c r="O21" s="10">
        <v>2</v>
      </c>
      <c r="AF21" s="6">
        <v>43755</v>
      </c>
      <c r="AG21" s="6">
        <v>43763</v>
      </c>
      <c r="AH21" s="6">
        <v>43758</v>
      </c>
      <c r="AI21" s="22"/>
      <c r="AJ21" s="22">
        <f t="shared" si="1"/>
        <v>22</v>
      </c>
      <c r="AK21" s="10"/>
      <c r="AL21" s="22">
        <f t="shared" si="2"/>
        <v>19</v>
      </c>
    </row>
    <row r="22" spans="1:38" x14ac:dyDescent="0.2">
      <c r="A22" s="6">
        <v>43756</v>
      </c>
      <c r="B22" s="6">
        <v>43759</v>
      </c>
      <c r="C22" t="s">
        <v>26</v>
      </c>
      <c r="E22">
        <f t="shared" si="0"/>
        <v>3</v>
      </c>
      <c r="N22" s="12" t="s">
        <v>35</v>
      </c>
      <c r="O22" s="10"/>
      <c r="AF22" s="6">
        <v>43756</v>
      </c>
      <c r="AG22" s="6">
        <v>43759</v>
      </c>
      <c r="AH22" s="6">
        <v>43759</v>
      </c>
      <c r="AI22" s="22">
        <v>1</v>
      </c>
      <c r="AJ22" s="22">
        <f t="shared" si="1"/>
        <v>23</v>
      </c>
      <c r="AK22" s="10">
        <v>1</v>
      </c>
      <c r="AL22" s="22">
        <f t="shared" si="2"/>
        <v>20</v>
      </c>
    </row>
    <row r="23" spans="1:38" x14ac:dyDescent="0.2">
      <c r="A23" s="6">
        <v>43756</v>
      </c>
      <c r="B23" s="6">
        <v>43760</v>
      </c>
      <c r="C23" t="s">
        <v>24</v>
      </c>
      <c r="D23">
        <v>5</v>
      </c>
      <c r="E23">
        <f t="shared" si="0"/>
        <v>4</v>
      </c>
      <c r="N23" s="10">
        <v>2</v>
      </c>
      <c r="O23" s="10">
        <v>1</v>
      </c>
      <c r="AF23" s="6">
        <v>43756</v>
      </c>
      <c r="AG23" s="6">
        <v>43760</v>
      </c>
      <c r="AH23" s="6">
        <v>43760</v>
      </c>
      <c r="AI23" s="22">
        <v>1</v>
      </c>
      <c r="AJ23" s="22">
        <f t="shared" si="1"/>
        <v>24</v>
      </c>
      <c r="AK23" s="10">
        <v>1</v>
      </c>
      <c r="AL23" s="22">
        <f t="shared" si="2"/>
        <v>21</v>
      </c>
    </row>
    <row r="24" spans="1:38" x14ac:dyDescent="0.2">
      <c r="A24" s="6">
        <v>43759</v>
      </c>
      <c r="B24" s="6">
        <v>43762</v>
      </c>
      <c r="C24" t="s">
        <v>23</v>
      </c>
      <c r="D24">
        <v>5</v>
      </c>
      <c r="E24">
        <f t="shared" si="0"/>
        <v>3</v>
      </c>
      <c r="N24" s="10">
        <v>5</v>
      </c>
      <c r="O24" s="10">
        <v>1</v>
      </c>
      <c r="AF24" s="6">
        <v>43759</v>
      </c>
      <c r="AG24" s="6">
        <v>43762</v>
      </c>
      <c r="AH24" s="6">
        <v>43761</v>
      </c>
      <c r="AI24" s="22">
        <v>1</v>
      </c>
      <c r="AJ24" s="22">
        <f t="shared" si="1"/>
        <v>25</v>
      </c>
      <c r="AK24" s="10"/>
      <c r="AL24" s="22">
        <f t="shared" si="2"/>
        <v>21</v>
      </c>
    </row>
    <row r="25" spans="1:38" x14ac:dyDescent="0.2">
      <c r="A25" s="6">
        <v>43760</v>
      </c>
      <c r="B25" s="6">
        <v>43762</v>
      </c>
      <c r="C25" t="s">
        <v>25</v>
      </c>
      <c r="E25">
        <f t="shared" si="0"/>
        <v>2</v>
      </c>
      <c r="AF25" s="6">
        <v>43760</v>
      </c>
      <c r="AG25" s="6">
        <v>43762</v>
      </c>
      <c r="AH25" s="6">
        <v>43762</v>
      </c>
      <c r="AI25" s="22">
        <v>2</v>
      </c>
      <c r="AJ25" s="22">
        <f t="shared" si="1"/>
        <v>27</v>
      </c>
      <c r="AK25" s="10">
        <v>2</v>
      </c>
      <c r="AL25" s="22">
        <f t="shared" si="2"/>
        <v>23</v>
      </c>
    </row>
    <row r="26" spans="1:38" x14ac:dyDescent="0.2">
      <c r="A26" s="6">
        <v>43761</v>
      </c>
      <c r="B26" s="6">
        <v>43763</v>
      </c>
      <c r="C26" t="s">
        <v>24</v>
      </c>
      <c r="D26">
        <v>6</v>
      </c>
      <c r="E26">
        <f t="shared" si="0"/>
        <v>2</v>
      </c>
      <c r="AF26" s="6">
        <v>43761</v>
      </c>
      <c r="AG26" s="6">
        <v>43763</v>
      </c>
      <c r="AH26" s="6">
        <v>43763</v>
      </c>
      <c r="AI26" s="22">
        <v>2</v>
      </c>
      <c r="AJ26" s="22">
        <f t="shared" si="1"/>
        <v>29</v>
      </c>
      <c r="AK26" s="10">
        <v>2</v>
      </c>
      <c r="AL26" s="22">
        <f t="shared" si="2"/>
        <v>25</v>
      </c>
    </row>
    <row r="27" spans="1:38" x14ac:dyDescent="0.2">
      <c r="A27" s="6">
        <v>43762</v>
      </c>
      <c r="B27" s="6">
        <v>43766</v>
      </c>
      <c r="C27" t="s">
        <v>23</v>
      </c>
      <c r="D27">
        <v>6</v>
      </c>
      <c r="E27">
        <f t="shared" si="0"/>
        <v>4</v>
      </c>
      <c r="AF27" s="6">
        <v>43762</v>
      </c>
      <c r="AG27" s="6">
        <v>43766</v>
      </c>
      <c r="AH27" s="6">
        <v>43764</v>
      </c>
      <c r="AI27" s="22"/>
      <c r="AJ27" s="22">
        <f t="shared" si="1"/>
        <v>29</v>
      </c>
      <c r="AK27" s="10"/>
      <c r="AL27" s="22">
        <f t="shared" si="2"/>
        <v>25</v>
      </c>
    </row>
    <row r="28" spans="1:38" x14ac:dyDescent="0.2">
      <c r="A28" s="6">
        <v>43762</v>
      </c>
      <c r="B28" s="6">
        <v>43768</v>
      </c>
      <c r="C28" t="s">
        <v>24</v>
      </c>
      <c r="D28">
        <v>7</v>
      </c>
      <c r="E28">
        <f t="shared" si="0"/>
        <v>6</v>
      </c>
      <c r="AF28" s="6">
        <v>43762</v>
      </c>
      <c r="AG28" s="6">
        <v>43768</v>
      </c>
      <c r="AH28" s="6">
        <v>43765</v>
      </c>
      <c r="AI28" s="22"/>
      <c r="AJ28" s="22">
        <f t="shared" si="1"/>
        <v>29</v>
      </c>
      <c r="AK28" s="10"/>
      <c r="AL28" s="22">
        <f t="shared" si="2"/>
        <v>25</v>
      </c>
    </row>
    <row r="29" spans="1:38" x14ac:dyDescent="0.2">
      <c r="A29" s="6">
        <v>43763</v>
      </c>
      <c r="B29" s="6">
        <v>43766</v>
      </c>
      <c r="C29" t="s">
        <v>24</v>
      </c>
      <c r="D29">
        <v>7</v>
      </c>
      <c r="E29">
        <f t="shared" si="0"/>
        <v>3</v>
      </c>
      <c r="Q29" t="s">
        <v>41</v>
      </c>
      <c r="AF29" s="6">
        <v>43763</v>
      </c>
      <c r="AG29" s="6">
        <v>43766</v>
      </c>
      <c r="AH29" s="6">
        <v>43766</v>
      </c>
      <c r="AI29" s="22">
        <v>1</v>
      </c>
      <c r="AJ29" s="22">
        <f t="shared" si="1"/>
        <v>30</v>
      </c>
      <c r="AK29" s="10">
        <v>2</v>
      </c>
      <c r="AL29" s="22">
        <f t="shared" si="2"/>
        <v>27</v>
      </c>
    </row>
    <row r="30" spans="1:38" x14ac:dyDescent="0.2">
      <c r="A30" s="6">
        <v>43763</v>
      </c>
      <c r="B30" s="6">
        <v>43767</v>
      </c>
      <c r="C30" t="s">
        <v>23</v>
      </c>
      <c r="D30">
        <v>4</v>
      </c>
      <c r="E30">
        <f t="shared" si="0"/>
        <v>4</v>
      </c>
      <c r="Q30">
        <v>29</v>
      </c>
      <c r="R30">
        <v>5</v>
      </c>
      <c r="S30">
        <v>1E-3</v>
      </c>
      <c r="T30">
        <v>0.1</v>
      </c>
      <c r="AF30" s="6">
        <v>43763</v>
      </c>
      <c r="AG30" s="6">
        <v>43767</v>
      </c>
      <c r="AH30" s="6">
        <v>43767</v>
      </c>
      <c r="AI30" s="22">
        <v>2</v>
      </c>
      <c r="AJ30" s="22">
        <f t="shared" si="1"/>
        <v>32</v>
      </c>
      <c r="AK30" s="10">
        <v>1</v>
      </c>
      <c r="AL30" s="22">
        <f t="shared" si="2"/>
        <v>28</v>
      </c>
    </row>
    <row r="31" spans="1:38" x14ac:dyDescent="0.2">
      <c r="A31" s="6">
        <v>43766</v>
      </c>
      <c r="B31" s="6">
        <v>43770</v>
      </c>
      <c r="C31" t="s">
        <v>23</v>
      </c>
      <c r="D31">
        <v>7</v>
      </c>
      <c r="E31">
        <f t="shared" si="0"/>
        <v>4</v>
      </c>
      <c r="Q31">
        <v>31</v>
      </c>
      <c r="R31">
        <v>11</v>
      </c>
      <c r="S31">
        <v>1E-3</v>
      </c>
      <c r="T31">
        <v>0.2</v>
      </c>
      <c r="AF31" s="6">
        <v>43766</v>
      </c>
      <c r="AG31" s="6">
        <v>43770</v>
      </c>
      <c r="AH31" s="6">
        <v>43768</v>
      </c>
      <c r="AI31" s="22">
        <v>2</v>
      </c>
      <c r="AJ31" s="22">
        <f t="shared" si="1"/>
        <v>34</v>
      </c>
      <c r="AK31" s="10">
        <v>2</v>
      </c>
      <c r="AL31" s="22">
        <f t="shared" si="2"/>
        <v>30</v>
      </c>
    </row>
    <row r="32" spans="1:38" x14ac:dyDescent="0.2">
      <c r="A32" s="6">
        <v>43767</v>
      </c>
      <c r="B32" s="6">
        <v>43768</v>
      </c>
      <c r="C32" t="s">
        <v>26</v>
      </c>
      <c r="E32">
        <f t="shared" si="0"/>
        <v>1</v>
      </c>
      <c r="Q32">
        <v>32</v>
      </c>
      <c r="R32">
        <v>25</v>
      </c>
      <c r="S32">
        <v>3.0000000000000001E-3</v>
      </c>
      <c r="T32">
        <v>0.4</v>
      </c>
      <c r="AF32" s="6">
        <v>43767</v>
      </c>
      <c r="AG32" s="6">
        <v>43768</v>
      </c>
      <c r="AH32" s="6">
        <v>43769</v>
      </c>
      <c r="AI32" s="22">
        <v>1</v>
      </c>
      <c r="AJ32" s="22">
        <f t="shared" si="1"/>
        <v>35</v>
      </c>
      <c r="AK32" s="10"/>
      <c r="AL32" s="22">
        <f t="shared" si="2"/>
        <v>30</v>
      </c>
    </row>
    <row r="33" spans="1:38" x14ac:dyDescent="0.2">
      <c r="A33" s="6">
        <v>43767</v>
      </c>
      <c r="B33" s="6">
        <v>43775</v>
      </c>
      <c r="C33" t="s">
        <v>24</v>
      </c>
      <c r="D33">
        <v>7</v>
      </c>
      <c r="E33">
        <f t="shared" si="0"/>
        <v>8</v>
      </c>
      <c r="Q33">
        <v>34</v>
      </c>
      <c r="R33">
        <v>104</v>
      </c>
      <c r="S33">
        <v>0.01</v>
      </c>
      <c r="T33">
        <v>1.5</v>
      </c>
      <c r="AF33" s="6">
        <v>43767</v>
      </c>
      <c r="AG33" s="6">
        <v>43775</v>
      </c>
      <c r="AH33" s="6">
        <v>43770</v>
      </c>
      <c r="AI33" s="22"/>
      <c r="AJ33" s="22">
        <f t="shared" si="1"/>
        <v>35</v>
      </c>
      <c r="AK33" s="10">
        <v>2</v>
      </c>
      <c r="AL33" s="22">
        <f t="shared" si="2"/>
        <v>32</v>
      </c>
    </row>
    <row r="34" spans="1:38" x14ac:dyDescent="0.2">
      <c r="A34" s="6">
        <v>43768</v>
      </c>
      <c r="B34" s="6">
        <v>43773</v>
      </c>
      <c r="C34" t="s">
        <v>25</v>
      </c>
      <c r="E34">
        <f t="shared" si="0"/>
        <v>5</v>
      </c>
      <c r="Q34">
        <v>35</v>
      </c>
      <c r="R34">
        <v>216</v>
      </c>
      <c r="S34">
        <v>2.1999999999999999E-2</v>
      </c>
      <c r="T34">
        <v>3.6</v>
      </c>
      <c r="AF34" s="6">
        <v>43768</v>
      </c>
      <c r="AG34" s="6">
        <v>43773</v>
      </c>
      <c r="AH34" s="6">
        <v>43771</v>
      </c>
      <c r="AI34" s="22"/>
      <c r="AJ34" s="22">
        <f t="shared" si="1"/>
        <v>35</v>
      </c>
      <c r="AK34" s="10"/>
      <c r="AL34" s="22">
        <f t="shared" si="2"/>
        <v>32</v>
      </c>
    </row>
    <row r="35" spans="1:38" x14ac:dyDescent="0.2">
      <c r="A35" s="6">
        <v>43768</v>
      </c>
      <c r="B35" s="6">
        <v>43770</v>
      </c>
      <c r="C35" t="s">
        <v>23</v>
      </c>
      <c r="D35">
        <v>8</v>
      </c>
      <c r="E35">
        <f t="shared" si="0"/>
        <v>2</v>
      </c>
      <c r="Q35">
        <v>36</v>
      </c>
      <c r="R35">
        <v>343</v>
      </c>
      <c r="S35">
        <v>3.4000000000000002E-2</v>
      </c>
      <c r="T35">
        <v>7</v>
      </c>
      <c r="AF35" s="6">
        <v>43768</v>
      </c>
      <c r="AG35" s="6">
        <v>43770</v>
      </c>
      <c r="AH35" s="6">
        <v>43772</v>
      </c>
      <c r="AI35" s="22"/>
      <c r="AJ35" s="22">
        <f t="shared" si="1"/>
        <v>35</v>
      </c>
      <c r="AK35" s="10"/>
      <c r="AL35" s="22">
        <f t="shared" si="2"/>
        <v>32</v>
      </c>
    </row>
    <row r="36" spans="1:38" x14ac:dyDescent="0.2">
      <c r="A36" s="6">
        <v>43769</v>
      </c>
      <c r="B36" s="6">
        <v>43774</v>
      </c>
      <c r="C36" t="s">
        <v>23</v>
      </c>
      <c r="D36">
        <v>8</v>
      </c>
      <c r="E36">
        <f t="shared" si="0"/>
        <v>5</v>
      </c>
      <c r="Q36">
        <v>38</v>
      </c>
      <c r="R36">
        <v>546</v>
      </c>
      <c r="S36">
        <v>5.5E-2</v>
      </c>
      <c r="T36">
        <v>12.5</v>
      </c>
      <c r="AF36" s="6">
        <v>43769</v>
      </c>
      <c r="AG36" s="6">
        <v>43774</v>
      </c>
      <c r="AH36" s="6">
        <v>43773</v>
      </c>
      <c r="AI36" s="22"/>
      <c r="AJ36" s="22">
        <f t="shared" si="1"/>
        <v>35</v>
      </c>
      <c r="AK36" s="10">
        <v>1</v>
      </c>
      <c r="AL36" s="22">
        <f t="shared" si="2"/>
        <v>33</v>
      </c>
    </row>
    <row r="37" spans="1:38" x14ac:dyDescent="0.2">
      <c r="Q37">
        <v>39</v>
      </c>
      <c r="R37">
        <v>754</v>
      </c>
      <c r="S37">
        <v>7.4999999999999997E-2</v>
      </c>
      <c r="T37">
        <v>20</v>
      </c>
      <c r="AH37" s="6">
        <v>43774</v>
      </c>
      <c r="AI37" s="22"/>
      <c r="AJ37" s="22">
        <f t="shared" si="1"/>
        <v>35</v>
      </c>
      <c r="AK37" s="10">
        <v>1</v>
      </c>
      <c r="AL37" s="22">
        <f t="shared" si="2"/>
        <v>34</v>
      </c>
    </row>
    <row r="38" spans="1:38" x14ac:dyDescent="0.2">
      <c r="A38" t="s">
        <v>27</v>
      </c>
      <c r="B38" t="s">
        <v>15</v>
      </c>
      <c r="C38" t="s">
        <v>3</v>
      </c>
      <c r="D38" t="s">
        <v>2</v>
      </c>
      <c r="Q38">
        <v>41</v>
      </c>
      <c r="R38">
        <v>1017</v>
      </c>
      <c r="S38">
        <v>0.10199999999999999</v>
      </c>
      <c r="T38">
        <v>30.2</v>
      </c>
      <c r="AH38" s="6">
        <v>43775</v>
      </c>
      <c r="AI38" s="22"/>
      <c r="AJ38" s="22">
        <f t="shared" si="1"/>
        <v>35</v>
      </c>
      <c r="AK38" s="10">
        <v>1</v>
      </c>
      <c r="AL38" s="22">
        <f t="shared" si="2"/>
        <v>35</v>
      </c>
    </row>
    <row r="39" spans="1:38" x14ac:dyDescent="0.2">
      <c r="A39" s="7">
        <v>1</v>
      </c>
      <c r="B39">
        <v>5</v>
      </c>
      <c r="C39">
        <v>0.14299999999999999</v>
      </c>
      <c r="D39">
        <v>14.3</v>
      </c>
      <c r="Q39">
        <v>42</v>
      </c>
      <c r="R39">
        <v>1141</v>
      </c>
      <c r="S39">
        <v>0.114</v>
      </c>
      <c r="T39">
        <v>41.6</v>
      </c>
      <c r="AH39" s="6"/>
    </row>
    <row r="40" spans="1:38" x14ac:dyDescent="0.2">
      <c r="A40" s="7">
        <v>2</v>
      </c>
      <c r="B40">
        <v>10</v>
      </c>
      <c r="C40">
        <v>0.28599999999999998</v>
      </c>
      <c r="D40">
        <v>42.9</v>
      </c>
      <c r="Q40">
        <v>43</v>
      </c>
      <c r="R40">
        <v>1179</v>
      </c>
      <c r="S40">
        <v>0.11799999999999999</v>
      </c>
      <c r="T40">
        <v>53.4</v>
      </c>
      <c r="AH40" s="6"/>
    </row>
    <row r="41" spans="1:38" x14ac:dyDescent="0.2">
      <c r="A41" s="7">
        <v>3</v>
      </c>
      <c r="B41">
        <v>6</v>
      </c>
      <c r="C41">
        <v>0.17100000000000001</v>
      </c>
      <c r="D41">
        <v>60</v>
      </c>
      <c r="Q41">
        <v>45</v>
      </c>
      <c r="R41">
        <v>1201</v>
      </c>
      <c r="S41">
        <v>0.12</v>
      </c>
      <c r="T41">
        <v>65.400000000000006</v>
      </c>
      <c r="AH41" s="6"/>
    </row>
    <row r="42" spans="1:38" x14ac:dyDescent="0.2">
      <c r="A42" s="7">
        <v>4</v>
      </c>
      <c r="B42">
        <v>5</v>
      </c>
      <c r="C42">
        <v>0.14299999999999999</v>
      </c>
      <c r="D42">
        <v>74.3</v>
      </c>
      <c r="Q42">
        <v>46</v>
      </c>
      <c r="R42">
        <v>1003</v>
      </c>
      <c r="S42">
        <v>0.1</v>
      </c>
      <c r="T42">
        <v>75.5</v>
      </c>
      <c r="AH42" s="6"/>
    </row>
    <row r="43" spans="1:38" x14ac:dyDescent="0.2">
      <c r="A43" s="7">
        <v>5</v>
      </c>
      <c r="B43">
        <v>4</v>
      </c>
      <c r="C43">
        <v>0.114</v>
      </c>
      <c r="D43">
        <v>85.7</v>
      </c>
      <c r="Q43">
        <v>48</v>
      </c>
      <c r="R43">
        <v>819</v>
      </c>
      <c r="S43">
        <v>8.2000000000000003E-2</v>
      </c>
      <c r="T43">
        <v>83.6</v>
      </c>
      <c r="AH43" s="6"/>
    </row>
    <row r="44" spans="1:38" x14ac:dyDescent="0.2">
      <c r="A44" s="7">
        <v>6</v>
      </c>
      <c r="B44">
        <v>2</v>
      </c>
      <c r="C44">
        <v>5.7000000000000002E-2</v>
      </c>
      <c r="D44">
        <v>91.4</v>
      </c>
      <c r="Q44">
        <v>49</v>
      </c>
      <c r="R44">
        <v>597</v>
      </c>
      <c r="S44">
        <v>0.06</v>
      </c>
      <c r="T44">
        <v>89.6</v>
      </c>
      <c r="AH44" s="6"/>
    </row>
    <row r="45" spans="1:38" x14ac:dyDescent="0.2">
      <c r="A45" s="7">
        <v>8</v>
      </c>
      <c r="B45">
        <v>3</v>
      </c>
      <c r="C45">
        <v>8.5999999999999993E-2</v>
      </c>
      <c r="D45">
        <v>100</v>
      </c>
      <c r="Q45">
        <v>50</v>
      </c>
      <c r="R45">
        <v>462</v>
      </c>
      <c r="S45">
        <v>4.5999999999999999E-2</v>
      </c>
      <c r="T45">
        <v>94.2</v>
      </c>
      <c r="AH45" s="6"/>
    </row>
    <row r="46" spans="1:38" x14ac:dyDescent="0.2">
      <c r="A46" s="7"/>
      <c r="Q46">
        <v>52</v>
      </c>
      <c r="R46">
        <v>268</v>
      </c>
      <c r="S46">
        <v>2.7E-2</v>
      </c>
      <c r="T46">
        <v>96.9</v>
      </c>
      <c r="AH46" s="6"/>
    </row>
    <row r="47" spans="1:38" x14ac:dyDescent="0.2">
      <c r="A47" s="7"/>
      <c r="Q47">
        <v>53</v>
      </c>
      <c r="R47">
        <v>142</v>
      </c>
      <c r="S47">
        <v>1.4E-2</v>
      </c>
      <c r="T47">
        <v>98.3</v>
      </c>
      <c r="AH47" s="6"/>
    </row>
    <row r="48" spans="1:38" x14ac:dyDescent="0.2">
      <c r="A48" s="7"/>
      <c r="Q48">
        <v>55</v>
      </c>
      <c r="R48">
        <v>95</v>
      </c>
      <c r="S48">
        <v>0.01</v>
      </c>
      <c r="T48">
        <v>99.3</v>
      </c>
    </row>
    <row r="49" spans="1:20" x14ac:dyDescent="0.2">
      <c r="A49" s="7"/>
      <c r="Q49">
        <v>56</v>
      </c>
      <c r="R49">
        <v>48</v>
      </c>
      <c r="S49">
        <v>5.0000000000000001E-3</v>
      </c>
      <c r="T49">
        <v>99.8</v>
      </c>
    </row>
    <row r="50" spans="1:20" x14ac:dyDescent="0.2">
      <c r="A50" s="7"/>
      <c r="Q50">
        <v>57</v>
      </c>
      <c r="R50">
        <v>14</v>
      </c>
      <c r="S50">
        <v>1E-3</v>
      </c>
      <c r="T50">
        <v>99.9</v>
      </c>
    </row>
    <row r="51" spans="1:20" x14ac:dyDescent="0.2">
      <c r="A51" s="7"/>
      <c r="Q51">
        <v>59</v>
      </c>
      <c r="R51">
        <v>6</v>
      </c>
      <c r="S51">
        <v>1E-3</v>
      </c>
      <c r="T51">
        <v>100</v>
      </c>
    </row>
    <row r="52" spans="1:20" x14ac:dyDescent="0.2">
      <c r="A52" s="7"/>
      <c r="Q52">
        <v>60</v>
      </c>
      <c r="R52">
        <v>4</v>
      </c>
      <c r="S52">
        <v>0</v>
      </c>
      <c r="T52">
        <v>100</v>
      </c>
    </row>
    <row r="53" spans="1:20" x14ac:dyDescent="0.2">
      <c r="A53" s="7"/>
    </row>
    <row r="54" spans="1:20" x14ac:dyDescent="0.2">
      <c r="A54" s="7"/>
    </row>
    <row r="55" spans="1:20" x14ac:dyDescent="0.2">
      <c r="A55" s="7"/>
      <c r="Q55" t="s">
        <v>42</v>
      </c>
    </row>
    <row r="56" spans="1:20" x14ac:dyDescent="0.2">
      <c r="A56" s="7"/>
      <c r="Q56">
        <v>31</v>
      </c>
      <c r="R56">
        <v>1</v>
      </c>
      <c r="S56">
        <v>0</v>
      </c>
      <c r="T56">
        <v>0</v>
      </c>
    </row>
    <row r="57" spans="1:20" x14ac:dyDescent="0.2">
      <c r="A57" s="7"/>
      <c r="Q57">
        <v>32</v>
      </c>
      <c r="R57">
        <v>1</v>
      </c>
      <c r="S57">
        <v>0</v>
      </c>
      <c r="T57">
        <v>0</v>
      </c>
    </row>
    <row r="58" spans="1:20" x14ac:dyDescent="0.2">
      <c r="A58" s="7"/>
      <c r="Q58">
        <v>33</v>
      </c>
      <c r="R58">
        <v>5</v>
      </c>
      <c r="S58">
        <v>1E-3</v>
      </c>
      <c r="T58">
        <v>0.1</v>
      </c>
    </row>
    <row r="59" spans="1:20" x14ac:dyDescent="0.2">
      <c r="A59" s="7">
        <v>1</v>
      </c>
      <c r="B59">
        <v>3</v>
      </c>
      <c r="C59">
        <v>0.12</v>
      </c>
      <c r="D59">
        <v>12</v>
      </c>
      <c r="Q59">
        <v>36</v>
      </c>
      <c r="R59">
        <v>24</v>
      </c>
      <c r="S59">
        <v>2E-3</v>
      </c>
      <c r="T59">
        <v>0.3</v>
      </c>
    </row>
    <row r="60" spans="1:20" x14ac:dyDescent="0.2">
      <c r="A60" s="7">
        <v>2</v>
      </c>
      <c r="B60">
        <v>6</v>
      </c>
      <c r="C60">
        <v>0.24</v>
      </c>
      <c r="D60">
        <v>36</v>
      </c>
      <c r="Q60">
        <v>37</v>
      </c>
      <c r="R60">
        <v>44</v>
      </c>
      <c r="S60">
        <v>4.0000000000000001E-3</v>
      </c>
      <c r="T60">
        <v>0.8</v>
      </c>
    </row>
    <row r="61" spans="1:20" x14ac:dyDescent="0.2">
      <c r="A61" s="7">
        <v>3</v>
      </c>
      <c r="B61">
        <v>4</v>
      </c>
      <c r="C61">
        <v>0.16</v>
      </c>
      <c r="D61">
        <v>52</v>
      </c>
      <c r="Q61">
        <v>38</v>
      </c>
      <c r="R61">
        <v>72</v>
      </c>
      <c r="S61">
        <v>7.0000000000000001E-3</v>
      </c>
      <c r="T61">
        <v>1.5</v>
      </c>
    </row>
    <row r="62" spans="1:20" x14ac:dyDescent="0.2">
      <c r="A62" s="7">
        <v>4</v>
      </c>
      <c r="B62">
        <v>4</v>
      </c>
      <c r="C62">
        <v>0.16</v>
      </c>
      <c r="D62">
        <v>68</v>
      </c>
      <c r="Q62">
        <v>39</v>
      </c>
      <c r="R62">
        <v>137</v>
      </c>
      <c r="S62">
        <v>1.4E-2</v>
      </c>
      <c r="T62">
        <v>2.8</v>
      </c>
    </row>
    <row r="63" spans="1:20" x14ac:dyDescent="0.2">
      <c r="A63" s="7">
        <v>5</v>
      </c>
      <c r="B63">
        <v>3</v>
      </c>
      <c r="C63">
        <v>0.12</v>
      </c>
      <c r="D63">
        <v>80</v>
      </c>
      <c r="Q63">
        <v>40</v>
      </c>
      <c r="R63">
        <v>219</v>
      </c>
      <c r="S63">
        <v>2.1999999999999999E-2</v>
      </c>
      <c r="T63">
        <v>5</v>
      </c>
    </row>
    <row r="64" spans="1:20" x14ac:dyDescent="0.2">
      <c r="A64" s="7">
        <v>6</v>
      </c>
      <c r="B64">
        <v>2</v>
      </c>
      <c r="C64">
        <v>0.08</v>
      </c>
      <c r="D64">
        <v>88</v>
      </c>
      <c r="Q64">
        <v>43</v>
      </c>
      <c r="R64">
        <v>326</v>
      </c>
      <c r="S64">
        <v>3.3000000000000002E-2</v>
      </c>
      <c r="T64">
        <v>8.3000000000000007</v>
      </c>
    </row>
    <row r="65" spans="1:20" x14ac:dyDescent="0.2">
      <c r="A65" s="7">
        <v>8</v>
      </c>
      <c r="B65">
        <v>3</v>
      </c>
      <c r="C65">
        <v>0.12</v>
      </c>
      <c r="D65">
        <v>100</v>
      </c>
      <c r="Q65">
        <v>44</v>
      </c>
      <c r="R65">
        <v>495</v>
      </c>
      <c r="S65">
        <v>0.05</v>
      </c>
      <c r="T65">
        <v>13.2</v>
      </c>
    </row>
    <row r="66" spans="1:20" x14ac:dyDescent="0.2">
      <c r="A66" s="7"/>
      <c r="Q66">
        <v>45</v>
      </c>
      <c r="R66">
        <v>631</v>
      </c>
      <c r="S66">
        <v>6.3E-2</v>
      </c>
      <c r="T66">
        <v>19.600000000000001</v>
      </c>
    </row>
    <row r="67" spans="1:20" x14ac:dyDescent="0.2">
      <c r="A67" s="7"/>
      <c r="Q67">
        <v>46</v>
      </c>
      <c r="R67">
        <v>745</v>
      </c>
      <c r="S67">
        <v>7.4999999999999997E-2</v>
      </c>
      <c r="T67">
        <v>27</v>
      </c>
    </row>
    <row r="68" spans="1:20" x14ac:dyDescent="0.2">
      <c r="A68" s="7"/>
      <c r="Q68">
        <v>47</v>
      </c>
      <c r="R68">
        <v>802</v>
      </c>
      <c r="S68">
        <v>0.08</v>
      </c>
      <c r="T68">
        <v>35</v>
      </c>
    </row>
    <row r="69" spans="1:20" x14ac:dyDescent="0.2">
      <c r="A69" s="7"/>
      <c r="Q69">
        <v>50</v>
      </c>
      <c r="R69">
        <v>888</v>
      </c>
      <c r="S69">
        <v>8.8999999999999996E-2</v>
      </c>
      <c r="T69">
        <v>43.9</v>
      </c>
    </row>
    <row r="70" spans="1:20" x14ac:dyDescent="0.2">
      <c r="A70" s="7"/>
      <c r="Q70">
        <v>51</v>
      </c>
      <c r="R70">
        <v>904</v>
      </c>
      <c r="S70">
        <v>0.09</v>
      </c>
      <c r="T70">
        <v>52.9</v>
      </c>
    </row>
    <row r="71" spans="1:20" x14ac:dyDescent="0.2">
      <c r="A71" s="7"/>
      <c r="Q71">
        <v>52</v>
      </c>
      <c r="R71">
        <v>854</v>
      </c>
      <c r="S71">
        <v>8.5000000000000006E-2</v>
      </c>
      <c r="T71">
        <v>61.5</v>
      </c>
    </row>
    <row r="72" spans="1:20" x14ac:dyDescent="0.2">
      <c r="A72" s="7"/>
      <c r="Q72">
        <v>53</v>
      </c>
      <c r="R72">
        <v>816</v>
      </c>
      <c r="S72">
        <v>8.2000000000000003E-2</v>
      </c>
      <c r="T72">
        <v>69.599999999999994</v>
      </c>
    </row>
    <row r="73" spans="1:20" x14ac:dyDescent="0.2">
      <c r="A73" s="7"/>
      <c r="Q73">
        <v>54</v>
      </c>
      <c r="R73">
        <v>662</v>
      </c>
      <c r="S73">
        <v>6.6000000000000003E-2</v>
      </c>
      <c r="T73">
        <v>76.3</v>
      </c>
    </row>
    <row r="74" spans="1:20" x14ac:dyDescent="0.2">
      <c r="Q74">
        <v>57</v>
      </c>
      <c r="R74">
        <v>538</v>
      </c>
      <c r="S74">
        <v>5.3999999999999999E-2</v>
      </c>
      <c r="T74">
        <v>81.599999999999994</v>
      </c>
    </row>
    <row r="75" spans="1:20" x14ac:dyDescent="0.2">
      <c r="Q75">
        <v>58</v>
      </c>
      <c r="R75">
        <v>474</v>
      </c>
      <c r="S75">
        <v>4.7E-2</v>
      </c>
      <c r="T75">
        <v>86.4</v>
      </c>
    </row>
    <row r="76" spans="1:20" x14ac:dyDescent="0.2">
      <c r="A76">
        <v>1</v>
      </c>
      <c r="B76">
        <v>2</v>
      </c>
      <c r="C76">
        <v>0.2</v>
      </c>
      <c r="D76">
        <v>20</v>
      </c>
      <c r="Q76">
        <v>59</v>
      </c>
      <c r="R76">
        <v>372</v>
      </c>
      <c r="S76">
        <v>3.6999999999999998E-2</v>
      </c>
      <c r="T76">
        <v>90.1</v>
      </c>
    </row>
    <row r="77" spans="1:20" x14ac:dyDescent="0.2">
      <c r="A77">
        <v>2</v>
      </c>
      <c r="B77">
        <v>4</v>
      </c>
      <c r="C77">
        <v>0.4</v>
      </c>
      <c r="D77">
        <v>60</v>
      </c>
      <c r="Q77">
        <v>60</v>
      </c>
      <c r="R77">
        <v>294</v>
      </c>
      <c r="S77">
        <v>2.9000000000000001E-2</v>
      </c>
      <c r="T77">
        <v>93</v>
      </c>
    </row>
    <row r="78" spans="1:20" x14ac:dyDescent="0.2">
      <c r="A78">
        <v>3</v>
      </c>
      <c r="B78">
        <v>2</v>
      </c>
      <c r="C78">
        <v>0.2</v>
      </c>
      <c r="D78">
        <v>80</v>
      </c>
      <c r="Q78">
        <v>61</v>
      </c>
      <c r="R78">
        <v>201</v>
      </c>
      <c r="S78">
        <v>0.02</v>
      </c>
      <c r="T78">
        <v>95.1</v>
      </c>
    </row>
    <row r="79" spans="1:20" x14ac:dyDescent="0.2">
      <c r="A79">
        <v>4</v>
      </c>
      <c r="B79">
        <v>1</v>
      </c>
      <c r="C79">
        <v>0.1</v>
      </c>
      <c r="D79">
        <v>90</v>
      </c>
      <c r="Q79">
        <v>64</v>
      </c>
      <c r="R79">
        <v>154</v>
      </c>
      <c r="S79">
        <v>1.4999999999999999E-2</v>
      </c>
      <c r="T79">
        <v>96.6</v>
      </c>
    </row>
    <row r="80" spans="1:20" x14ac:dyDescent="0.2">
      <c r="A80">
        <v>5</v>
      </c>
      <c r="B80">
        <v>1</v>
      </c>
      <c r="C80">
        <v>0.1</v>
      </c>
      <c r="D80">
        <v>100</v>
      </c>
      <c r="Q80">
        <v>65</v>
      </c>
      <c r="R80">
        <v>108</v>
      </c>
      <c r="S80">
        <v>1.0999999999999999E-2</v>
      </c>
      <c r="T80">
        <v>97.7</v>
      </c>
    </row>
    <row r="81" spans="1:20" x14ac:dyDescent="0.2">
      <c r="Q81">
        <v>66</v>
      </c>
      <c r="R81">
        <v>92</v>
      </c>
      <c r="S81">
        <v>8.9999999999999993E-3</v>
      </c>
      <c r="T81">
        <v>98.6</v>
      </c>
    </row>
    <row r="82" spans="1:20" x14ac:dyDescent="0.2">
      <c r="Q82">
        <v>67</v>
      </c>
      <c r="R82">
        <v>61</v>
      </c>
      <c r="S82">
        <v>6.0000000000000001E-3</v>
      </c>
      <c r="T82">
        <v>99.2</v>
      </c>
    </row>
    <row r="83" spans="1:20" x14ac:dyDescent="0.2">
      <c r="Q83">
        <v>68</v>
      </c>
      <c r="R83">
        <v>30</v>
      </c>
      <c r="S83">
        <v>3.0000000000000001E-3</v>
      </c>
      <c r="T83">
        <v>99.5</v>
      </c>
    </row>
    <row r="84" spans="1:20" x14ac:dyDescent="0.2">
      <c r="Q84">
        <v>71</v>
      </c>
      <c r="R84">
        <v>24</v>
      </c>
      <c r="S84">
        <v>2E-3</v>
      </c>
      <c r="T84">
        <v>99.7</v>
      </c>
    </row>
    <row r="85" spans="1:20" x14ac:dyDescent="0.2">
      <c r="Q85">
        <v>72</v>
      </c>
      <c r="R85">
        <v>12</v>
      </c>
      <c r="S85">
        <v>1E-3</v>
      </c>
      <c r="T85">
        <v>99.9</v>
      </c>
    </row>
    <row r="86" spans="1:20" x14ac:dyDescent="0.2">
      <c r="Q86">
        <v>73</v>
      </c>
      <c r="R86">
        <v>7</v>
      </c>
      <c r="S86">
        <v>1E-3</v>
      </c>
      <c r="T86">
        <v>99.9</v>
      </c>
    </row>
    <row r="87" spans="1:20" x14ac:dyDescent="0.2">
      <c r="Q87">
        <v>74</v>
      </c>
      <c r="R87">
        <v>1</v>
      </c>
      <c r="S87">
        <v>0</v>
      </c>
      <c r="T87">
        <v>99.9</v>
      </c>
    </row>
    <row r="88" spans="1:20" x14ac:dyDescent="0.2">
      <c r="Q88">
        <v>75</v>
      </c>
      <c r="R88">
        <v>4</v>
      </c>
      <c r="S88">
        <v>0</v>
      </c>
      <c r="T88">
        <v>100</v>
      </c>
    </row>
    <row r="89" spans="1:20" x14ac:dyDescent="0.2">
      <c r="Q89">
        <v>80</v>
      </c>
      <c r="R89">
        <v>1</v>
      </c>
      <c r="S89">
        <v>0</v>
      </c>
      <c r="T89">
        <v>100</v>
      </c>
    </row>
    <row r="90" spans="1:20" x14ac:dyDescent="0.2">
      <c r="Q90">
        <v>81</v>
      </c>
      <c r="R90">
        <v>1</v>
      </c>
      <c r="S90">
        <v>0</v>
      </c>
      <c r="T90">
        <v>100</v>
      </c>
    </row>
    <row r="92" spans="1:20" ht="29" x14ac:dyDescent="0.35">
      <c r="A92" s="8" t="s">
        <v>28</v>
      </c>
    </row>
    <row r="93" spans="1:20" x14ac:dyDescent="0.2">
      <c r="Q93" t="s">
        <v>55</v>
      </c>
    </row>
    <row r="94" spans="1:20" x14ac:dyDescent="0.2">
      <c r="A94">
        <v>12</v>
      </c>
      <c r="B94">
        <v>2</v>
      </c>
      <c r="C94">
        <v>0</v>
      </c>
      <c r="D94">
        <v>0</v>
      </c>
      <c r="Q94">
        <v>17</v>
      </c>
      <c r="R94">
        <v>3</v>
      </c>
      <c r="S94">
        <v>0</v>
      </c>
      <c r="T94">
        <v>0</v>
      </c>
    </row>
    <row r="95" spans="1:20" x14ac:dyDescent="0.2">
      <c r="A95">
        <v>13</v>
      </c>
      <c r="B95">
        <v>6</v>
      </c>
      <c r="C95">
        <v>1E-3</v>
      </c>
      <c r="D95">
        <v>0.1</v>
      </c>
      <c r="Q95">
        <v>18</v>
      </c>
      <c r="R95">
        <v>18</v>
      </c>
      <c r="S95">
        <v>0</v>
      </c>
      <c r="T95">
        <v>0</v>
      </c>
    </row>
    <row r="96" spans="1:20" x14ac:dyDescent="0.2">
      <c r="A96">
        <v>14</v>
      </c>
      <c r="B96">
        <v>14</v>
      </c>
      <c r="C96">
        <v>1E-3</v>
      </c>
      <c r="D96">
        <v>0.2</v>
      </c>
      <c r="Q96">
        <v>19</v>
      </c>
      <c r="R96">
        <v>82</v>
      </c>
      <c r="S96">
        <v>0</v>
      </c>
      <c r="T96">
        <v>0</v>
      </c>
    </row>
    <row r="97" spans="1:20" x14ac:dyDescent="0.2">
      <c r="A97">
        <v>15</v>
      </c>
      <c r="B97">
        <v>12</v>
      </c>
      <c r="C97">
        <v>1E-3</v>
      </c>
      <c r="D97">
        <v>0.3</v>
      </c>
      <c r="Q97">
        <v>22</v>
      </c>
      <c r="R97">
        <v>222</v>
      </c>
      <c r="S97">
        <v>1E-3</v>
      </c>
      <c r="T97">
        <v>0.1</v>
      </c>
    </row>
    <row r="98" spans="1:20" x14ac:dyDescent="0.2">
      <c r="A98">
        <v>16</v>
      </c>
      <c r="B98">
        <v>39</v>
      </c>
      <c r="C98">
        <v>4.0000000000000001E-3</v>
      </c>
      <c r="D98">
        <v>0.7</v>
      </c>
      <c r="Q98">
        <v>23</v>
      </c>
      <c r="R98">
        <v>540</v>
      </c>
      <c r="S98">
        <v>2E-3</v>
      </c>
      <c r="T98">
        <v>0.4</v>
      </c>
    </row>
    <row r="99" spans="1:20" x14ac:dyDescent="0.2">
      <c r="A99">
        <v>17</v>
      </c>
      <c r="B99">
        <v>78</v>
      </c>
      <c r="C99">
        <v>8.0000000000000002E-3</v>
      </c>
      <c r="D99">
        <v>1.5</v>
      </c>
      <c r="Q99">
        <v>24</v>
      </c>
      <c r="R99">
        <v>962</v>
      </c>
      <c r="S99">
        <v>4.0000000000000001E-3</v>
      </c>
      <c r="T99">
        <v>0.8</v>
      </c>
    </row>
    <row r="100" spans="1:20" x14ac:dyDescent="0.2">
      <c r="A100">
        <v>18</v>
      </c>
      <c r="B100">
        <v>108</v>
      </c>
      <c r="C100">
        <v>1.0999999999999999E-2</v>
      </c>
      <c r="D100">
        <v>2.6</v>
      </c>
      <c r="Q100">
        <v>25</v>
      </c>
      <c r="R100">
        <v>1671</v>
      </c>
      <c r="S100">
        <v>7.0000000000000001E-3</v>
      </c>
      <c r="T100">
        <v>1.5</v>
      </c>
    </row>
    <row r="101" spans="1:20" x14ac:dyDescent="0.2">
      <c r="A101">
        <v>19</v>
      </c>
      <c r="B101">
        <v>162</v>
      </c>
      <c r="C101">
        <v>1.6E-2</v>
      </c>
      <c r="D101">
        <v>4.2</v>
      </c>
      <c r="Q101">
        <v>26</v>
      </c>
      <c r="R101">
        <v>2648</v>
      </c>
      <c r="S101">
        <v>1.0999999999999999E-2</v>
      </c>
      <c r="T101">
        <v>2.6</v>
      </c>
    </row>
    <row r="102" spans="1:20" x14ac:dyDescent="0.2">
      <c r="A102">
        <v>20</v>
      </c>
      <c r="B102">
        <v>217</v>
      </c>
      <c r="C102">
        <v>2.1999999999999999E-2</v>
      </c>
      <c r="D102">
        <v>6.4</v>
      </c>
      <c r="Q102">
        <v>29</v>
      </c>
      <c r="R102">
        <v>3526</v>
      </c>
      <c r="S102">
        <v>1.4999999999999999E-2</v>
      </c>
      <c r="T102">
        <v>4</v>
      </c>
    </row>
    <row r="103" spans="1:20" x14ac:dyDescent="0.2">
      <c r="A103">
        <v>21</v>
      </c>
      <c r="B103">
        <v>287</v>
      </c>
      <c r="C103">
        <v>2.9000000000000001E-2</v>
      </c>
      <c r="D103">
        <v>9.3000000000000007</v>
      </c>
      <c r="Q103">
        <v>30</v>
      </c>
      <c r="R103">
        <v>4656</v>
      </c>
      <c r="S103">
        <v>1.9E-2</v>
      </c>
      <c r="T103">
        <v>6</v>
      </c>
    </row>
    <row r="104" spans="1:20" x14ac:dyDescent="0.2">
      <c r="A104">
        <v>22</v>
      </c>
      <c r="B104">
        <v>376</v>
      </c>
      <c r="C104">
        <v>3.7999999999999999E-2</v>
      </c>
      <c r="D104">
        <v>13</v>
      </c>
      <c r="Q104">
        <v>31</v>
      </c>
      <c r="R104">
        <v>5556</v>
      </c>
      <c r="S104">
        <v>2.3E-2</v>
      </c>
      <c r="T104">
        <v>8.3000000000000007</v>
      </c>
    </row>
    <row r="105" spans="1:20" x14ac:dyDescent="0.2">
      <c r="A105">
        <v>23</v>
      </c>
      <c r="B105">
        <v>442</v>
      </c>
      <c r="C105">
        <v>4.3999999999999997E-2</v>
      </c>
      <c r="D105">
        <v>17.399999999999999</v>
      </c>
      <c r="Q105">
        <v>32</v>
      </c>
      <c r="R105">
        <v>6496</v>
      </c>
      <c r="S105">
        <v>2.7E-2</v>
      </c>
      <c r="T105">
        <v>11</v>
      </c>
    </row>
    <row r="106" spans="1:20" x14ac:dyDescent="0.2">
      <c r="A106">
        <v>24</v>
      </c>
      <c r="B106">
        <v>537</v>
      </c>
      <c r="C106">
        <v>5.3999999999999999E-2</v>
      </c>
      <c r="D106">
        <v>22.8</v>
      </c>
      <c r="Q106">
        <v>33</v>
      </c>
      <c r="R106">
        <v>7361</v>
      </c>
      <c r="S106">
        <v>3.1E-2</v>
      </c>
      <c r="T106">
        <v>14.1</v>
      </c>
    </row>
    <row r="107" spans="1:20" x14ac:dyDescent="0.2">
      <c r="A107">
        <v>25</v>
      </c>
      <c r="B107">
        <v>569</v>
      </c>
      <c r="C107">
        <v>5.7000000000000002E-2</v>
      </c>
      <c r="D107">
        <v>28.5</v>
      </c>
      <c r="Q107">
        <v>36</v>
      </c>
      <c r="R107">
        <v>7925</v>
      </c>
      <c r="S107">
        <v>3.3000000000000002E-2</v>
      </c>
      <c r="T107">
        <v>17.399999999999999</v>
      </c>
    </row>
    <row r="108" spans="1:20" x14ac:dyDescent="0.2">
      <c r="A108">
        <v>26</v>
      </c>
      <c r="B108">
        <v>601</v>
      </c>
      <c r="C108">
        <v>0.06</v>
      </c>
      <c r="D108">
        <v>34.5</v>
      </c>
      <c r="Q108">
        <v>37</v>
      </c>
      <c r="R108">
        <v>8549</v>
      </c>
      <c r="S108">
        <v>3.5999999999999997E-2</v>
      </c>
      <c r="T108">
        <v>20.9</v>
      </c>
    </row>
    <row r="109" spans="1:20" x14ac:dyDescent="0.2">
      <c r="A109">
        <v>27</v>
      </c>
      <c r="B109">
        <v>678</v>
      </c>
      <c r="C109">
        <v>6.8000000000000005E-2</v>
      </c>
      <c r="D109">
        <v>41.3</v>
      </c>
      <c r="Q109">
        <v>38</v>
      </c>
      <c r="R109">
        <v>8485</v>
      </c>
      <c r="S109">
        <v>3.5000000000000003E-2</v>
      </c>
      <c r="T109">
        <v>24.5</v>
      </c>
    </row>
    <row r="110" spans="1:20" x14ac:dyDescent="0.2">
      <c r="A110">
        <v>28</v>
      </c>
      <c r="B110">
        <v>688</v>
      </c>
      <c r="C110">
        <v>6.9000000000000006E-2</v>
      </c>
      <c r="D110">
        <v>48.2</v>
      </c>
      <c r="Q110">
        <v>39</v>
      </c>
      <c r="R110">
        <v>8735</v>
      </c>
      <c r="S110">
        <v>3.5999999999999997E-2</v>
      </c>
      <c r="T110">
        <v>28.1</v>
      </c>
    </row>
    <row r="111" spans="1:20" x14ac:dyDescent="0.2">
      <c r="A111">
        <v>29</v>
      </c>
      <c r="B111">
        <v>659</v>
      </c>
      <c r="C111">
        <v>6.6000000000000003E-2</v>
      </c>
      <c r="D111">
        <v>54.8</v>
      </c>
      <c r="Q111">
        <v>40</v>
      </c>
      <c r="R111">
        <v>8987</v>
      </c>
      <c r="S111">
        <v>3.6999999999999998E-2</v>
      </c>
      <c r="T111">
        <v>31.8</v>
      </c>
    </row>
    <row r="112" spans="1:20" x14ac:dyDescent="0.2">
      <c r="A112">
        <v>30</v>
      </c>
      <c r="B112">
        <v>620</v>
      </c>
      <c r="C112">
        <v>6.2E-2</v>
      </c>
      <c r="D112">
        <v>61</v>
      </c>
      <c r="Q112">
        <v>43</v>
      </c>
      <c r="R112">
        <v>9186</v>
      </c>
      <c r="S112">
        <v>3.7999999999999999E-2</v>
      </c>
      <c r="T112">
        <v>35.700000000000003</v>
      </c>
    </row>
    <row r="113" spans="1:20" x14ac:dyDescent="0.2">
      <c r="A113">
        <v>31</v>
      </c>
      <c r="B113">
        <v>561</v>
      </c>
      <c r="C113">
        <v>5.6000000000000001E-2</v>
      </c>
      <c r="D113">
        <v>66.599999999999994</v>
      </c>
      <c r="Q113">
        <v>44</v>
      </c>
      <c r="R113">
        <v>9338</v>
      </c>
      <c r="S113">
        <v>3.9E-2</v>
      </c>
      <c r="T113">
        <v>39.6</v>
      </c>
    </row>
    <row r="114" spans="1:20" x14ac:dyDescent="0.2">
      <c r="A114">
        <v>32</v>
      </c>
      <c r="B114">
        <v>569</v>
      </c>
      <c r="C114">
        <v>5.7000000000000002E-2</v>
      </c>
      <c r="D114">
        <v>72.3</v>
      </c>
      <c r="Q114">
        <v>45</v>
      </c>
      <c r="R114">
        <v>9287</v>
      </c>
      <c r="S114">
        <v>3.9E-2</v>
      </c>
      <c r="T114">
        <v>43.4</v>
      </c>
    </row>
    <row r="115" spans="1:20" x14ac:dyDescent="0.2">
      <c r="A115">
        <v>33</v>
      </c>
      <c r="B115">
        <v>528</v>
      </c>
      <c r="C115">
        <v>5.2999999999999999E-2</v>
      </c>
      <c r="D115">
        <v>77.5</v>
      </c>
      <c r="Q115">
        <v>46</v>
      </c>
      <c r="R115">
        <v>9219</v>
      </c>
      <c r="S115">
        <v>3.7999999999999999E-2</v>
      </c>
      <c r="T115">
        <v>47.3</v>
      </c>
    </row>
    <row r="116" spans="1:20" x14ac:dyDescent="0.2">
      <c r="A116">
        <v>34</v>
      </c>
      <c r="B116">
        <v>434</v>
      </c>
      <c r="C116">
        <v>4.2999999999999997E-2</v>
      </c>
      <c r="D116">
        <v>81.900000000000006</v>
      </c>
      <c r="Q116">
        <v>47</v>
      </c>
      <c r="R116">
        <v>9216</v>
      </c>
      <c r="S116">
        <v>3.7999999999999999E-2</v>
      </c>
      <c r="T116">
        <v>51.1</v>
      </c>
    </row>
    <row r="117" spans="1:20" x14ac:dyDescent="0.2">
      <c r="A117">
        <v>35</v>
      </c>
      <c r="B117">
        <v>404</v>
      </c>
      <c r="C117">
        <v>0.04</v>
      </c>
      <c r="D117">
        <v>85.9</v>
      </c>
      <c r="Q117">
        <v>50</v>
      </c>
      <c r="R117">
        <v>9269</v>
      </c>
      <c r="S117">
        <v>3.9E-2</v>
      </c>
      <c r="T117">
        <v>55</v>
      </c>
    </row>
    <row r="118" spans="1:20" x14ac:dyDescent="0.2">
      <c r="A118">
        <v>36</v>
      </c>
      <c r="B118">
        <v>348</v>
      </c>
      <c r="C118">
        <v>3.5000000000000003E-2</v>
      </c>
      <c r="D118">
        <v>89.4</v>
      </c>
      <c r="Q118">
        <v>51</v>
      </c>
      <c r="R118">
        <v>9211</v>
      </c>
      <c r="S118">
        <v>3.7999999999999999E-2</v>
      </c>
      <c r="T118">
        <v>58.8</v>
      </c>
    </row>
    <row r="119" spans="1:20" x14ac:dyDescent="0.2">
      <c r="A119">
        <v>37</v>
      </c>
      <c r="B119">
        <v>279</v>
      </c>
      <c r="C119">
        <v>2.8000000000000001E-2</v>
      </c>
      <c r="D119">
        <v>92.2</v>
      </c>
      <c r="Q119">
        <v>52</v>
      </c>
      <c r="R119">
        <v>9156</v>
      </c>
      <c r="S119">
        <v>3.7999999999999999E-2</v>
      </c>
      <c r="T119">
        <v>62.6</v>
      </c>
    </row>
    <row r="120" spans="1:20" x14ac:dyDescent="0.2">
      <c r="A120">
        <v>38</v>
      </c>
      <c r="B120">
        <v>217</v>
      </c>
      <c r="C120">
        <v>2.1999999999999999E-2</v>
      </c>
      <c r="D120">
        <v>94.4</v>
      </c>
      <c r="Q120">
        <v>53</v>
      </c>
      <c r="R120">
        <v>8876</v>
      </c>
      <c r="S120">
        <v>3.6999999999999998E-2</v>
      </c>
      <c r="T120">
        <v>66.3</v>
      </c>
    </row>
    <row r="121" spans="1:20" x14ac:dyDescent="0.2">
      <c r="A121">
        <v>39</v>
      </c>
      <c r="B121">
        <v>160</v>
      </c>
      <c r="C121">
        <v>1.6E-2</v>
      </c>
      <c r="D121">
        <v>96</v>
      </c>
      <c r="Q121">
        <v>54</v>
      </c>
      <c r="R121">
        <v>8627</v>
      </c>
      <c r="S121">
        <v>3.5999999999999997E-2</v>
      </c>
      <c r="T121">
        <v>69.900000000000006</v>
      </c>
    </row>
    <row r="122" spans="1:20" x14ac:dyDescent="0.2">
      <c r="A122">
        <v>40</v>
      </c>
      <c r="B122">
        <v>126</v>
      </c>
      <c r="C122">
        <v>1.2999999999999999E-2</v>
      </c>
      <c r="D122">
        <v>97.2</v>
      </c>
      <c r="Q122">
        <v>57</v>
      </c>
      <c r="R122">
        <v>8298</v>
      </c>
      <c r="S122">
        <v>3.5000000000000003E-2</v>
      </c>
      <c r="T122">
        <v>73.400000000000006</v>
      </c>
    </row>
    <row r="123" spans="1:20" x14ac:dyDescent="0.2">
      <c r="A123">
        <v>41</v>
      </c>
      <c r="B123">
        <v>79</v>
      </c>
      <c r="C123">
        <v>8.0000000000000002E-3</v>
      </c>
      <c r="D123">
        <v>98</v>
      </c>
      <c r="Q123">
        <v>58</v>
      </c>
      <c r="R123">
        <v>8059</v>
      </c>
      <c r="S123">
        <v>3.4000000000000002E-2</v>
      </c>
      <c r="T123">
        <v>76.7</v>
      </c>
    </row>
    <row r="124" spans="1:20" x14ac:dyDescent="0.2">
      <c r="A124">
        <v>42</v>
      </c>
      <c r="B124">
        <v>53</v>
      </c>
      <c r="C124">
        <v>5.0000000000000001E-3</v>
      </c>
      <c r="D124">
        <v>98.5</v>
      </c>
      <c r="Q124">
        <v>59</v>
      </c>
      <c r="R124">
        <v>7622</v>
      </c>
      <c r="S124">
        <v>3.2000000000000001E-2</v>
      </c>
      <c r="T124">
        <v>79.900000000000006</v>
      </c>
    </row>
    <row r="125" spans="1:20" x14ac:dyDescent="0.2">
      <c r="A125">
        <v>43</v>
      </c>
      <c r="B125">
        <v>52</v>
      </c>
      <c r="C125">
        <v>5.0000000000000001E-3</v>
      </c>
      <c r="D125">
        <v>99.1</v>
      </c>
      <c r="Q125">
        <v>60</v>
      </c>
      <c r="R125">
        <v>7059</v>
      </c>
      <c r="S125">
        <v>2.9000000000000001E-2</v>
      </c>
      <c r="T125">
        <v>82.9</v>
      </c>
    </row>
    <row r="126" spans="1:20" x14ac:dyDescent="0.2">
      <c r="A126">
        <v>44</v>
      </c>
      <c r="B126">
        <v>25</v>
      </c>
      <c r="C126">
        <v>3.0000000000000001E-3</v>
      </c>
      <c r="D126">
        <v>99.3</v>
      </c>
      <c r="Q126">
        <v>61</v>
      </c>
      <c r="R126">
        <v>6611</v>
      </c>
      <c r="S126">
        <v>2.8000000000000001E-2</v>
      </c>
      <c r="T126">
        <v>85.6</v>
      </c>
    </row>
    <row r="127" spans="1:20" x14ac:dyDescent="0.2">
      <c r="A127">
        <v>45</v>
      </c>
      <c r="B127">
        <v>25</v>
      </c>
      <c r="C127">
        <v>3.0000000000000001E-3</v>
      </c>
      <c r="D127">
        <v>99.6</v>
      </c>
      <c r="Q127">
        <v>64</v>
      </c>
      <c r="R127">
        <v>5850</v>
      </c>
      <c r="S127">
        <v>2.4E-2</v>
      </c>
      <c r="T127">
        <v>88</v>
      </c>
    </row>
    <row r="128" spans="1:20" x14ac:dyDescent="0.2">
      <c r="A128">
        <v>46</v>
      </c>
      <c r="B128">
        <v>16</v>
      </c>
      <c r="C128">
        <v>2E-3</v>
      </c>
      <c r="D128">
        <v>99.7</v>
      </c>
      <c r="Q128">
        <v>65</v>
      </c>
      <c r="R128">
        <v>5138</v>
      </c>
      <c r="S128">
        <v>2.1000000000000001E-2</v>
      </c>
      <c r="T128">
        <v>90.2</v>
      </c>
    </row>
    <row r="129" spans="1:20" x14ac:dyDescent="0.2">
      <c r="A129">
        <v>47</v>
      </c>
      <c r="B129">
        <v>6</v>
      </c>
      <c r="C129">
        <v>1E-3</v>
      </c>
      <c r="D129">
        <v>99.8</v>
      </c>
      <c r="Q129">
        <v>66</v>
      </c>
      <c r="R129">
        <v>4550</v>
      </c>
      <c r="S129">
        <v>1.9E-2</v>
      </c>
      <c r="T129">
        <v>92.1</v>
      </c>
    </row>
    <row r="130" spans="1:20" x14ac:dyDescent="0.2">
      <c r="A130">
        <v>48</v>
      </c>
      <c r="B130">
        <v>10</v>
      </c>
      <c r="C130">
        <v>1E-3</v>
      </c>
      <c r="D130">
        <v>99.9</v>
      </c>
      <c r="Q130">
        <v>67</v>
      </c>
      <c r="R130">
        <v>3793</v>
      </c>
      <c r="S130">
        <v>1.6E-2</v>
      </c>
      <c r="T130">
        <v>93.7</v>
      </c>
    </row>
    <row r="131" spans="1:20" x14ac:dyDescent="0.2">
      <c r="A131">
        <v>49</v>
      </c>
      <c r="B131">
        <v>5</v>
      </c>
      <c r="C131">
        <v>1E-3</v>
      </c>
      <c r="D131">
        <v>99.9</v>
      </c>
      <c r="Q131">
        <v>68</v>
      </c>
      <c r="R131">
        <v>3189</v>
      </c>
      <c r="S131">
        <v>1.2999999999999999E-2</v>
      </c>
      <c r="T131">
        <v>95</v>
      </c>
    </row>
    <row r="132" spans="1:20" x14ac:dyDescent="0.2">
      <c r="A132">
        <v>50</v>
      </c>
      <c r="B132">
        <v>4</v>
      </c>
      <c r="C132">
        <v>0</v>
      </c>
      <c r="D132">
        <v>100</v>
      </c>
      <c r="Q132">
        <v>71</v>
      </c>
      <c r="R132">
        <v>2725</v>
      </c>
      <c r="S132">
        <v>1.0999999999999999E-2</v>
      </c>
      <c r="T132">
        <v>96.1</v>
      </c>
    </row>
    <row r="133" spans="1:20" x14ac:dyDescent="0.2">
      <c r="A133">
        <v>51</v>
      </c>
      <c r="B133">
        <v>2</v>
      </c>
      <c r="C133">
        <v>0</v>
      </c>
      <c r="D133">
        <v>100</v>
      </c>
      <c r="Q133">
        <v>72</v>
      </c>
      <c r="R133">
        <v>2225</v>
      </c>
      <c r="S133">
        <v>8.9999999999999993E-3</v>
      </c>
      <c r="T133">
        <v>97.1</v>
      </c>
    </row>
    <row r="134" spans="1:20" x14ac:dyDescent="0.2">
      <c r="A134">
        <v>53</v>
      </c>
      <c r="B134">
        <v>2</v>
      </c>
      <c r="C134">
        <v>0</v>
      </c>
      <c r="D134">
        <v>100</v>
      </c>
      <c r="Q134">
        <v>73</v>
      </c>
      <c r="R134">
        <v>1830</v>
      </c>
      <c r="S134">
        <v>8.0000000000000002E-3</v>
      </c>
      <c r="T134">
        <v>97.8</v>
      </c>
    </row>
    <row r="135" spans="1:20" x14ac:dyDescent="0.2">
      <c r="Q135">
        <v>74</v>
      </c>
      <c r="R135">
        <v>1333</v>
      </c>
      <c r="S135">
        <v>6.0000000000000001E-3</v>
      </c>
      <c r="T135">
        <v>98.4</v>
      </c>
    </row>
    <row r="136" spans="1:20" x14ac:dyDescent="0.2">
      <c r="Q136">
        <v>75</v>
      </c>
      <c r="R136">
        <v>1076</v>
      </c>
      <c r="S136">
        <v>4.0000000000000001E-3</v>
      </c>
      <c r="T136">
        <v>98.8</v>
      </c>
    </row>
    <row r="137" spans="1:20" x14ac:dyDescent="0.2">
      <c r="Q137">
        <v>78</v>
      </c>
      <c r="R137">
        <v>824</v>
      </c>
      <c r="S137">
        <v>3.0000000000000001E-3</v>
      </c>
      <c r="T137">
        <v>99.2</v>
      </c>
    </row>
    <row r="138" spans="1:20" x14ac:dyDescent="0.2">
      <c r="Q138">
        <v>79</v>
      </c>
      <c r="R138">
        <v>580</v>
      </c>
      <c r="S138">
        <v>2E-3</v>
      </c>
      <c r="T138">
        <v>99.4</v>
      </c>
    </row>
    <row r="139" spans="1:20" x14ac:dyDescent="0.2">
      <c r="A139">
        <v>4</v>
      </c>
      <c r="B139">
        <v>1</v>
      </c>
      <c r="C139">
        <v>0</v>
      </c>
      <c r="D139">
        <v>0</v>
      </c>
      <c r="Q139">
        <v>80</v>
      </c>
      <c r="R139">
        <v>436</v>
      </c>
      <c r="S139">
        <v>2E-3</v>
      </c>
      <c r="T139">
        <v>99.6</v>
      </c>
    </row>
    <row r="140" spans="1:20" x14ac:dyDescent="0.2">
      <c r="A140">
        <v>5</v>
      </c>
      <c r="B140">
        <v>21</v>
      </c>
      <c r="C140">
        <v>2E-3</v>
      </c>
      <c r="D140">
        <v>0.2</v>
      </c>
      <c r="Q140">
        <v>81</v>
      </c>
      <c r="R140">
        <v>297</v>
      </c>
      <c r="S140">
        <v>1E-3</v>
      </c>
      <c r="T140">
        <v>99.7</v>
      </c>
    </row>
    <row r="141" spans="1:20" x14ac:dyDescent="0.2">
      <c r="A141">
        <v>6</v>
      </c>
      <c r="B141">
        <v>103</v>
      </c>
      <c r="C141">
        <v>0.01</v>
      </c>
      <c r="D141">
        <v>1.3</v>
      </c>
      <c r="Q141">
        <v>82</v>
      </c>
      <c r="R141">
        <v>232</v>
      </c>
      <c r="S141">
        <v>1E-3</v>
      </c>
      <c r="T141">
        <v>99.8</v>
      </c>
    </row>
    <row r="142" spans="1:20" x14ac:dyDescent="0.2">
      <c r="A142">
        <v>7</v>
      </c>
      <c r="B142">
        <v>286</v>
      </c>
      <c r="C142">
        <v>2.9000000000000001E-2</v>
      </c>
      <c r="D142">
        <v>4.0999999999999996</v>
      </c>
      <c r="Q142">
        <v>85</v>
      </c>
      <c r="R142">
        <v>179</v>
      </c>
      <c r="S142">
        <v>1E-3</v>
      </c>
      <c r="T142">
        <v>99.9</v>
      </c>
    </row>
    <row r="143" spans="1:20" x14ac:dyDescent="0.2">
      <c r="A143">
        <v>8</v>
      </c>
      <c r="B143">
        <v>617</v>
      </c>
      <c r="C143">
        <v>6.2E-2</v>
      </c>
      <c r="D143">
        <v>10.3</v>
      </c>
      <c r="Q143">
        <v>86</v>
      </c>
      <c r="R143">
        <v>102</v>
      </c>
      <c r="S143">
        <v>0</v>
      </c>
      <c r="T143">
        <v>99.9</v>
      </c>
    </row>
    <row r="144" spans="1:20" x14ac:dyDescent="0.2">
      <c r="A144">
        <v>9</v>
      </c>
      <c r="B144">
        <v>966</v>
      </c>
      <c r="C144">
        <v>9.7000000000000003E-2</v>
      </c>
      <c r="D144">
        <v>19.899999999999999</v>
      </c>
      <c r="Q144">
        <v>87</v>
      </c>
      <c r="R144">
        <v>68</v>
      </c>
      <c r="S144">
        <v>0</v>
      </c>
      <c r="T144">
        <v>100</v>
      </c>
    </row>
    <row r="145" spans="1:20" x14ac:dyDescent="0.2">
      <c r="A145">
        <v>10</v>
      </c>
      <c r="B145">
        <v>1239</v>
      </c>
      <c r="C145">
        <v>0.124</v>
      </c>
      <c r="D145">
        <v>32.299999999999997</v>
      </c>
      <c r="Q145">
        <v>88</v>
      </c>
      <c r="R145">
        <v>41</v>
      </c>
      <c r="S145">
        <v>0</v>
      </c>
      <c r="T145">
        <v>100</v>
      </c>
    </row>
    <row r="146" spans="1:20" x14ac:dyDescent="0.2">
      <c r="A146">
        <v>11</v>
      </c>
      <c r="B146">
        <v>1370</v>
      </c>
      <c r="C146">
        <v>0.13700000000000001</v>
      </c>
      <c r="D146">
        <v>46</v>
      </c>
      <c r="Q146">
        <v>89</v>
      </c>
      <c r="R146">
        <v>29</v>
      </c>
      <c r="S146">
        <v>0</v>
      </c>
      <c r="T146">
        <v>100</v>
      </c>
    </row>
    <row r="147" spans="1:20" x14ac:dyDescent="0.2">
      <c r="A147">
        <v>12</v>
      </c>
      <c r="B147">
        <v>1814</v>
      </c>
      <c r="C147">
        <v>0.18099999999999999</v>
      </c>
      <c r="D147">
        <v>64.2</v>
      </c>
      <c r="Q147">
        <v>92</v>
      </c>
      <c r="R147">
        <v>23</v>
      </c>
      <c r="S147">
        <v>0</v>
      </c>
      <c r="T147">
        <v>100</v>
      </c>
    </row>
    <row r="148" spans="1:20" x14ac:dyDescent="0.2">
      <c r="A148">
        <v>13</v>
      </c>
      <c r="B148">
        <v>1305</v>
      </c>
      <c r="C148">
        <v>0.13100000000000001</v>
      </c>
      <c r="D148">
        <v>77.2</v>
      </c>
      <c r="Q148">
        <v>93</v>
      </c>
      <c r="R148">
        <v>9</v>
      </c>
      <c r="S148">
        <v>0</v>
      </c>
      <c r="T148">
        <v>100</v>
      </c>
    </row>
    <row r="149" spans="1:20" x14ac:dyDescent="0.2">
      <c r="A149">
        <v>14</v>
      </c>
      <c r="B149">
        <v>1044</v>
      </c>
      <c r="C149">
        <v>0.104</v>
      </c>
      <c r="D149">
        <v>87.7</v>
      </c>
      <c r="Q149">
        <v>94</v>
      </c>
      <c r="R149">
        <v>6</v>
      </c>
      <c r="S149">
        <v>0</v>
      </c>
      <c r="T149">
        <v>100</v>
      </c>
    </row>
    <row r="150" spans="1:20" x14ac:dyDescent="0.2">
      <c r="A150">
        <v>15</v>
      </c>
      <c r="B150">
        <v>533</v>
      </c>
      <c r="C150">
        <v>5.2999999999999999E-2</v>
      </c>
      <c r="D150">
        <v>93</v>
      </c>
      <c r="Q150">
        <v>95</v>
      </c>
      <c r="R150">
        <v>3</v>
      </c>
      <c r="S150">
        <v>0</v>
      </c>
      <c r="T150">
        <v>100</v>
      </c>
    </row>
    <row r="151" spans="1:20" x14ac:dyDescent="0.2">
      <c r="A151">
        <v>16</v>
      </c>
      <c r="B151">
        <v>484</v>
      </c>
      <c r="C151">
        <v>4.8000000000000001E-2</v>
      </c>
      <c r="D151">
        <v>97.8</v>
      </c>
      <c r="Q151">
        <v>96</v>
      </c>
      <c r="R151">
        <v>1</v>
      </c>
      <c r="S151">
        <v>0</v>
      </c>
      <c r="T151">
        <v>100</v>
      </c>
    </row>
    <row r="152" spans="1:20" x14ac:dyDescent="0.2">
      <c r="A152">
        <v>17</v>
      </c>
      <c r="B152">
        <v>136</v>
      </c>
      <c r="C152">
        <v>1.4E-2</v>
      </c>
      <c r="D152">
        <v>99.2</v>
      </c>
      <c r="Q152">
        <v>99</v>
      </c>
      <c r="R152">
        <v>2</v>
      </c>
      <c r="S152">
        <v>0</v>
      </c>
      <c r="T152">
        <v>100</v>
      </c>
    </row>
    <row r="153" spans="1:20" x14ac:dyDescent="0.2">
      <c r="A153">
        <v>18</v>
      </c>
      <c r="B153">
        <v>54</v>
      </c>
      <c r="C153">
        <v>5.0000000000000001E-3</v>
      </c>
      <c r="D153">
        <v>99.7</v>
      </c>
      <c r="Q153">
        <v>100</v>
      </c>
      <c r="R153">
        <v>2</v>
      </c>
      <c r="S153">
        <v>0</v>
      </c>
      <c r="T153">
        <v>100</v>
      </c>
    </row>
    <row r="154" spans="1:20" x14ac:dyDescent="0.2">
      <c r="A154">
        <v>19</v>
      </c>
      <c r="B154">
        <v>19</v>
      </c>
      <c r="C154">
        <v>2E-3</v>
      </c>
      <c r="D154">
        <v>99.9</v>
      </c>
      <c r="Q154">
        <v>107</v>
      </c>
      <c r="R154">
        <v>1</v>
      </c>
      <c r="S154">
        <v>0</v>
      </c>
      <c r="T154">
        <v>100</v>
      </c>
    </row>
    <row r="155" spans="1:20" x14ac:dyDescent="0.2">
      <c r="A155">
        <v>20</v>
      </c>
      <c r="B155">
        <v>6</v>
      </c>
      <c r="C155">
        <v>1E-3</v>
      </c>
      <c r="D155">
        <v>100</v>
      </c>
      <c r="R155">
        <f>SUM(R94:R154)</f>
        <v>240000</v>
      </c>
    </row>
    <row r="156" spans="1:20" x14ac:dyDescent="0.2">
      <c r="A156">
        <v>21</v>
      </c>
      <c r="B156">
        <v>1</v>
      </c>
      <c r="C156">
        <v>0</v>
      </c>
      <c r="D156">
        <v>100</v>
      </c>
    </row>
    <row r="157" spans="1:20" x14ac:dyDescent="0.2">
      <c r="A157">
        <v>24</v>
      </c>
      <c r="B157">
        <v>1</v>
      </c>
      <c r="C157">
        <v>0</v>
      </c>
      <c r="D157">
        <v>100</v>
      </c>
    </row>
    <row r="166" spans="1:9" x14ac:dyDescent="0.2">
      <c r="E166" t="s">
        <v>53</v>
      </c>
      <c r="H166" t="s">
        <v>54</v>
      </c>
    </row>
    <row r="167" spans="1:9" x14ac:dyDescent="0.2">
      <c r="A167" t="s">
        <v>17</v>
      </c>
      <c r="B167" t="s">
        <v>18</v>
      </c>
      <c r="F167" s="10" t="s">
        <v>29</v>
      </c>
      <c r="I167" s="10" t="s">
        <v>29</v>
      </c>
    </row>
    <row r="168" spans="1:9" x14ac:dyDescent="0.2">
      <c r="A168" s="6">
        <v>43739</v>
      </c>
      <c r="B168" s="9">
        <v>43740</v>
      </c>
      <c r="E168" s="6">
        <v>43739</v>
      </c>
      <c r="F168" s="10"/>
      <c r="H168" s="6">
        <v>43739</v>
      </c>
      <c r="I168" s="10">
        <v>0</v>
      </c>
    </row>
    <row r="169" spans="1:9" x14ac:dyDescent="0.2">
      <c r="A169" s="6">
        <v>43739</v>
      </c>
      <c r="B169" s="9">
        <v>43742</v>
      </c>
      <c r="E169" s="6">
        <v>43740</v>
      </c>
      <c r="F169" s="10">
        <v>1</v>
      </c>
      <c r="H169" s="6">
        <v>43740</v>
      </c>
      <c r="I169" s="10">
        <v>1</v>
      </c>
    </row>
    <row r="170" spans="1:9" x14ac:dyDescent="0.2">
      <c r="A170" s="6">
        <v>43740</v>
      </c>
      <c r="B170" s="9">
        <v>43748</v>
      </c>
      <c r="E170" s="6">
        <v>43741</v>
      </c>
      <c r="F170" s="10"/>
      <c r="H170" s="6">
        <v>43741</v>
      </c>
      <c r="I170" s="10">
        <v>0</v>
      </c>
    </row>
    <row r="171" spans="1:9" x14ac:dyDescent="0.2">
      <c r="A171" s="6">
        <v>43740</v>
      </c>
      <c r="B171" s="9">
        <v>43742</v>
      </c>
      <c r="E171" s="6">
        <v>43742</v>
      </c>
      <c r="F171" s="10">
        <v>2</v>
      </c>
      <c r="H171" s="6">
        <v>43742</v>
      </c>
      <c r="I171" s="10">
        <v>2</v>
      </c>
    </row>
    <row r="172" spans="1:9" x14ac:dyDescent="0.2">
      <c r="A172" s="6">
        <v>43742</v>
      </c>
      <c r="B172" s="9">
        <v>43747</v>
      </c>
      <c r="E172" s="11">
        <v>43743</v>
      </c>
      <c r="F172" s="10"/>
      <c r="H172" s="6">
        <v>43745</v>
      </c>
      <c r="I172" s="10">
        <v>0</v>
      </c>
    </row>
    <row r="173" spans="1:9" x14ac:dyDescent="0.2">
      <c r="A173" s="6">
        <v>43745</v>
      </c>
      <c r="B173" s="9">
        <v>43747</v>
      </c>
      <c r="E173" s="11">
        <v>43744</v>
      </c>
      <c r="F173" s="10"/>
      <c r="H173" s="6">
        <v>43746</v>
      </c>
      <c r="I173" s="10">
        <v>0</v>
      </c>
    </row>
    <row r="174" spans="1:9" x14ac:dyDescent="0.2">
      <c r="A174" s="6">
        <v>43745</v>
      </c>
      <c r="B174" s="9">
        <v>43748</v>
      </c>
      <c r="E174" s="6">
        <v>43745</v>
      </c>
      <c r="F174" s="10"/>
      <c r="H174" s="6">
        <v>43747</v>
      </c>
      <c r="I174" s="10">
        <v>3</v>
      </c>
    </row>
    <row r="175" spans="1:9" x14ac:dyDescent="0.2">
      <c r="A175" s="6">
        <v>43746</v>
      </c>
      <c r="B175" s="9">
        <v>43747</v>
      </c>
      <c r="E175" s="6">
        <v>43746</v>
      </c>
      <c r="F175" s="10"/>
      <c r="H175" s="6">
        <v>43748</v>
      </c>
      <c r="I175" s="10">
        <v>2</v>
      </c>
    </row>
    <row r="176" spans="1:9" x14ac:dyDescent="0.2">
      <c r="A176" s="6">
        <v>43747</v>
      </c>
      <c r="B176" s="9">
        <v>43749</v>
      </c>
      <c r="E176" s="6">
        <v>43747</v>
      </c>
      <c r="F176" s="10">
        <v>3</v>
      </c>
      <c r="H176" s="6">
        <v>43749</v>
      </c>
      <c r="I176" s="10">
        <v>1</v>
      </c>
    </row>
    <row r="177" spans="1:9" x14ac:dyDescent="0.2">
      <c r="A177" s="6">
        <v>43748</v>
      </c>
      <c r="B177" s="9">
        <v>43754</v>
      </c>
      <c r="E177" s="6">
        <v>43748</v>
      </c>
      <c r="F177" s="10">
        <v>2</v>
      </c>
      <c r="H177" s="6">
        <v>43752</v>
      </c>
      <c r="I177" s="10">
        <v>0</v>
      </c>
    </row>
    <row r="178" spans="1:9" x14ac:dyDescent="0.2">
      <c r="A178" s="6">
        <v>43749</v>
      </c>
      <c r="B178" s="9">
        <v>43753</v>
      </c>
      <c r="E178" s="6">
        <v>43749</v>
      </c>
      <c r="F178" s="10">
        <v>1</v>
      </c>
      <c r="H178" s="6">
        <v>43753</v>
      </c>
      <c r="I178" s="10">
        <v>2</v>
      </c>
    </row>
    <row r="179" spans="1:9" x14ac:dyDescent="0.2">
      <c r="A179" s="6">
        <v>43749</v>
      </c>
      <c r="B179" s="9">
        <v>43754</v>
      </c>
      <c r="E179" s="11">
        <v>43750</v>
      </c>
      <c r="F179" s="10"/>
      <c r="H179" s="6">
        <v>43754</v>
      </c>
      <c r="I179" s="10">
        <v>3</v>
      </c>
    </row>
    <row r="180" spans="1:9" x14ac:dyDescent="0.2">
      <c r="A180" s="6">
        <v>43752</v>
      </c>
      <c r="B180" s="9">
        <v>43753</v>
      </c>
      <c r="E180" s="11">
        <v>43751</v>
      </c>
      <c r="F180" s="10"/>
      <c r="H180" s="6">
        <v>43755</v>
      </c>
      <c r="I180" s="10">
        <v>2</v>
      </c>
    </row>
    <row r="181" spans="1:9" x14ac:dyDescent="0.2">
      <c r="A181" s="6">
        <v>43752</v>
      </c>
      <c r="B181" s="9">
        <v>43754</v>
      </c>
      <c r="E181" s="6">
        <v>43752</v>
      </c>
      <c r="F181" s="10"/>
      <c r="H181" s="6">
        <v>43756</v>
      </c>
      <c r="I181" s="10">
        <v>3</v>
      </c>
    </row>
    <row r="182" spans="1:9" x14ac:dyDescent="0.2">
      <c r="A182" s="6">
        <v>43752</v>
      </c>
      <c r="B182" s="9">
        <v>43755</v>
      </c>
      <c r="E182" s="6">
        <v>43753</v>
      </c>
      <c r="F182" s="10">
        <v>2</v>
      </c>
      <c r="H182" s="6">
        <v>43759</v>
      </c>
      <c r="I182" s="10">
        <v>1</v>
      </c>
    </row>
    <row r="183" spans="1:9" x14ac:dyDescent="0.2">
      <c r="A183" s="6">
        <v>43753</v>
      </c>
      <c r="B183" s="9">
        <v>43755</v>
      </c>
      <c r="E183" s="6">
        <v>43754</v>
      </c>
      <c r="F183" s="10">
        <v>3</v>
      </c>
      <c r="H183" s="6">
        <v>43760</v>
      </c>
      <c r="I183" s="10">
        <v>1</v>
      </c>
    </row>
    <row r="184" spans="1:9" x14ac:dyDescent="0.2">
      <c r="A184" s="6">
        <v>43754</v>
      </c>
      <c r="B184" s="9">
        <v>43756</v>
      </c>
      <c r="E184" s="6">
        <v>43755</v>
      </c>
      <c r="F184" s="10">
        <v>2</v>
      </c>
      <c r="H184" s="6">
        <v>43761</v>
      </c>
      <c r="I184" s="10">
        <v>0</v>
      </c>
    </row>
    <row r="185" spans="1:9" x14ac:dyDescent="0.2">
      <c r="A185" s="6">
        <v>43754</v>
      </c>
      <c r="B185" s="9">
        <v>43756</v>
      </c>
      <c r="E185" s="6">
        <v>43756</v>
      </c>
      <c r="F185" s="10">
        <v>3</v>
      </c>
      <c r="H185" s="6">
        <v>43762</v>
      </c>
      <c r="I185" s="10">
        <v>2</v>
      </c>
    </row>
    <row r="186" spans="1:9" x14ac:dyDescent="0.2">
      <c r="A186" s="6">
        <v>43755</v>
      </c>
      <c r="B186" s="9">
        <v>43756</v>
      </c>
      <c r="E186" s="11">
        <v>43757</v>
      </c>
      <c r="F186" s="10"/>
      <c r="H186" s="6">
        <v>43763</v>
      </c>
      <c r="I186" s="10">
        <v>2</v>
      </c>
    </row>
    <row r="187" spans="1:9" x14ac:dyDescent="0.2">
      <c r="A187" s="6">
        <v>43755</v>
      </c>
      <c r="B187" s="9">
        <v>43763</v>
      </c>
      <c r="E187" s="11">
        <v>43758</v>
      </c>
      <c r="F187" s="10"/>
      <c r="H187" s="6">
        <v>43766</v>
      </c>
      <c r="I187" s="10">
        <v>2</v>
      </c>
    </row>
    <row r="188" spans="1:9" x14ac:dyDescent="0.2">
      <c r="A188" s="6">
        <v>43756</v>
      </c>
      <c r="B188" s="9">
        <v>43759</v>
      </c>
      <c r="E188" s="6">
        <v>43759</v>
      </c>
      <c r="F188" s="10">
        <v>1</v>
      </c>
      <c r="H188" s="6">
        <v>43767</v>
      </c>
      <c r="I188" s="10">
        <v>1</v>
      </c>
    </row>
    <row r="189" spans="1:9" x14ac:dyDescent="0.2">
      <c r="A189" s="6">
        <v>43756</v>
      </c>
      <c r="B189" s="9">
        <v>43760</v>
      </c>
      <c r="E189" s="6">
        <v>43760</v>
      </c>
      <c r="F189" s="10">
        <v>1</v>
      </c>
      <c r="H189" s="6">
        <v>43768</v>
      </c>
      <c r="I189" s="10">
        <v>2</v>
      </c>
    </row>
    <row r="190" spans="1:9" x14ac:dyDescent="0.2">
      <c r="A190" s="6">
        <v>43759</v>
      </c>
      <c r="B190" s="9">
        <v>43762</v>
      </c>
      <c r="E190" s="6">
        <v>43761</v>
      </c>
      <c r="F190" s="10"/>
      <c r="H190" s="6">
        <v>43769</v>
      </c>
      <c r="I190" s="10">
        <v>0</v>
      </c>
    </row>
    <row r="191" spans="1:9" x14ac:dyDescent="0.2">
      <c r="A191" s="6">
        <v>43760</v>
      </c>
      <c r="B191" s="9">
        <v>43762</v>
      </c>
      <c r="E191" s="6">
        <v>43762</v>
      </c>
      <c r="F191" s="10">
        <v>2</v>
      </c>
      <c r="H191" s="6">
        <v>43770</v>
      </c>
      <c r="I191" s="10">
        <v>2</v>
      </c>
    </row>
    <row r="192" spans="1:9" x14ac:dyDescent="0.2">
      <c r="A192" s="6">
        <v>43761</v>
      </c>
      <c r="B192" s="9">
        <v>43763</v>
      </c>
      <c r="E192" s="6">
        <v>43763</v>
      </c>
      <c r="F192" s="10">
        <v>2</v>
      </c>
      <c r="H192" s="6">
        <v>43773</v>
      </c>
      <c r="I192" s="10">
        <v>1</v>
      </c>
    </row>
    <row r="193" spans="1:9" x14ac:dyDescent="0.2">
      <c r="A193" s="6">
        <v>43762</v>
      </c>
      <c r="B193" s="9">
        <v>43766</v>
      </c>
      <c r="E193" s="11">
        <v>43764</v>
      </c>
      <c r="F193" s="10"/>
      <c r="H193" s="6">
        <v>43774</v>
      </c>
      <c r="I193" s="10">
        <v>1</v>
      </c>
    </row>
    <row r="194" spans="1:9" x14ac:dyDescent="0.2">
      <c r="A194" s="6">
        <v>43762</v>
      </c>
      <c r="B194" s="6">
        <v>43768</v>
      </c>
      <c r="E194" s="11">
        <v>43765</v>
      </c>
      <c r="F194" s="10"/>
      <c r="H194" s="6">
        <v>43775</v>
      </c>
      <c r="I194" s="10">
        <v>1</v>
      </c>
    </row>
    <row r="195" spans="1:9" x14ac:dyDescent="0.2">
      <c r="A195" s="6">
        <v>43763</v>
      </c>
      <c r="B195" s="6">
        <v>43766</v>
      </c>
      <c r="E195" s="6">
        <v>43766</v>
      </c>
      <c r="F195" s="10">
        <v>2</v>
      </c>
    </row>
    <row r="196" spans="1:9" x14ac:dyDescent="0.2">
      <c r="A196" s="6">
        <v>43763</v>
      </c>
      <c r="B196" s="6">
        <v>43767</v>
      </c>
      <c r="E196" s="6">
        <v>43767</v>
      </c>
      <c r="F196" s="10">
        <v>1</v>
      </c>
    </row>
    <row r="197" spans="1:9" x14ac:dyDescent="0.2">
      <c r="A197" s="6">
        <v>43766</v>
      </c>
      <c r="B197" s="6">
        <v>43770</v>
      </c>
      <c r="E197" s="6">
        <v>43768</v>
      </c>
      <c r="F197" s="10">
        <v>2</v>
      </c>
    </row>
    <row r="198" spans="1:9" x14ac:dyDescent="0.2">
      <c r="A198" s="6">
        <v>43767</v>
      </c>
      <c r="B198" s="6">
        <v>43768</v>
      </c>
      <c r="E198" s="6">
        <v>43769</v>
      </c>
      <c r="F198" s="10"/>
    </row>
    <row r="199" spans="1:9" x14ac:dyDescent="0.2">
      <c r="A199" s="6">
        <v>43767</v>
      </c>
      <c r="B199" s="6">
        <v>43775</v>
      </c>
      <c r="E199" s="6">
        <v>43770</v>
      </c>
      <c r="F199" s="10">
        <v>2</v>
      </c>
    </row>
    <row r="200" spans="1:9" x14ac:dyDescent="0.2">
      <c r="A200" s="6">
        <v>43768</v>
      </c>
      <c r="B200" s="6">
        <v>43773</v>
      </c>
      <c r="E200" s="11">
        <v>43771</v>
      </c>
      <c r="F200" s="10"/>
    </row>
    <row r="201" spans="1:9" x14ac:dyDescent="0.2">
      <c r="A201" s="6">
        <v>43768</v>
      </c>
      <c r="B201" s="6">
        <v>43770</v>
      </c>
      <c r="E201" s="11">
        <v>43772</v>
      </c>
      <c r="F201" s="10"/>
    </row>
    <row r="202" spans="1:9" x14ac:dyDescent="0.2">
      <c r="A202" s="6">
        <v>43769</v>
      </c>
      <c r="B202" s="6">
        <v>43774</v>
      </c>
      <c r="E202" s="6">
        <v>43773</v>
      </c>
      <c r="F202" s="10">
        <v>1</v>
      </c>
    </row>
    <row r="203" spans="1:9" x14ac:dyDescent="0.2">
      <c r="A203" s="5"/>
      <c r="E203" s="6">
        <v>43774</v>
      </c>
      <c r="F203" s="10">
        <v>1</v>
      </c>
    </row>
    <row r="204" spans="1:9" x14ac:dyDescent="0.2">
      <c r="E204" s="6">
        <v>43775</v>
      </c>
      <c r="F204" s="10">
        <v>1</v>
      </c>
    </row>
    <row r="205" spans="1:9" x14ac:dyDescent="0.2">
      <c r="E205" s="5"/>
    </row>
    <row r="206" spans="1:9" x14ac:dyDescent="0.2">
      <c r="E206" s="5"/>
    </row>
    <row r="207" spans="1:9" x14ac:dyDescent="0.2">
      <c r="E207" s="5"/>
    </row>
    <row r="208" spans="1:9" x14ac:dyDescent="0.2">
      <c r="A208">
        <v>3</v>
      </c>
      <c r="B208">
        <v>133</v>
      </c>
      <c r="C208">
        <v>1.2999999999999999E-2</v>
      </c>
      <c r="D208">
        <v>1.3</v>
      </c>
      <c r="E208" s="5"/>
    </row>
    <row r="209" spans="1:5" x14ac:dyDescent="0.2">
      <c r="A209">
        <v>4</v>
      </c>
      <c r="B209">
        <v>1047</v>
      </c>
      <c r="C209">
        <v>0.105</v>
      </c>
      <c r="D209">
        <v>11.8</v>
      </c>
      <c r="E209" s="5"/>
    </row>
    <row r="210" spans="1:5" x14ac:dyDescent="0.2">
      <c r="A210">
        <v>5</v>
      </c>
      <c r="B210">
        <v>2046</v>
      </c>
      <c r="C210">
        <v>0.20499999999999999</v>
      </c>
      <c r="D210">
        <v>32.299999999999997</v>
      </c>
      <c r="E210" s="5"/>
    </row>
    <row r="211" spans="1:5" x14ac:dyDescent="0.2">
      <c r="A211">
        <v>8</v>
      </c>
      <c r="B211">
        <v>2255</v>
      </c>
      <c r="C211">
        <v>0.22600000000000001</v>
      </c>
      <c r="D211">
        <v>54.8</v>
      </c>
      <c r="E211" s="5"/>
    </row>
    <row r="212" spans="1:5" x14ac:dyDescent="0.2">
      <c r="A212">
        <v>9</v>
      </c>
      <c r="B212">
        <v>1807</v>
      </c>
      <c r="C212">
        <v>0.18099999999999999</v>
      </c>
      <c r="D212">
        <v>72.900000000000006</v>
      </c>
      <c r="E212" s="5"/>
    </row>
    <row r="213" spans="1:5" x14ac:dyDescent="0.2">
      <c r="A213">
        <v>10</v>
      </c>
      <c r="B213">
        <v>1205</v>
      </c>
      <c r="C213">
        <v>0.121</v>
      </c>
      <c r="D213">
        <v>84.9</v>
      </c>
      <c r="E213" s="5"/>
    </row>
    <row r="214" spans="1:5" x14ac:dyDescent="0.2">
      <c r="A214">
        <v>11</v>
      </c>
      <c r="B214">
        <v>748</v>
      </c>
      <c r="C214">
        <v>7.4999999999999997E-2</v>
      </c>
      <c r="D214">
        <v>92.4</v>
      </c>
      <c r="E214" s="5"/>
    </row>
    <row r="215" spans="1:5" x14ac:dyDescent="0.2">
      <c r="A215">
        <v>12</v>
      </c>
      <c r="B215">
        <v>382</v>
      </c>
      <c r="C215">
        <v>3.7999999999999999E-2</v>
      </c>
      <c r="D215">
        <v>96.2</v>
      </c>
      <c r="E215" s="5"/>
    </row>
    <row r="216" spans="1:5" x14ac:dyDescent="0.2">
      <c r="A216">
        <v>15</v>
      </c>
      <c r="B216">
        <v>197</v>
      </c>
      <c r="C216">
        <v>0.02</v>
      </c>
      <c r="D216">
        <v>98.2</v>
      </c>
      <c r="E216" s="5"/>
    </row>
    <row r="217" spans="1:5" x14ac:dyDescent="0.2">
      <c r="A217">
        <v>16</v>
      </c>
      <c r="B217">
        <v>123</v>
      </c>
      <c r="C217">
        <v>1.2E-2</v>
      </c>
      <c r="D217">
        <v>99.4</v>
      </c>
      <c r="E217" s="5"/>
    </row>
    <row r="218" spans="1:5" x14ac:dyDescent="0.2">
      <c r="A218">
        <v>17</v>
      </c>
      <c r="B218">
        <v>34</v>
      </c>
      <c r="C218">
        <v>3.0000000000000001E-3</v>
      </c>
      <c r="D218">
        <v>99.8</v>
      </c>
    </row>
    <row r="219" spans="1:5" x14ac:dyDescent="0.2">
      <c r="A219">
        <v>18</v>
      </c>
      <c r="B219">
        <v>15</v>
      </c>
      <c r="C219">
        <v>2E-3</v>
      </c>
      <c r="D219">
        <v>99.9</v>
      </c>
    </row>
    <row r="220" spans="1:5" x14ac:dyDescent="0.2">
      <c r="A220">
        <v>19</v>
      </c>
      <c r="B220">
        <v>6</v>
      </c>
      <c r="C220">
        <v>1E-3</v>
      </c>
      <c r="D220">
        <v>100</v>
      </c>
    </row>
    <row r="221" spans="1:5" x14ac:dyDescent="0.2">
      <c r="A221">
        <v>22</v>
      </c>
      <c r="B221">
        <v>1</v>
      </c>
      <c r="C221">
        <v>0</v>
      </c>
      <c r="D221">
        <v>100</v>
      </c>
    </row>
    <row r="222" spans="1:5" x14ac:dyDescent="0.2">
      <c r="A222">
        <v>23</v>
      </c>
      <c r="B222">
        <v>1</v>
      </c>
      <c r="C222">
        <v>0</v>
      </c>
      <c r="D222">
        <v>100</v>
      </c>
    </row>
    <row r="236" spans="1:3" x14ac:dyDescent="0.2">
      <c r="A236" s="6"/>
      <c r="C236" s="1"/>
    </row>
    <row r="237" spans="1:3" x14ac:dyDescent="0.2">
      <c r="A237" s="6"/>
      <c r="C237" s="1"/>
    </row>
    <row r="238" spans="1:3" x14ac:dyDescent="0.2">
      <c r="A238" s="6"/>
      <c r="C238" s="1"/>
    </row>
    <row r="239" spans="1:3" x14ac:dyDescent="0.2">
      <c r="A239" s="6"/>
      <c r="C239" s="1"/>
    </row>
    <row r="240" spans="1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</sheetData>
  <autoFilter ref="A1:E36" xr:uid="{92800A5C-A3C2-AE4F-A71C-AB85AD721EDA}"/>
  <sortState xmlns:xlrd2="http://schemas.microsoft.com/office/spreadsheetml/2017/richdata2" ref="C41:E75">
    <sortCondition ref="E41:E75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ACE7-3CD1-8A4A-A1E6-AEA9094F2204}">
  <dimension ref="A1:AH148"/>
  <sheetViews>
    <sheetView topLeftCell="AA66" zoomScale="90" workbookViewId="0">
      <selection activeCell="AU79" sqref="AU79"/>
    </sheetView>
  </sheetViews>
  <sheetFormatPr baseColWidth="10" defaultRowHeight="16" x14ac:dyDescent="0.2"/>
  <sheetData>
    <row r="1" spans="1:34" x14ac:dyDescent="0.2">
      <c r="A1" s="6">
        <v>43775</v>
      </c>
      <c r="B1" t="s">
        <v>60</v>
      </c>
    </row>
    <row r="2" spans="1:34" x14ac:dyDescent="0.2">
      <c r="A2" s="6">
        <v>43776</v>
      </c>
      <c r="B2">
        <v>8.7800000000000003E-2</v>
      </c>
      <c r="C2">
        <v>8.7799999999999994</v>
      </c>
      <c r="E2" s="6">
        <v>43780</v>
      </c>
      <c r="F2">
        <v>3.8E-3</v>
      </c>
      <c r="G2">
        <v>0.38</v>
      </c>
      <c r="AE2" s="10" t="s">
        <v>56</v>
      </c>
      <c r="AF2" s="10" t="s">
        <v>58</v>
      </c>
      <c r="AG2" s="10" t="s">
        <v>57</v>
      </c>
      <c r="AH2" s="10" t="s">
        <v>59</v>
      </c>
    </row>
    <row r="3" spans="1:34" x14ac:dyDescent="0.2">
      <c r="A3" s="6">
        <v>43777</v>
      </c>
      <c r="B3">
        <v>0.27979999999999999</v>
      </c>
      <c r="C3">
        <v>36.76</v>
      </c>
      <c r="E3" s="6">
        <v>43781</v>
      </c>
      <c r="F3">
        <v>2.9399999999999999E-2</v>
      </c>
      <c r="G3">
        <v>3.32</v>
      </c>
      <c r="AD3" s="6">
        <v>43739</v>
      </c>
      <c r="AE3" s="26">
        <v>2</v>
      </c>
      <c r="AF3" s="26">
        <f>AE3</f>
        <v>2</v>
      </c>
      <c r="AG3" s="10"/>
      <c r="AH3" s="10">
        <f>AG3</f>
        <v>0</v>
      </c>
    </row>
    <row r="4" spans="1:34" x14ac:dyDescent="0.2">
      <c r="A4" s="6">
        <v>43780</v>
      </c>
      <c r="B4">
        <v>0.2636</v>
      </c>
      <c r="C4">
        <v>63.12</v>
      </c>
      <c r="E4" s="6">
        <v>43782</v>
      </c>
      <c r="F4">
        <v>8.9499999999999996E-2</v>
      </c>
      <c r="G4">
        <v>12.27</v>
      </c>
      <c r="AD4" s="6">
        <v>43740</v>
      </c>
      <c r="AE4" s="26">
        <v>2</v>
      </c>
      <c r="AF4" s="26">
        <f>AF3+AE4</f>
        <v>4</v>
      </c>
      <c r="AG4" s="10">
        <v>1</v>
      </c>
      <c r="AH4" s="26">
        <f>AH3+AG4</f>
        <v>1</v>
      </c>
    </row>
    <row r="5" spans="1:34" x14ac:dyDescent="0.2">
      <c r="A5" s="23">
        <v>43781</v>
      </c>
      <c r="B5" s="24">
        <v>0.18559999999999999</v>
      </c>
      <c r="C5" s="24">
        <v>81.679999999999893</v>
      </c>
      <c r="E5" s="6">
        <v>43783</v>
      </c>
      <c r="F5">
        <v>0.16120000000000001</v>
      </c>
      <c r="G5">
        <v>28.39</v>
      </c>
      <c r="AD5" s="6">
        <v>43741</v>
      </c>
      <c r="AE5" s="26"/>
      <c r="AF5" s="26">
        <f t="shared" ref="AF5:AF54" si="0">AF4+AE5</f>
        <v>4</v>
      </c>
      <c r="AG5" s="10"/>
      <c r="AH5" s="26">
        <f t="shared" ref="AH5:AH54" si="1">AH4+AG5</f>
        <v>1</v>
      </c>
    </row>
    <row r="6" spans="1:34" x14ac:dyDescent="0.2">
      <c r="A6" s="23">
        <v>43782</v>
      </c>
      <c r="B6" s="24">
        <v>0.10290000000000001</v>
      </c>
      <c r="C6" s="24">
        <v>91.97</v>
      </c>
      <c r="E6" s="9">
        <v>43784</v>
      </c>
      <c r="F6" s="25">
        <v>0.19439999999999999</v>
      </c>
      <c r="G6" s="25">
        <v>47.83</v>
      </c>
      <c r="AD6" s="6">
        <v>43742</v>
      </c>
      <c r="AE6" s="26">
        <v>1</v>
      </c>
      <c r="AF6" s="26">
        <f t="shared" si="0"/>
        <v>5</v>
      </c>
      <c r="AG6" s="10">
        <v>2</v>
      </c>
      <c r="AH6" s="26">
        <f t="shared" si="1"/>
        <v>3</v>
      </c>
    </row>
    <row r="7" spans="1:34" x14ac:dyDescent="0.2">
      <c r="A7" s="6">
        <v>43783</v>
      </c>
      <c r="B7">
        <v>4.5199999999999997E-2</v>
      </c>
      <c r="C7">
        <v>96.49</v>
      </c>
      <c r="E7" s="6">
        <v>43787</v>
      </c>
      <c r="F7">
        <v>0.18240000000000001</v>
      </c>
      <c r="G7">
        <v>66.069999999999993</v>
      </c>
      <c r="AD7" s="6">
        <v>43743</v>
      </c>
      <c r="AE7" s="26"/>
      <c r="AF7" s="26">
        <f t="shared" si="0"/>
        <v>5</v>
      </c>
      <c r="AG7" s="10"/>
      <c r="AH7" s="26">
        <f t="shared" si="1"/>
        <v>3</v>
      </c>
    </row>
    <row r="8" spans="1:34" x14ac:dyDescent="0.2">
      <c r="A8" s="6">
        <v>43784</v>
      </c>
      <c r="B8">
        <v>2.0400000000000001E-2</v>
      </c>
      <c r="C8">
        <v>98.53</v>
      </c>
      <c r="E8" s="6">
        <v>43788</v>
      </c>
      <c r="F8">
        <v>0.14399999999999999</v>
      </c>
      <c r="G8">
        <v>80.47</v>
      </c>
      <c r="AD8" s="6">
        <v>43744</v>
      </c>
      <c r="AE8" s="26"/>
      <c r="AF8" s="26">
        <f t="shared" si="0"/>
        <v>5</v>
      </c>
      <c r="AG8" s="10"/>
      <c r="AH8" s="26">
        <f t="shared" si="1"/>
        <v>3</v>
      </c>
    </row>
    <row r="9" spans="1:34" x14ac:dyDescent="0.2">
      <c r="A9" s="6">
        <v>43787</v>
      </c>
      <c r="B9">
        <v>8.6999999999999994E-3</v>
      </c>
      <c r="C9">
        <v>99.4</v>
      </c>
      <c r="E9" s="23">
        <v>43789</v>
      </c>
      <c r="F9" s="24">
        <v>9.5799999999999996E-2</v>
      </c>
      <c r="G9" s="24">
        <v>90.05</v>
      </c>
      <c r="AD9" s="6">
        <v>43745</v>
      </c>
      <c r="AE9" s="26">
        <v>2</v>
      </c>
      <c r="AF9" s="26">
        <f t="shared" si="0"/>
        <v>7</v>
      </c>
      <c r="AG9" s="10"/>
      <c r="AH9" s="26">
        <f t="shared" si="1"/>
        <v>3</v>
      </c>
    </row>
    <row r="10" spans="1:34" x14ac:dyDescent="0.2">
      <c r="A10" s="6">
        <v>43788</v>
      </c>
      <c r="B10">
        <v>4.4000000000000003E-3</v>
      </c>
      <c r="C10">
        <v>99.839999999999904</v>
      </c>
      <c r="E10" s="6">
        <v>43790</v>
      </c>
      <c r="F10">
        <v>5.3199999999999997E-2</v>
      </c>
      <c r="G10">
        <v>95.37</v>
      </c>
      <c r="AD10" s="6">
        <v>43746</v>
      </c>
      <c r="AE10" s="26">
        <v>1</v>
      </c>
      <c r="AF10" s="26">
        <f t="shared" si="0"/>
        <v>8</v>
      </c>
      <c r="AG10" s="10"/>
      <c r="AH10" s="26">
        <f t="shared" si="1"/>
        <v>3</v>
      </c>
    </row>
    <row r="11" spans="1:34" x14ac:dyDescent="0.2">
      <c r="A11" s="6">
        <v>43789</v>
      </c>
      <c r="B11">
        <v>1E-3</v>
      </c>
      <c r="C11">
        <v>99.94</v>
      </c>
      <c r="E11" s="6">
        <v>43791</v>
      </c>
      <c r="F11">
        <v>2.52E-2</v>
      </c>
      <c r="G11">
        <v>97.89</v>
      </c>
      <c r="AD11" s="6">
        <v>43747</v>
      </c>
      <c r="AE11" s="26">
        <v>1</v>
      </c>
      <c r="AF11" s="26">
        <f t="shared" si="0"/>
        <v>9</v>
      </c>
      <c r="AG11" s="10">
        <v>3</v>
      </c>
      <c r="AH11" s="26">
        <f t="shared" si="1"/>
        <v>6</v>
      </c>
    </row>
    <row r="12" spans="1:34" x14ac:dyDescent="0.2">
      <c r="A12" s="6">
        <v>43790</v>
      </c>
      <c r="B12">
        <v>2.9999999999999997E-4</v>
      </c>
      <c r="C12">
        <v>99.97</v>
      </c>
      <c r="E12" s="6">
        <v>43794</v>
      </c>
      <c r="F12">
        <v>1.06E-2</v>
      </c>
      <c r="G12">
        <v>98.95</v>
      </c>
      <c r="AD12" s="6">
        <v>43748</v>
      </c>
      <c r="AE12" s="26">
        <v>1</v>
      </c>
      <c r="AF12" s="26">
        <f t="shared" si="0"/>
        <v>10</v>
      </c>
      <c r="AG12" s="10">
        <v>2</v>
      </c>
      <c r="AH12" s="26">
        <f t="shared" si="1"/>
        <v>8</v>
      </c>
    </row>
    <row r="13" spans="1:34" x14ac:dyDescent="0.2">
      <c r="A13" s="6">
        <v>43791</v>
      </c>
      <c r="B13">
        <v>2.0000000000000001E-4</v>
      </c>
      <c r="C13">
        <v>99.99</v>
      </c>
      <c r="E13" s="6">
        <v>43795</v>
      </c>
      <c r="F13">
        <v>6.6E-3</v>
      </c>
      <c r="G13">
        <v>99.61</v>
      </c>
      <c r="AD13" s="6">
        <v>43749</v>
      </c>
      <c r="AE13" s="26">
        <v>2</v>
      </c>
      <c r="AF13" s="26">
        <f t="shared" si="0"/>
        <v>12</v>
      </c>
      <c r="AG13" s="10">
        <v>1</v>
      </c>
      <c r="AH13" s="26">
        <f t="shared" si="1"/>
        <v>9</v>
      </c>
    </row>
    <row r="14" spans="1:34" x14ac:dyDescent="0.2">
      <c r="A14" s="6">
        <v>43794</v>
      </c>
      <c r="B14">
        <v>1E-4</v>
      </c>
      <c r="C14">
        <v>99.999999999999901</v>
      </c>
      <c r="E14" s="6">
        <v>43796</v>
      </c>
      <c r="F14">
        <v>2.5000000000000001E-3</v>
      </c>
      <c r="G14">
        <v>99.86</v>
      </c>
      <c r="AD14" s="6">
        <v>43750</v>
      </c>
      <c r="AE14" s="26"/>
      <c r="AF14" s="26">
        <f t="shared" si="0"/>
        <v>12</v>
      </c>
      <c r="AG14" s="10"/>
      <c r="AH14" s="26">
        <f t="shared" si="1"/>
        <v>9</v>
      </c>
    </row>
    <row r="15" spans="1:34" x14ac:dyDescent="0.2">
      <c r="E15" s="6">
        <v>43797</v>
      </c>
      <c r="F15">
        <v>8.0000000000000004E-4</v>
      </c>
      <c r="G15">
        <v>99.94</v>
      </c>
      <c r="AD15" s="6">
        <v>43751</v>
      </c>
      <c r="AE15" s="26"/>
      <c r="AF15" s="26">
        <f t="shared" si="0"/>
        <v>12</v>
      </c>
      <c r="AG15" s="10"/>
      <c r="AH15" s="26">
        <f t="shared" si="1"/>
        <v>9</v>
      </c>
    </row>
    <row r="16" spans="1:34" x14ac:dyDescent="0.2">
      <c r="E16" s="6">
        <v>43798</v>
      </c>
      <c r="F16">
        <v>5.9999999999999995E-4</v>
      </c>
      <c r="G16">
        <v>100</v>
      </c>
      <c r="AD16" s="6">
        <v>43752</v>
      </c>
      <c r="AE16" s="26">
        <v>3</v>
      </c>
      <c r="AF16" s="26">
        <f t="shared" si="0"/>
        <v>15</v>
      </c>
      <c r="AG16" s="10"/>
      <c r="AH16" s="26">
        <f t="shared" si="1"/>
        <v>9</v>
      </c>
    </row>
    <row r="17" spans="1:34" x14ac:dyDescent="0.2">
      <c r="A17" s="6">
        <v>43776</v>
      </c>
      <c r="B17" t="s">
        <v>61</v>
      </c>
      <c r="AD17" s="6">
        <v>43753</v>
      </c>
      <c r="AE17" s="26">
        <v>1</v>
      </c>
      <c r="AF17" s="26">
        <f t="shared" si="0"/>
        <v>16</v>
      </c>
      <c r="AG17" s="10">
        <v>2</v>
      </c>
      <c r="AH17" s="26">
        <f t="shared" si="1"/>
        <v>11</v>
      </c>
    </row>
    <row r="18" spans="1:34" x14ac:dyDescent="0.2">
      <c r="A18" s="6">
        <v>43777</v>
      </c>
      <c r="B18">
        <v>0.2505</v>
      </c>
      <c r="C18">
        <v>25.05</v>
      </c>
      <c r="AD18" s="6">
        <v>43754</v>
      </c>
      <c r="AE18" s="26">
        <v>2</v>
      </c>
      <c r="AF18" s="26">
        <f t="shared" si="0"/>
        <v>18</v>
      </c>
      <c r="AG18" s="10">
        <v>3</v>
      </c>
      <c r="AH18" s="26">
        <f t="shared" si="1"/>
        <v>14</v>
      </c>
    </row>
    <row r="19" spans="1:34" x14ac:dyDescent="0.2">
      <c r="A19" s="6">
        <v>43780</v>
      </c>
      <c r="B19">
        <v>0.32300000000000001</v>
      </c>
      <c r="C19">
        <v>57.35</v>
      </c>
      <c r="AD19" s="6">
        <v>43755</v>
      </c>
      <c r="AE19" s="26">
        <v>2</v>
      </c>
      <c r="AF19" s="26">
        <f t="shared" si="0"/>
        <v>20</v>
      </c>
      <c r="AG19" s="10">
        <v>2</v>
      </c>
      <c r="AH19" s="26">
        <f t="shared" si="1"/>
        <v>16</v>
      </c>
    </row>
    <row r="20" spans="1:34" x14ac:dyDescent="0.2">
      <c r="A20" s="6">
        <v>43781</v>
      </c>
      <c r="B20">
        <v>0.22520000000000001</v>
      </c>
      <c r="C20">
        <v>79.869999999999905</v>
      </c>
      <c r="AD20" s="6">
        <v>43756</v>
      </c>
      <c r="AE20" s="26">
        <v>2</v>
      </c>
      <c r="AF20" s="26">
        <f t="shared" si="0"/>
        <v>22</v>
      </c>
      <c r="AG20" s="10">
        <v>3</v>
      </c>
      <c r="AH20" s="26">
        <f t="shared" si="1"/>
        <v>19</v>
      </c>
    </row>
    <row r="21" spans="1:34" x14ac:dyDescent="0.2">
      <c r="A21" s="23">
        <v>43782</v>
      </c>
      <c r="B21" s="24">
        <v>0.1164</v>
      </c>
      <c r="C21" s="24">
        <v>91.51</v>
      </c>
      <c r="AD21" s="6">
        <v>43757</v>
      </c>
      <c r="AE21" s="26"/>
      <c r="AF21" s="26">
        <f t="shared" si="0"/>
        <v>22</v>
      </c>
      <c r="AG21" s="10"/>
      <c r="AH21" s="26">
        <f t="shared" si="1"/>
        <v>19</v>
      </c>
    </row>
    <row r="22" spans="1:34" x14ac:dyDescent="0.2">
      <c r="A22" s="6">
        <v>43783</v>
      </c>
      <c r="B22">
        <v>5.2200000000000003E-2</v>
      </c>
      <c r="C22">
        <v>96.73</v>
      </c>
      <c r="AD22" s="6">
        <v>43758</v>
      </c>
      <c r="AE22" s="26"/>
      <c r="AF22" s="26">
        <f t="shared" si="0"/>
        <v>22</v>
      </c>
      <c r="AG22" s="10"/>
      <c r="AH22" s="26">
        <f t="shared" si="1"/>
        <v>19</v>
      </c>
    </row>
    <row r="23" spans="1:34" x14ac:dyDescent="0.2">
      <c r="A23" s="6">
        <v>43784</v>
      </c>
      <c r="B23">
        <v>1.9800000000000002E-2</v>
      </c>
      <c r="C23">
        <v>98.71</v>
      </c>
      <c r="AD23" s="6">
        <v>43759</v>
      </c>
      <c r="AE23" s="26">
        <v>1</v>
      </c>
      <c r="AF23" s="26">
        <f t="shared" si="0"/>
        <v>23</v>
      </c>
      <c r="AG23" s="10">
        <v>1</v>
      </c>
      <c r="AH23" s="26">
        <f t="shared" si="1"/>
        <v>20</v>
      </c>
    </row>
    <row r="24" spans="1:34" x14ac:dyDescent="0.2">
      <c r="A24" s="6">
        <v>43787</v>
      </c>
      <c r="B24">
        <v>7.6E-3</v>
      </c>
      <c r="C24">
        <v>99.47</v>
      </c>
      <c r="AD24" s="6">
        <v>43760</v>
      </c>
      <c r="AE24" s="26">
        <v>1</v>
      </c>
      <c r="AF24" s="26">
        <f t="shared" si="0"/>
        <v>24</v>
      </c>
      <c r="AG24" s="10">
        <v>1</v>
      </c>
      <c r="AH24" s="26">
        <f t="shared" si="1"/>
        <v>21</v>
      </c>
    </row>
    <row r="25" spans="1:34" x14ac:dyDescent="0.2">
      <c r="A25" s="6">
        <v>43788</v>
      </c>
      <c r="B25">
        <v>3.3999999999999998E-3</v>
      </c>
      <c r="C25">
        <v>99.81</v>
      </c>
      <c r="AD25" s="6">
        <v>43761</v>
      </c>
      <c r="AE25" s="26">
        <v>1</v>
      </c>
      <c r="AF25" s="26">
        <f t="shared" si="0"/>
        <v>25</v>
      </c>
      <c r="AG25" s="10"/>
      <c r="AH25" s="26">
        <f t="shared" si="1"/>
        <v>21</v>
      </c>
    </row>
    <row r="26" spans="1:34" x14ac:dyDescent="0.2">
      <c r="A26" s="6">
        <v>43789</v>
      </c>
      <c r="B26">
        <v>1.2999999999999999E-3</v>
      </c>
      <c r="C26">
        <v>99.94</v>
      </c>
      <c r="AD26" s="6">
        <v>43762</v>
      </c>
      <c r="AE26" s="26">
        <v>2</v>
      </c>
      <c r="AF26" s="26">
        <f t="shared" si="0"/>
        <v>27</v>
      </c>
      <c r="AG26" s="10">
        <v>2</v>
      </c>
      <c r="AH26" s="26">
        <f t="shared" si="1"/>
        <v>23</v>
      </c>
    </row>
    <row r="27" spans="1:34" x14ac:dyDescent="0.2">
      <c r="A27" s="6">
        <v>43790</v>
      </c>
      <c r="B27">
        <v>4.0000000000000002E-4</v>
      </c>
      <c r="C27">
        <v>99.98</v>
      </c>
      <c r="AD27" s="6">
        <v>43763</v>
      </c>
      <c r="AE27" s="26">
        <v>2</v>
      </c>
      <c r="AF27" s="26">
        <f t="shared" si="0"/>
        <v>29</v>
      </c>
      <c r="AG27" s="10">
        <v>2</v>
      </c>
      <c r="AH27" s="26">
        <f t="shared" si="1"/>
        <v>25</v>
      </c>
    </row>
    <row r="28" spans="1:34" x14ac:dyDescent="0.2">
      <c r="A28" s="6">
        <v>43794</v>
      </c>
      <c r="B28">
        <v>2.0000000000000001E-4</v>
      </c>
      <c r="C28">
        <v>100</v>
      </c>
      <c r="AD28" s="6">
        <v>43764</v>
      </c>
      <c r="AE28" s="26"/>
      <c r="AF28" s="26">
        <f t="shared" si="0"/>
        <v>29</v>
      </c>
      <c r="AG28" s="10"/>
      <c r="AH28" s="26">
        <f t="shared" si="1"/>
        <v>25</v>
      </c>
    </row>
    <row r="29" spans="1:34" x14ac:dyDescent="0.2">
      <c r="AD29" s="6">
        <v>43765</v>
      </c>
      <c r="AE29" s="26"/>
      <c r="AF29" s="26">
        <f t="shared" si="0"/>
        <v>29</v>
      </c>
      <c r="AG29" s="10"/>
      <c r="AH29" s="26">
        <f t="shared" si="1"/>
        <v>25</v>
      </c>
    </row>
    <row r="30" spans="1:34" x14ac:dyDescent="0.2">
      <c r="AD30" s="6">
        <v>43766</v>
      </c>
      <c r="AE30" s="26">
        <v>1</v>
      </c>
      <c r="AF30" s="26">
        <f t="shared" si="0"/>
        <v>30</v>
      </c>
      <c r="AG30" s="10">
        <v>2</v>
      </c>
      <c r="AH30" s="26">
        <f t="shared" si="1"/>
        <v>27</v>
      </c>
    </row>
    <row r="31" spans="1:34" x14ac:dyDescent="0.2">
      <c r="A31" s="6">
        <v>43777</v>
      </c>
      <c r="B31" t="s">
        <v>62</v>
      </c>
      <c r="AD31" s="6">
        <v>43767</v>
      </c>
      <c r="AE31" s="26">
        <v>2</v>
      </c>
      <c r="AF31" s="26">
        <f t="shared" si="0"/>
        <v>32</v>
      </c>
      <c r="AG31" s="10">
        <v>1</v>
      </c>
      <c r="AH31" s="26">
        <f t="shared" si="1"/>
        <v>28</v>
      </c>
    </row>
    <row r="32" spans="1:34" x14ac:dyDescent="0.2">
      <c r="A32" s="6">
        <v>43777</v>
      </c>
      <c r="B32">
        <v>9.9599999999999994E-2</v>
      </c>
      <c r="C32">
        <v>9.9599999999999902</v>
      </c>
      <c r="AD32" s="6">
        <v>43768</v>
      </c>
      <c r="AE32" s="26">
        <v>2</v>
      </c>
      <c r="AF32" s="26">
        <f t="shared" si="0"/>
        <v>34</v>
      </c>
      <c r="AG32" s="10">
        <v>2</v>
      </c>
      <c r="AH32" s="26">
        <f t="shared" si="1"/>
        <v>30</v>
      </c>
    </row>
    <row r="33" spans="1:34" x14ac:dyDescent="0.2">
      <c r="A33" s="6">
        <v>43780</v>
      </c>
      <c r="B33">
        <v>0.40439999999999998</v>
      </c>
      <c r="C33">
        <v>50.4</v>
      </c>
      <c r="AD33" s="6">
        <v>43769</v>
      </c>
      <c r="AE33" s="26">
        <v>1</v>
      </c>
      <c r="AF33" s="26">
        <f t="shared" si="0"/>
        <v>35</v>
      </c>
      <c r="AG33" s="10"/>
      <c r="AH33" s="26">
        <f t="shared" si="1"/>
        <v>30</v>
      </c>
    </row>
    <row r="34" spans="1:34" x14ac:dyDescent="0.2">
      <c r="A34" s="6">
        <v>43781</v>
      </c>
      <c r="B34">
        <v>0.28070000000000001</v>
      </c>
      <c r="C34">
        <v>78.47</v>
      </c>
      <c r="AD34" s="6">
        <v>43770</v>
      </c>
      <c r="AE34" s="26"/>
      <c r="AF34" s="26">
        <f t="shared" si="0"/>
        <v>35</v>
      </c>
      <c r="AG34" s="10">
        <v>2</v>
      </c>
      <c r="AH34" s="26">
        <f t="shared" si="1"/>
        <v>32</v>
      </c>
    </row>
    <row r="35" spans="1:34" x14ac:dyDescent="0.2">
      <c r="A35" s="23">
        <v>43782</v>
      </c>
      <c r="B35" s="24">
        <v>0.13</v>
      </c>
      <c r="C35" s="24">
        <v>91.47</v>
      </c>
      <c r="AD35" s="6">
        <v>43771</v>
      </c>
      <c r="AE35" s="26"/>
      <c r="AF35" s="26">
        <f t="shared" si="0"/>
        <v>35</v>
      </c>
      <c r="AG35" s="10"/>
      <c r="AH35" s="26">
        <f t="shared" si="1"/>
        <v>32</v>
      </c>
    </row>
    <row r="36" spans="1:34" x14ac:dyDescent="0.2">
      <c r="A36" s="6">
        <v>43783</v>
      </c>
      <c r="B36">
        <v>5.3400000000000003E-2</v>
      </c>
      <c r="C36">
        <v>96.81</v>
      </c>
      <c r="AD36" s="6">
        <v>43772</v>
      </c>
      <c r="AE36" s="26"/>
      <c r="AF36" s="26">
        <f t="shared" si="0"/>
        <v>35</v>
      </c>
      <c r="AG36" s="10"/>
      <c r="AH36" s="26">
        <f t="shared" si="1"/>
        <v>32</v>
      </c>
    </row>
    <row r="37" spans="1:34" x14ac:dyDescent="0.2">
      <c r="A37" s="6">
        <v>43784</v>
      </c>
      <c r="B37">
        <v>2.24E-2</v>
      </c>
      <c r="C37">
        <v>99.05</v>
      </c>
      <c r="AD37" s="6">
        <v>43773</v>
      </c>
      <c r="AE37" s="26"/>
      <c r="AF37" s="26">
        <f t="shared" si="0"/>
        <v>35</v>
      </c>
      <c r="AG37" s="10">
        <v>1</v>
      </c>
      <c r="AH37" s="26">
        <f t="shared" si="1"/>
        <v>33</v>
      </c>
    </row>
    <row r="38" spans="1:34" x14ac:dyDescent="0.2">
      <c r="A38" s="6">
        <v>43787</v>
      </c>
      <c r="B38">
        <v>5.4999999999999997E-3</v>
      </c>
      <c r="C38">
        <v>99.6</v>
      </c>
      <c r="AD38" s="6">
        <v>43774</v>
      </c>
      <c r="AE38" s="26"/>
      <c r="AF38" s="26">
        <f t="shared" si="0"/>
        <v>35</v>
      </c>
      <c r="AG38" s="10">
        <v>1</v>
      </c>
      <c r="AH38" s="26">
        <f t="shared" si="1"/>
        <v>34</v>
      </c>
    </row>
    <row r="39" spans="1:34" x14ac:dyDescent="0.2">
      <c r="A39" s="6">
        <v>43788</v>
      </c>
      <c r="B39">
        <v>3.2000000000000002E-3</v>
      </c>
      <c r="C39">
        <v>99.919999999999902</v>
      </c>
      <c r="AD39" s="6">
        <v>43775</v>
      </c>
      <c r="AE39" s="26">
        <v>2</v>
      </c>
      <c r="AF39" s="26">
        <f t="shared" si="0"/>
        <v>37</v>
      </c>
      <c r="AG39" s="10">
        <v>1</v>
      </c>
      <c r="AH39" s="26">
        <f t="shared" si="1"/>
        <v>35</v>
      </c>
    </row>
    <row r="40" spans="1:34" x14ac:dyDescent="0.2">
      <c r="A40" s="6">
        <v>43789</v>
      </c>
      <c r="B40">
        <v>5.9999999999999995E-4</v>
      </c>
      <c r="C40">
        <v>99.979999999999905</v>
      </c>
      <c r="AD40" s="6">
        <v>43776</v>
      </c>
      <c r="AE40" s="10">
        <v>1</v>
      </c>
      <c r="AF40" s="26">
        <f t="shared" si="0"/>
        <v>38</v>
      </c>
      <c r="AG40" s="10">
        <v>1</v>
      </c>
      <c r="AH40" s="26">
        <f t="shared" si="1"/>
        <v>36</v>
      </c>
    </row>
    <row r="41" spans="1:34" x14ac:dyDescent="0.2">
      <c r="A41" s="6">
        <v>43790</v>
      </c>
      <c r="B41">
        <v>2.0000000000000001E-4</v>
      </c>
      <c r="C41">
        <v>99.999999999999901</v>
      </c>
      <c r="AD41" s="6">
        <v>43777</v>
      </c>
      <c r="AE41" s="10">
        <v>1</v>
      </c>
      <c r="AF41" s="26">
        <f t="shared" si="0"/>
        <v>39</v>
      </c>
      <c r="AG41" s="10">
        <v>1</v>
      </c>
      <c r="AH41" s="26">
        <f t="shared" si="1"/>
        <v>37</v>
      </c>
    </row>
    <row r="42" spans="1:34" x14ac:dyDescent="0.2">
      <c r="AD42" s="6">
        <v>43778</v>
      </c>
      <c r="AE42" s="10"/>
      <c r="AF42" s="26">
        <f t="shared" si="0"/>
        <v>39</v>
      </c>
      <c r="AG42" s="10"/>
      <c r="AH42" s="26">
        <f t="shared" si="1"/>
        <v>37</v>
      </c>
    </row>
    <row r="43" spans="1:34" x14ac:dyDescent="0.2">
      <c r="AD43" s="6">
        <v>43779</v>
      </c>
      <c r="AE43" s="10"/>
      <c r="AF43" s="26">
        <f t="shared" si="0"/>
        <v>39</v>
      </c>
      <c r="AG43" s="10"/>
      <c r="AH43" s="26">
        <f t="shared" si="1"/>
        <v>37</v>
      </c>
    </row>
    <row r="44" spans="1:34" x14ac:dyDescent="0.2">
      <c r="AD44" s="6">
        <v>43780</v>
      </c>
      <c r="AE44" s="10">
        <v>2</v>
      </c>
      <c r="AF44" s="26">
        <f t="shared" si="0"/>
        <v>41</v>
      </c>
      <c r="AG44" s="10">
        <v>1</v>
      </c>
      <c r="AH44" s="26">
        <f t="shared" si="1"/>
        <v>38</v>
      </c>
    </row>
    <row r="45" spans="1:34" x14ac:dyDescent="0.2">
      <c r="A45" s="6">
        <v>43780</v>
      </c>
      <c r="AD45" s="6">
        <v>43781</v>
      </c>
      <c r="AE45" s="10"/>
      <c r="AF45" s="26">
        <f t="shared" si="0"/>
        <v>41</v>
      </c>
      <c r="AG45" s="10"/>
      <c r="AH45" s="26">
        <f t="shared" si="1"/>
        <v>38</v>
      </c>
    </row>
    <row r="46" spans="1:34" x14ac:dyDescent="0.2">
      <c r="A46" s="6">
        <v>43781</v>
      </c>
      <c r="B46">
        <v>0.2397</v>
      </c>
      <c r="C46">
        <v>23.97</v>
      </c>
      <c r="AD46" s="6">
        <v>43782</v>
      </c>
      <c r="AE46" s="10">
        <v>1</v>
      </c>
      <c r="AF46" s="26">
        <f t="shared" si="0"/>
        <v>42</v>
      </c>
      <c r="AG46" s="10">
        <v>1</v>
      </c>
      <c r="AH46" s="26">
        <f t="shared" si="1"/>
        <v>39</v>
      </c>
    </row>
    <row r="47" spans="1:34" x14ac:dyDescent="0.2">
      <c r="A47" s="6">
        <v>43782</v>
      </c>
      <c r="B47">
        <v>0.3291</v>
      </c>
      <c r="C47">
        <v>56.879999999999903</v>
      </c>
      <c r="AD47" s="6">
        <v>43783</v>
      </c>
      <c r="AE47" s="10"/>
      <c r="AF47" s="26">
        <f t="shared" si="0"/>
        <v>42</v>
      </c>
      <c r="AG47" s="10">
        <v>1</v>
      </c>
      <c r="AH47" s="26">
        <f t="shared" si="1"/>
        <v>40</v>
      </c>
    </row>
    <row r="48" spans="1:34" x14ac:dyDescent="0.2">
      <c r="A48" s="6">
        <v>43783</v>
      </c>
      <c r="B48">
        <v>0.2329</v>
      </c>
      <c r="C48">
        <v>80.17</v>
      </c>
      <c r="AD48" s="6">
        <v>43784</v>
      </c>
      <c r="AE48" s="10">
        <v>1</v>
      </c>
      <c r="AF48" s="26">
        <f t="shared" si="0"/>
        <v>43</v>
      </c>
      <c r="AG48" s="10">
        <v>1</v>
      </c>
      <c r="AH48" s="26">
        <f t="shared" si="1"/>
        <v>41</v>
      </c>
    </row>
    <row r="49" spans="1:34" x14ac:dyDescent="0.2">
      <c r="A49" s="23">
        <v>43784</v>
      </c>
      <c r="B49" s="24">
        <v>0.1182</v>
      </c>
      <c r="C49" s="24">
        <v>91.99</v>
      </c>
      <c r="AD49" s="6">
        <v>43785</v>
      </c>
      <c r="AE49" s="10"/>
      <c r="AF49" s="26">
        <f t="shared" si="0"/>
        <v>43</v>
      </c>
      <c r="AG49" s="10"/>
      <c r="AH49" s="26">
        <f t="shared" si="1"/>
        <v>41</v>
      </c>
    </row>
    <row r="50" spans="1:34" x14ac:dyDescent="0.2">
      <c r="A50" s="6">
        <v>43787</v>
      </c>
      <c r="B50">
        <v>4.7600000000000003E-2</v>
      </c>
      <c r="C50">
        <v>96.749999999999901</v>
      </c>
      <c r="AD50" s="6">
        <v>43786</v>
      </c>
      <c r="AE50" s="10"/>
      <c r="AF50" s="26">
        <f t="shared" si="0"/>
        <v>43</v>
      </c>
      <c r="AG50" s="10"/>
      <c r="AH50" s="26">
        <f t="shared" si="1"/>
        <v>41</v>
      </c>
    </row>
    <row r="51" spans="1:34" x14ac:dyDescent="0.2">
      <c r="A51" s="6">
        <v>43788</v>
      </c>
      <c r="B51">
        <v>2.0400000000000001E-2</v>
      </c>
      <c r="C51">
        <v>98.789999999999907</v>
      </c>
      <c r="AD51" s="6">
        <v>43787</v>
      </c>
      <c r="AE51" s="10">
        <v>2</v>
      </c>
      <c r="AF51" s="26">
        <f t="shared" si="0"/>
        <v>45</v>
      </c>
      <c r="AG51" s="10">
        <v>1</v>
      </c>
      <c r="AH51" s="26">
        <f t="shared" si="1"/>
        <v>42</v>
      </c>
    </row>
    <row r="52" spans="1:34" x14ac:dyDescent="0.2">
      <c r="A52" s="6">
        <v>43789</v>
      </c>
      <c r="B52">
        <v>8.0999999999999996E-3</v>
      </c>
      <c r="C52">
        <v>99.6</v>
      </c>
      <c r="AD52" s="6">
        <v>43788</v>
      </c>
      <c r="AE52" s="10"/>
      <c r="AF52" s="26">
        <f t="shared" si="0"/>
        <v>45</v>
      </c>
      <c r="AG52" s="10">
        <v>1</v>
      </c>
      <c r="AH52" s="26">
        <f t="shared" si="1"/>
        <v>43</v>
      </c>
    </row>
    <row r="53" spans="1:34" x14ac:dyDescent="0.2">
      <c r="A53" s="6">
        <v>43790</v>
      </c>
      <c r="B53">
        <v>2.5000000000000001E-3</v>
      </c>
      <c r="C53">
        <v>99.849999999999895</v>
      </c>
      <c r="AD53" s="6">
        <v>43789</v>
      </c>
      <c r="AE53" s="10"/>
      <c r="AF53" s="26">
        <f t="shared" si="0"/>
        <v>45</v>
      </c>
      <c r="AG53" s="10">
        <v>1</v>
      </c>
      <c r="AH53" s="26">
        <f t="shared" si="1"/>
        <v>44</v>
      </c>
    </row>
    <row r="54" spans="1:34" x14ac:dyDescent="0.2">
      <c r="A54" s="6">
        <v>43791</v>
      </c>
      <c r="B54">
        <v>8.0000000000000004E-4</v>
      </c>
      <c r="C54">
        <v>99.929999999999893</v>
      </c>
      <c r="AD54" s="6">
        <v>43790</v>
      </c>
      <c r="AE54" s="10"/>
      <c r="AF54" s="26">
        <f t="shared" si="0"/>
        <v>45</v>
      </c>
      <c r="AG54" s="10">
        <v>1</v>
      </c>
      <c r="AH54" s="26">
        <f t="shared" si="1"/>
        <v>45</v>
      </c>
    </row>
    <row r="55" spans="1:34" x14ac:dyDescent="0.2">
      <c r="A55" s="6">
        <v>43794</v>
      </c>
      <c r="B55">
        <v>2.0000000000000001E-4</v>
      </c>
      <c r="C55">
        <v>99.949999999999903</v>
      </c>
    </row>
    <row r="56" spans="1:34" x14ac:dyDescent="0.2">
      <c r="A56" s="6">
        <v>43795</v>
      </c>
      <c r="B56">
        <v>4.0000000000000002E-4</v>
      </c>
      <c r="C56">
        <v>99.989999999999895</v>
      </c>
    </row>
    <row r="57" spans="1:34" x14ac:dyDescent="0.2">
      <c r="A57" s="6">
        <v>43796</v>
      </c>
      <c r="B57">
        <v>1E-4</v>
      </c>
      <c r="C57">
        <v>99.999999999999901</v>
      </c>
    </row>
    <row r="59" spans="1:34" x14ac:dyDescent="0.2">
      <c r="AD59" t="s">
        <v>64</v>
      </c>
    </row>
    <row r="60" spans="1:34" x14ac:dyDescent="0.2">
      <c r="A60" s="6">
        <v>43782</v>
      </c>
      <c r="AD60">
        <v>1</v>
      </c>
      <c r="AE60">
        <v>5</v>
      </c>
      <c r="AF60">
        <v>0.14285714285714199</v>
      </c>
      <c r="AG60">
        <v>14.285714285714199</v>
      </c>
    </row>
    <row r="61" spans="1:34" x14ac:dyDescent="0.2">
      <c r="A61" s="6">
        <v>43782</v>
      </c>
      <c r="B61">
        <v>9.8400000000000001E-2</v>
      </c>
      <c r="C61">
        <v>9.84</v>
      </c>
      <c r="AD61">
        <v>2</v>
      </c>
      <c r="AE61">
        <v>10</v>
      </c>
      <c r="AF61">
        <v>0.28571428571428498</v>
      </c>
      <c r="AG61">
        <v>42.857142857142797</v>
      </c>
    </row>
    <row r="62" spans="1:34" x14ac:dyDescent="0.2">
      <c r="A62" s="6">
        <v>43783</v>
      </c>
      <c r="B62">
        <v>0.371</v>
      </c>
      <c r="C62">
        <v>46.94</v>
      </c>
      <c r="AD62">
        <v>3</v>
      </c>
      <c r="AE62">
        <v>6</v>
      </c>
      <c r="AF62">
        <v>0.17142857142857101</v>
      </c>
      <c r="AG62">
        <v>60</v>
      </c>
    </row>
    <row r="63" spans="1:34" x14ac:dyDescent="0.2">
      <c r="A63" s="6">
        <v>43784</v>
      </c>
      <c r="B63">
        <v>0.28210000000000002</v>
      </c>
      <c r="C63">
        <v>75.150000000000006</v>
      </c>
      <c r="AD63">
        <v>4</v>
      </c>
      <c r="AE63">
        <v>5</v>
      </c>
      <c r="AF63">
        <v>0.14285714285714199</v>
      </c>
      <c r="AG63">
        <v>74.285714285714207</v>
      </c>
    </row>
    <row r="64" spans="1:34" x14ac:dyDescent="0.2">
      <c r="A64" s="23">
        <v>43787</v>
      </c>
      <c r="B64" s="24">
        <v>0.14960000000000001</v>
      </c>
      <c r="C64" s="24">
        <v>90.11</v>
      </c>
      <c r="AD64" s="24">
        <v>5</v>
      </c>
      <c r="AE64" s="24">
        <v>4</v>
      </c>
      <c r="AF64" s="24">
        <v>0.114285714285714</v>
      </c>
      <c r="AG64" s="24">
        <v>85.714285714285694</v>
      </c>
    </row>
    <row r="65" spans="1:33" x14ac:dyDescent="0.2">
      <c r="A65" s="6">
        <v>43788</v>
      </c>
      <c r="B65">
        <v>6.0999999999999999E-2</v>
      </c>
      <c r="C65">
        <v>96.21</v>
      </c>
      <c r="AD65">
        <v>6</v>
      </c>
      <c r="AE65">
        <v>2</v>
      </c>
      <c r="AF65">
        <v>5.7142857142857099E-2</v>
      </c>
      <c r="AG65">
        <v>91.428571428571402</v>
      </c>
    </row>
    <row r="66" spans="1:33" x14ac:dyDescent="0.2">
      <c r="A66" s="6">
        <v>43789</v>
      </c>
      <c r="B66">
        <v>2.4299999999999999E-2</v>
      </c>
      <c r="C66">
        <v>98.64</v>
      </c>
      <c r="AD66">
        <v>8</v>
      </c>
      <c r="AE66">
        <v>3</v>
      </c>
      <c r="AF66">
        <v>8.5714285714285701E-2</v>
      </c>
      <c r="AG66">
        <v>100</v>
      </c>
    </row>
    <row r="67" spans="1:33" x14ac:dyDescent="0.2">
      <c r="A67" s="6">
        <v>43790</v>
      </c>
      <c r="B67">
        <v>9.5999999999999992E-3</v>
      </c>
      <c r="C67">
        <v>99.6</v>
      </c>
    </row>
    <row r="68" spans="1:33" x14ac:dyDescent="0.2">
      <c r="A68" s="6">
        <v>43791</v>
      </c>
      <c r="B68">
        <v>2.7000000000000001E-3</v>
      </c>
      <c r="C68">
        <v>99.87</v>
      </c>
    </row>
    <row r="69" spans="1:33" x14ac:dyDescent="0.2">
      <c r="A69" s="6">
        <v>43794</v>
      </c>
      <c r="B69">
        <v>8.9999999999999998E-4</v>
      </c>
      <c r="C69">
        <v>99.96</v>
      </c>
      <c r="AD69" t="s">
        <v>65</v>
      </c>
    </row>
    <row r="70" spans="1:33" x14ac:dyDescent="0.2">
      <c r="A70" s="6">
        <v>43795</v>
      </c>
      <c r="B70">
        <v>2.0000000000000001E-4</v>
      </c>
      <c r="C70">
        <v>99.98</v>
      </c>
      <c r="AD70">
        <v>1</v>
      </c>
      <c r="AE70">
        <v>7</v>
      </c>
      <c r="AF70">
        <v>0.155555555555555</v>
      </c>
      <c r="AG70">
        <v>15.5555555555555</v>
      </c>
    </row>
    <row r="71" spans="1:33" x14ac:dyDescent="0.2">
      <c r="A71" s="6">
        <v>43796</v>
      </c>
      <c r="B71">
        <v>2.0000000000000001E-4</v>
      </c>
      <c r="C71">
        <v>100</v>
      </c>
      <c r="AD71">
        <v>2</v>
      </c>
      <c r="AE71">
        <v>12</v>
      </c>
      <c r="AF71">
        <v>0.266666666666666</v>
      </c>
      <c r="AG71">
        <v>42.2222222222222</v>
      </c>
    </row>
    <row r="72" spans="1:33" x14ac:dyDescent="0.2">
      <c r="AD72">
        <v>3</v>
      </c>
      <c r="AE72">
        <v>7</v>
      </c>
      <c r="AF72">
        <v>0.155555555555555</v>
      </c>
      <c r="AG72">
        <v>57.7777777777777</v>
      </c>
    </row>
    <row r="73" spans="1:33" x14ac:dyDescent="0.2">
      <c r="AD73">
        <v>4</v>
      </c>
      <c r="AE73">
        <v>7</v>
      </c>
      <c r="AF73">
        <v>0.155555555555555</v>
      </c>
      <c r="AG73">
        <v>73.3333333333333</v>
      </c>
    </row>
    <row r="74" spans="1:33" x14ac:dyDescent="0.2">
      <c r="AD74" s="24">
        <v>5</v>
      </c>
      <c r="AE74" s="24">
        <v>6</v>
      </c>
      <c r="AF74" s="24">
        <v>0.133333333333333</v>
      </c>
      <c r="AG74" s="24">
        <v>86.6666666666666</v>
      </c>
    </row>
    <row r="75" spans="1:33" x14ac:dyDescent="0.2">
      <c r="A75" s="6">
        <v>43783</v>
      </c>
      <c r="AD75">
        <v>6</v>
      </c>
      <c r="AE75">
        <v>3</v>
      </c>
      <c r="AF75">
        <v>6.6666666666666596E-2</v>
      </c>
      <c r="AG75">
        <v>93.3333333333333</v>
      </c>
    </row>
    <row r="76" spans="1:33" x14ac:dyDescent="0.2">
      <c r="A76" s="6">
        <v>43783</v>
      </c>
      <c r="B76">
        <v>8.6800000000000002E-2</v>
      </c>
      <c r="C76">
        <v>8.68</v>
      </c>
      <c r="AD76">
        <v>8</v>
      </c>
      <c r="AE76">
        <v>3</v>
      </c>
      <c r="AF76">
        <v>6.6666666666666596E-2</v>
      </c>
      <c r="AG76">
        <v>99.999999999999901</v>
      </c>
    </row>
    <row r="77" spans="1:33" x14ac:dyDescent="0.2">
      <c r="A77" s="6">
        <v>43784</v>
      </c>
      <c r="B77">
        <v>0.37930000000000003</v>
      </c>
      <c r="C77">
        <v>46.61</v>
      </c>
    </row>
    <row r="78" spans="1:33" x14ac:dyDescent="0.2">
      <c r="A78" s="6">
        <v>43787</v>
      </c>
      <c r="B78">
        <v>0.28899999999999998</v>
      </c>
      <c r="C78">
        <v>75.510000000000005</v>
      </c>
    </row>
    <row r="79" spans="1:33" x14ac:dyDescent="0.2">
      <c r="A79" s="23">
        <v>43788</v>
      </c>
      <c r="B79" s="24">
        <v>0.15010000000000001</v>
      </c>
      <c r="C79" s="24">
        <v>90.52</v>
      </c>
    </row>
    <row r="80" spans="1:33" x14ac:dyDescent="0.2">
      <c r="A80" s="6">
        <v>43789</v>
      </c>
      <c r="B80">
        <v>6.0699999999999997E-2</v>
      </c>
      <c r="C80">
        <v>96.59</v>
      </c>
      <c r="AD80" t="s">
        <v>66</v>
      </c>
    </row>
    <row r="81" spans="1:33" x14ac:dyDescent="0.2">
      <c r="A81" s="6">
        <v>43790</v>
      </c>
      <c r="B81">
        <v>2.0899999999999998E-2</v>
      </c>
      <c r="C81">
        <v>98.68</v>
      </c>
      <c r="AD81">
        <v>0</v>
      </c>
      <c r="AE81">
        <v>7</v>
      </c>
      <c r="AF81">
        <v>0.25925925925925902</v>
      </c>
      <c r="AG81">
        <v>25.925925925925899</v>
      </c>
    </row>
    <row r="82" spans="1:33" x14ac:dyDescent="0.2">
      <c r="A82" s="6">
        <v>43791</v>
      </c>
      <c r="B82">
        <v>9.7000000000000003E-3</v>
      </c>
      <c r="C82">
        <v>99.65</v>
      </c>
      <c r="AD82">
        <v>1</v>
      </c>
      <c r="AE82">
        <v>8</v>
      </c>
      <c r="AF82">
        <v>0.296296296296296</v>
      </c>
      <c r="AG82">
        <v>55.5555555555555</v>
      </c>
    </row>
    <row r="83" spans="1:33" x14ac:dyDescent="0.2">
      <c r="A83" s="6">
        <v>43794</v>
      </c>
      <c r="B83">
        <v>2.0999999999999999E-3</v>
      </c>
      <c r="C83">
        <v>99.86</v>
      </c>
      <c r="AD83">
        <v>2</v>
      </c>
      <c r="AE83">
        <v>9</v>
      </c>
      <c r="AF83">
        <v>0.33333333333333298</v>
      </c>
      <c r="AG83">
        <v>88.8888888888888</v>
      </c>
    </row>
    <row r="84" spans="1:33" x14ac:dyDescent="0.2">
      <c r="A84" s="6">
        <v>43795</v>
      </c>
      <c r="B84">
        <v>8.0000000000000004E-4</v>
      </c>
      <c r="C84">
        <v>99.94</v>
      </c>
      <c r="AD84">
        <v>3</v>
      </c>
      <c r="AE84">
        <v>3</v>
      </c>
      <c r="AF84">
        <v>0.11111111111111099</v>
      </c>
      <c r="AG84">
        <v>100</v>
      </c>
    </row>
    <row r="85" spans="1:33" x14ac:dyDescent="0.2">
      <c r="A85" s="6">
        <v>43796</v>
      </c>
      <c r="B85">
        <v>4.0000000000000002E-4</v>
      </c>
      <c r="C85">
        <v>99.98</v>
      </c>
    </row>
    <row r="86" spans="1:33" x14ac:dyDescent="0.2">
      <c r="A86" s="6">
        <v>43798</v>
      </c>
      <c r="B86">
        <v>2.0000000000000001E-4</v>
      </c>
      <c r="C86">
        <v>100</v>
      </c>
    </row>
    <row r="89" spans="1:33" x14ac:dyDescent="0.2">
      <c r="AD89" t="s">
        <v>67</v>
      </c>
    </row>
    <row r="90" spans="1:33" x14ac:dyDescent="0.2">
      <c r="A90" s="6">
        <v>43784</v>
      </c>
      <c r="AD90">
        <v>0</v>
      </c>
      <c r="AE90">
        <v>8</v>
      </c>
      <c r="AF90">
        <v>0.21052631578947301</v>
      </c>
      <c r="AG90">
        <v>21.052631578947299</v>
      </c>
    </row>
    <row r="91" spans="1:33" x14ac:dyDescent="0.2">
      <c r="A91" s="6">
        <v>43784</v>
      </c>
      <c r="B91">
        <v>0.35389999999999999</v>
      </c>
      <c r="C91">
        <v>35.39</v>
      </c>
      <c r="AD91">
        <v>1</v>
      </c>
      <c r="AE91">
        <v>18</v>
      </c>
      <c r="AF91">
        <v>0.47368421052631499</v>
      </c>
      <c r="AG91">
        <v>68.421052631578902</v>
      </c>
    </row>
    <row r="92" spans="1:33" x14ac:dyDescent="0.2">
      <c r="A92" s="6">
        <v>43787</v>
      </c>
      <c r="B92">
        <v>0.40439999999999998</v>
      </c>
      <c r="C92">
        <v>75.83</v>
      </c>
      <c r="AD92">
        <v>2</v>
      </c>
      <c r="AE92">
        <v>9</v>
      </c>
      <c r="AF92">
        <v>0.23684210526315699</v>
      </c>
      <c r="AG92">
        <v>92.105263157894697</v>
      </c>
    </row>
    <row r="93" spans="1:33" x14ac:dyDescent="0.2">
      <c r="A93" s="23">
        <v>43788</v>
      </c>
      <c r="B93" s="24">
        <v>0.1633</v>
      </c>
      <c r="C93" s="24">
        <v>92.16</v>
      </c>
      <c r="AD93">
        <v>3</v>
      </c>
      <c r="AE93">
        <v>3</v>
      </c>
      <c r="AF93">
        <v>7.8947368421052599E-2</v>
      </c>
      <c r="AG93">
        <v>99.999999999999901</v>
      </c>
    </row>
    <row r="94" spans="1:33" x14ac:dyDescent="0.2">
      <c r="A94" s="6">
        <v>43789</v>
      </c>
      <c r="B94">
        <v>5.3100000000000001E-2</v>
      </c>
      <c r="C94">
        <v>97.47</v>
      </c>
    </row>
    <row r="95" spans="1:33" x14ac:dyDescent="0.2">
      <c r="A95" s="6">
        <v>43790</v>
      </c>
      <c r="B95">
        <v>1.8499999999999999E-2</v>
      </c>
      <c r="C95">
        <v>99.32</v>
      </c>
    </row>
    <row r="96" spans="1:33" x14ac:dyDescent="0.2">
      <c r="A96" s="6">
        <v>43791</v>
      </c>
      <c r="B96">
        <v>4.8999999999999998E-3</v>
      </c>
      <c r="C96">
        <v>99.81</v>
      </c>
    </row>
    <row r="97" spans="1:3" x14ac:dyDescent="0.2">
      <c r="A97" s="6">
        <v>43794</v>
      </c>
      <c r="B97">
        <v>1.6999999999999999E-3</v>
      </c>
      <c r="C97">
        <v>99.98</v>
      </c>
    </row>
    <row r="98" spans="1:3" x14ac:dyDescent="0.2">
      <c r="A98" s="6">
        <v>43795</v>
      </c>
      <c r="B98">
        <v>1E-4</v>
      </c>
      <c r="C98">
        <v>99.99</v>
      </c>
    </row>
    <row r="99" spans="1:3" x14ac:dyDescent="0.2">
      <c r="A99" s="6">
        <v>43796</v>
      </c>
      <c r="B99">
        <v>1E-4</v>
      </c>
      <c r="C99">
        <v>100</v>
      </c>
    </row>
    <row r="102" spans="1:3" x14ac:dyDescent="0.2">
      <c r="A102" s="6">
        <v>43787</v>
      </c>
    </row>
    <row r="103" spans="1:3" x14ac:dyDescent="0.2">
      <c r="A103" s="6">
        <v>43787</v>
      </c>
      <c r="B103">
        <v>8.3000000000000004E-2</v>
      </c>
      <c r="C103">
        <v>8.3000000000000007</v>
      </c>
    </row>
    <row r="104" spans="1:3" x14ac:dyDescent="0.2">
      <c r="A104" s="6">
        <v>43788</v>
      </c>
      <c r="B104">
        <v>0.36170000000000002</v>
      </c>
      <c r="C104">
        <v>44.47</v>
      </c>
    </row>
    <row r="105" spans="1:3" x14ac:dyDescent="0.2">
      <c r="A105" s="6">
        <v>43789</v>
      </c>
      <c r="B105">
        <v>0.30859999999999999</v>
      </c>
      <c r="C105">
        <v>75.33</v>
      </c>
    </row>
    <row r="106" spans="1:3" x14ac:dyDescent="0.2">
      <c r="A106" s="23">
        <v>43790</v>
      </c>
      <c r="B106" s="24">
        <v>0.15379999999999999</v>
      </c>
      <c r="C106" s="24">
        <v>90.71</v>
      </c>
    </row>
    <row r="107" spans="1:3" x14ac:dyDescent="0.2">
      <c r="A107" s="6">
        <v>43791</v>
      </c>
      <c r="B107">
        <v>0.06</v>
      </c>
      <c r="C107">
        <v>96.71</v>
      </c>
    </row>
    <row r="108" spans="1:3" x14ac:dyDescent="0.2">
      <c r="A108" s="6">
        <v>43794</v>
      </c>
      <c r="B108">
        <v>2.3E-2</v>
      </c>
      <c r="C108">
        <v>99.01</v>
      </c>
    </row>
    <row r="109" spans="1:3" x14ac:dyDescent="0.2">
      <c r="A109" s="6">
        <v>43795</v>
      </c>
      <c r="B109">
        <v>7.3000000000000001E-3</v>
      </c>
      <c r="C109">
        <v>99.74</v>
      </c>
    </row>
    <row r="110" spans="1:3" x14ac:dyDescent="0.2">
      <c r="A110" s="6">
        <v>43796</v>
      </c>
      <c r="B110">
        <v>1.5E-3</v>
      </c>
      <c r="C110">
        <v>99.89</v>
      </c>
    </row>
    <row r="111" spans="1:3" x14ac:dyDescent="0.2">
      <c r="A111" s="6">
        <v>43797</v>
      </c>
      <c r="B111">
        <v>6.9999999999999999E-4</v>
      </c>
      <c r="C111">
        <v>99.96</v>
      </c>
    </row>
    <row r="112" spans="1:3" x14ac:dyDescent="0.2">
      <c r="A112" s="6">
        <v>43798</v>
      </c>
      <c r="B112">
        <v>2.0000000000000001E-4</v>
      </c>
      <c r="C112">
        <v>99.98</v>
      </c>
    </row>
    <row r="113" spans="1:3" x14ac:dyDescent="0.2">
      <c r="A113" s="6">
        <v>43801</v>
      </c>
      <c r="B113">
        <v>1E-4</v>
      </c>
      <c r="C113">
        <v>99.99</v>
      </c>
    </row>
    <row r="114" spans="1:3" x14ac:dyDescent="0.2">
      <c r="A114" s="6">
        <v>43803</v>
      </c>
      <c r="B114">
        <v>1E-4</v>
      </c>
      <c r="C114">
        <v>100</v>
      </c>
    </row>
    <row r="117" spans="1:3" x14ac:dyDescent="0.2">
      <c r="A117" s="6">
        <v>43788</v>
      </c>
    </row>
    <row r="118" spans="1:3" x14ac:dyDescent="0.2">
      <c r="A118" s="6">
        <v>43788</v>
      </c>
      <c r="B118">
        <v>0.33550000000000002</v>
      </c>
      <c r="C118">
        <v>33.549999999999997</v>
      </c>
    </row>
    <row r="119" spans="1:3" x14ac:dyDescent="0.2">
      <c r="A119" s="6">
        <v>43789</v>
      </c>
      <c r="B119">
        <v>0.41930000000000001</v>
      </c>
      <c r="C119">
        <v>75.48</v>
      </c>
    </row>
    <row r="120" spans="1:3" x14ac:dyDescent="0.2">
      <c r="A120" s="23">
        <v>43790</v>
      </c>
      <c r="B120" s="24">
        <v>0.16980000000000001</v>
      </c>
      <c r="C120" s="24">
        <v>92.46</v>
      </c>
    </row>
    <row r="121" spans="1:3" x14ac:dyDescent="0.2">
      <c r="A121" s="6">
        <v>43791</v>
      </c>
      <c r="B121">
        <v>5.4199999999999998E-2</v>
      </c>
      <c r="C121">
        <v>97.88</v>
      </c>
    </row>
    <row r="122" spans="1:3" x14ac:dyDescent="0.2">
      <c r="A122" s="6">
        <v>43794</v>
      </c>
      <c r="B122">
        <v>1.6E-2</v>
      </c>
      <c r="C122">
        <v>99.48</v>
      </c>
    </row>
    <row r="123" spans="1:3" x14ac:dyDescent="0.2">
      <c r="A123" s="6">
        <v>43795</v>
      </c>
      <c r="B123">
        <v>4.1999999999999997E-3</v>
      </c>
      <c r="C123">
        <v>99.9</v>
      </c>
    </row>
    <row r="124" spans="1:3" x14ac:dyDescent="0.2">
      <c r="A124" s="6">
        <v>43796</v>
      </c>
      <c r="B124">
        <v>8.9999999999999998E-4</v>
      </c>
      <c r="C124">
        <v>99.99</v>
      </c>
    </row>
    <row r="125" spans="1:3" x14ac:dyDescent="0.2">
      <c r="A125" s="6">
        <v>43798</v>
      </c>
      <c r="B125">
        <v>1E-4</v>
      </c>
      <c r="C125">
        <v>100</v>
      </c>
    </row>
    <row r="133" spans="1:3" x14ac:dyDescent="0.2">
      <c r="A133" s="6">
        <v>43789</v>
      </c>
    </row>
    <row r="134" spans="1:3" x14ac:dyDescent="0.2">
      <c r="A134" s="6">
        <v>43789</v>
      </c>
      <c r="B134">
        <v>0.78669999999999995</v>
      </c>
      <c r="C134">
        <v>78.67</v>
      </c>
    </row>
    <row r="135" spans="1:3" x14ac:dyDescent="0.2">
      <c r="A135" s="23">
        <v>43790</v>
      </c>
      <c r="B135" s="24">
        <v>0.16689999999999999</v>
      </c>
      <c r="C135" s="24">
        <v>95.36</v>
      </c>
    </row>
    <row r="136" spans="1:3" x14ac:dyDescent="0.2">
      <c r="A136" s="6">
        <v>43791</v>
      </c>
      <c r="B136">
        <v>3.5000000000000003E-2</v>
      </c>
      <c r="C136">
        <v>98.86</v>
      </c>
    </row>
    <row r="137" spans="1:3" x14ac:dyDescent="0.2">
      <c r="A137" s="6">
        <v>43794</v>
      </c>
      <c r="B137">
        <v>9.1999999999999998E-3</v>
      </c>
      <c r="C137">
        <v>99.78</v>
      </c>
    </row>
    <row r="138" spans="1:3" x14ac:dyDescent="0.2">
      <c r="A138" s="6">
        <v>43795</v>
      </c>
      <c r="B138">
        <v>1.6999999999999999E-3</v>
      </c>
      <c r="C138">
        <v>99.95</v>
      </c>
    </row>
    <row r="139" spans="1:3" x14ac:dyDescent="0.2">
      <c r="A139" s="6">
        <v>43796</v>
      </c>
      <c r="B139">
        <v>2.9999999999999997E-4</v>
      </c>
      <c r="C139">
        <v>99.98</v>
      </c>
    </row>
    <row r="140" spans="1:3" x14ac:dyDescent="0.2">
      <c r="A140" s="6">
        <v>43797</v>
      </c>
      <c r="B140">
        <v>1E-4</v>
      </c>
      <c r="C140">
        <v>99.99</v>
      </c>
    </row>
    <row r="141" spans="1:3" x14ac:dyDescent="0.2">
      <c r="A141" s="6">
        <v>43798</v>
      </c>
      <c r="B141">
        <v>1E-4</v>
      </c>
      <c r="C141">
        <v>100</v>
      </c>
    </row>
    <row r="148" spans="1:1" x14ac:dyDescent="0.2">
      <c r="A148" t="s">
        <v>63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88A8-D546-8B45-8C47-BBA4171C77D2}">
  <dimension ref="A2:AL12"/>
  <sheetViews>
    <sheetView tabSelected="1" workbookViewId="0">
      <selection activeCell="AN14" sqref="AN14"/>
    </sheetView>
  </sheetViews>
  <sheetFormatPr baseColWidth="10" defaultRowHeight="16" x14ac:dyDescent="0.2"/>
  <cols>
    <col min="2" max="38" width="3.6640625" bestFit="1" customWidth="1"/>
  </cols>
  <sheetData>
    <row r="2" spans="1:38" x14ac:dyDescent="0.2">
      <c r="Q2" s="36"/>
      <c r="R2" s="36"/>
      <c r="S2" s="36"/>
    </row>
    <row r="3" spans="1:38" x14ac:dyDescent="0.2">
      <c r="Q3" s="35"/>
      <c r="R3" s="35"/>
      <c r="S3" s="35"/>
      <c r="Z3" s="35"/>
      <c r="AA3" s="35"/>
      <c r="AB3" s="35"/>
      <c r="AC3" s="35"/>
      <c r="AD3" s="35"/>
    </row>
    <row r="4" spans="1:38" x14ac:dyDescent="0.2">
      <c r="K4" s="34"/>
      <c r="L4" s="34"/>
      <c r="M4" s="34"/>
      <c r="N4" s="34"/>
      <c r="O4" s="34"/>
      <c r="P4" s="34"/>
      <c r="Q4" s="34"/>
      <c r="Z4" s="34"/>
      <c r="AA4" s="34"/>
      <c r="AB4" s="34"/>
      <c r="AC4" s="34"/>
      <c r="AF4" s="34"/>
      <c r="AG4" s="34"/>
      <c r="AH4" s="34"/>
      <c r="AI4" s="34"/>
      <c r="AJ4" s="34"/>
      <c r="AK4" s="34"/>
    </row>
    <row r="5" spans="1:38" x14ac:dyDescent="0.2">
      <c r="J5" s="33"/>
      <c r="K5" s="33"/>
      <c r="L5" s="33"/>
      <c r="P5" s="33"/>
      <c r="Q5" s="33"/>
      <c r="R5" s="33"/>
      <c r="Y5" s="33"/>
      <c r="Z5" s="33"/>
      <c r="AA5" s="33"/>
      <c r="AB5" s="33"/>
      <c r="AC5" s="33"/>
      <c r="AD5" s="33"/>
      <c r="AE5" s="33"/>
    </row>
    <row r="6" spans="1:38" x14ac:dyDescent="0.2">
      <c r="I6" s="32"/>
      <c r="J6" s="32"/>
      <c r="O6" s="32"/>
      <c r="P6" s="32"/>
      <c r="Q6" s="32"/>
      <c r="R6" s="32"/>
      <c r="W6" s="32"/>
      <c r="X6" s="32"/>
      <c r="Y6" s="32"/>
      <c r="AE6" s="32"/>
      <c r="AF6" s="32"/>
      <c r="AG6" s="32"/>
      <c r="AH6" s="32"/>
    </row>
    <row r="7" spans="1:38" x14ac:dyDescent="0.2">
      <c r="C7" s="31"/>
      <c r="D7" s="31"/>
      <c r="E7" s="31"/>
      <c r="H7" s="31"/>
      <c r="I7" s="31"/>
      <c r="J7" s="31"/>
      <c r="K7" s="31"/>
      <c r="O7" s="31"/>
      <c r="P7" s="31"/>
      <c r="Q7" s="31"/>
      <c r="S7" s="31"/>
      <c r="T7" s="31"/>
      <c r="U7" s="31"/>
      <c r="V7" s="31"/>
      <c r="W7" s="31"/>
      <c r="Y7" s="31"/>
      <c r="Z7" s="31"/>
      <c r="AA7" s="31"/>
      <c r="AB7" s="31"/>
      <c r="AC7" s="31"/>
      <c r="AE7" s="31"/>
      <c r="AF7" s="31"/>
      <c r="AG7" s="31"/>
      <c r="AH7" s="31"/>
      <c r="AI7" s="31"/>
      <c r="AJ7" s="31"/>
    </row>
    <row r="8" spans="1:38" x14ac:dyDescent="0.2">
      <c r="C8" s="30"/>
      <c r="D8" s="30"/>
      <c r="E8" s="30"/>
      <c r="F8" s="30"/>
      <c r="G8" s="30"/>
      <c r="H8" s="30"/>
      <c r="I8" s="30"/>
      <c r="J8" s="30"/>
      <c r="K8" s="30"/>
      <c r="O8" s="30"/>
      <c r="P8" s="30"/>
      <c r="R8" s="30"/>
      <c r="S8" s="30"/>
      <c r="T8" s="30"/>
      <c r="U8" s="30"/>
      <c r="V8" s="30"/>
      <c r="W8" s="30"/>
      <c r="X8" s="30"/>
      <c r="Y8" s="30"/>
      <c r="Z8" s="30"/>
      <c r="AD8" s="30"/>
      <c r="AE8" s="30"/>
      <c r="AF8" s="30"/>
      <c r="AG8" s="30"/>
      <c r="AH8" s="30"/>
      <c r="AI8" s="30"/>
      <c r="AJ8" s="30"/>
      <c r="AK8" s="30"/>
      <c r="AL8" s="30"/>
    </row>
    <row r="9" spans="1:38" x14ac:dyDescent="0.2">
      <c r="B9" s="29"/>
      <c r="C9" s="29"/>
      <c r="D9" s="29"/>
      <c r="E9" s="29"/>
      <c r="H9" s="29"/>
      <c r="I9" s="29"/>
      <c r="J9" s="29"/>
      <c r="L9" s="29"/>
      <c r="M9" s="29"/>
      <c r="N9" s="29"/>
      <c r="O9" s="29"/>
      <c r="P9" s="29"/>
      <c r="Q9" s="29"/>
      <c r="S9" s="29"/>
      <c r="T9" s="29"/>
      <c r="U9" s="29"/>
      <c r="V9" s="29"/>
      <c r="X9" s="29"/>
      <c r="Y9" s="29"/>
      <c r="Z9" s="29"/>
      <c r="AD9" s="29"/>
      <c r="AE9" s="29"/>
    </row>
    <row r="10" spans="1:38" x14ac:dyDescent="0.2">
      <c r="B10" s="28"/>
      <c r="C10" s="28"/>
      <c r="E10" s="28"/>
      <c r="F10" s="28"/>
      <c r="G10" s="28"/>
      <c r="H10" s="28"/>
      <c r="I10" s="28"/>
      <c r="J10" s="28"/>
      <c r="L10" s="28"/>
      <c r="M10" s="28"/>
      <c r="N10" s="28"/>
      <c r="O10" s="28"/>
      <c r="P10" s="28"/>
      <c r="R10" s="28"/>
      <c r="S10" s="28"/>
      <c r="V10" s="28"/>
      <c r="W10" s="28"/>
      <c r="X10" s="28"/>
      <c r="Y10" s="28"/>
      <c r="AC10" s="28"/>
      <c r="AD10" s="28"/>
      <c r="AE10" s="28"/>
      <c r="AF10" s="28"/>
      <c r="AG10" s="28"/>
    </row>
    <row r="11" spans="1:38" ht="49" x14ac:dyDescent="0.2">
      <c r="B11" s="27">
        <v>43739</v>
      </c>
      <c r="C11" s="27">
        <v>43740</v>
      </c>
      <c r="D11" s="27">
        <v>43741</v>
      </c>
      <c r="E11" s="27">
        <v>43742</v>
      </c>
      <c r="F11" s="27">
        <v>43743</v>
      </c>
      <c r="G11" s="27">
        <v>43744</v>
      </c>
      <c r="H11" s="27">
        <v>43745</v>
      </c>
      <c r="I11" s="27">
        <v>43746</v>
      </c>
      <c r="J11" s="27">
        <v>43747</v>
      </c>
      <c r="K11" s="27">
        <v>43748</v>
      </c>
      <c r="L11" s="27">
        <v>43749</v>
      </c>
      <c r="M11" s="27">
        <v>43750</v>
      </c>
      <c r="N11" s="27">
        <v>43751</v>
      </c>
      <c r="O11" s="27">
        <v>43752</v>
      </c>
      <c r="P11" s="27">
        <v>43753</v>
      </c>
      <c r="Q11" s="27">
        <v>43754</v>
      </c>
      <c r="R11" s="27">
        <v>43755</v>
      </c>
      <c r="S11" s="27">
        <v>43756</v>
      </c>
      <c r="T11" s="27">
        <v>43757</v>
      </c>
      <c r="U11" s="27">
        <v>43758</v>
      </c>
      <c r="V11" s="27">
        <v>43759</v>
      </c>
      <c r="W11" s="27">
        <v>43760</v>
      </c>
      <c r="X11" s="27">
        <v>43761</v>
      </c>
      <c r="Y11" s="27">
        <v>43762</v>
      </c>
      <c r="Z11" s="27">
        <v>43763</v>
      </c>
      <c r="AA11" s="27">
        <v>43764</v>
      </c>
      <c r="AB11" s="27">
        <v>43765</v>
      </c>
      <c r="AC11" s="27">
        <v>43766</v>
      </c>
      <c r="AD11" s="27">
        <v>43767</v>
      </c>
      <c r="AE11" s="27">
        <v>43768</v>
      </c>
      <c r="AF11" s="27">
        <v>43769</v>
      </c>
      <c r="AG11" s="27">
        <v>43770</v>
      </c>
      <c r="AH11" s="27">
        <v>43771</v>
      </c>
      <c r="AI11" s="27">
        <v>43772</v>
      </c>
      <c r="AJ11" s="27">
        <v>43773</v>
      </c>
      <c r="AK11" s="27">
        <v>43774</v>
      </c>
      <c r="AL11" s="27">
        <v>43775</v>
      </c>
    </row>
    <row r="12" spans="1:38" x14ac:dyDescent="0.2">
      <c r="A12" s="3" t="s">
        <v>68</v>
      </c>
      <c r="B12" s="10">
        <v>2</v>
      </c>
      <c r="C12" s="10">
        <v>4</v>
      </c>
      <c r="D12" s="10">
        <v>3</v>
      </c>
      <c r="E12" s="10">
        <v>4</v>
      </c>
      <c r="F12" s="10">
        <v>2</v>
      </c>
      <c r="G12" s="10">
        <v>2</v>
      </c>
      <c r="H12" s="10">
        <v>4</v>
      </c>
      <c r="I12" s="10">
        <v>5</v>
      </c>
      <c r="J12" s="10">
        <v>6</v>
      </c>
      <c r="K12" s="10">
        <v>4</v>
      </c>
      <c r="L12" s="10">
        <v>4</v>
      </c>
      <c r="M12" s="10">
        <v>3</v>
      </c>
      <c r="N12" s="10">
        <v>3</v>
      </c>
      <c r="O12" s="10">
        <v>6</v>
      </c>
      <c r="P12" s="10">
        <v>7</v>
      </c>
      <c r="Q12" s="10">
        <v>7</v>
      </c>
      <c r="R12" s="10">
        <v>6</v>
      </c>
      <c r="S12" s="10">
        <v>4</v>
      </c>
      <c r="T12" s="10">
        <v>3</v>
      </c>
      <c r="U12" s="10">
        <v>3</v>
      </c>
      <c r="V12" s="10">
        <v>4</v>
      </c>
      <c r="W12" s="10">
        <v>4</v>
      </c>
      <c r="X12" s="10">
        <v>4</v>
      </c>
      <c r="Y12" s="10">
        <v>6</v>
      </c>
      <c r="Z12" s="10">
        <v>6</v>
      </c>
      <c r="AA12" s="10">
        <v>4</v>
      </c>
      <c r="AB12" s="10">
        <v>4</v>
      </c>
      <c r="AC12" s="10">
        <v>5</v>
      </c>
      <c r="AD12" s="10">
        <v>5</v>
      </c>
      <c r="AE12" s="10">
        <v>6</v>
      </c>
      <c r="AF12" s="10">
        <v>5</v>
      </c>
      <c r="AG12" s="10">
        <v>5</v>
      </c>
      <c r="AH12" s="10">
        <v>4</v>
      </c>
      <c r="AI12" s="10">
        <v>3</v>
      </c>
      <c r="AJ12" s="10">
        <v>3</v>
      </c>
      <c r="AK12" s="10">
        <v>2</v>
      </c>
      <c r="AL12" s="1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97D0-8E12-8E42-8ADC-B70B93491060}">
  <dimension ref="A1:L14"/>
  <sheetViews>
    <sheetView workbookViewId="0">
      <selection activeCell="D11" sqref="D11"/>
    </sheetView>
  </sheetViews>
  <sheetFormatPr baseColWidth="10" defaultRowHeight="16" x14ac:dyDescent="0.2"/>
  <cols>
    <col min="12" max="12" width="16.83203125" customWidth="1"/>
  </cols>
  <sheetData>
    <row r="1" spans="1:12" x14ac:dyDescent="0.2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 t="s">
        <v>46</v>
      </c>
    </row>
    <row r="2" spans="1:12" x14ac:dyDescent="0.2">
      <c r="A2" t="s">
        <v>43</v>
      </c>
      <c r="B2" s="10">
        <v>1</v>
      </c>
      <c r="C2" s="10">
        <v>3</v>
      </c>
      <c r="D2" s="10">
        <v>-7</v>
      </c>
      <c r="E2" s="10">
        <v>2</v>
      </c>
      <c r="F2" s="10">
        <v>4</v>
      </c>
      <c r="G2" s="10">
        <v>-4</v>
      </c>
      <c r="H2" s="10">
        <v>2</v>
      </c>
      <c r="I2" s="10">
        <v>2</v>
      </c>
      <c r="J2" s="10">
        <v>-5</v>
      </c>
      <c r="K2" s="10">
        <v>2</v>
      </c>
      <c r="L2" s="10">
        <f>AVERAGE(B2:K2)</f>
        <v>0</v>
      </c>
    </row>
    <row r="3" spans="1:12" x14ac:dyDescent="0.2">
      <c r="A3" t="s">
        <v>44</v>
      </c>
      <c r="B3" s="10">
        <v>-3</v>
      </c>
      <c r="C3" s="10">
        <v>1</v>
      </c>
      <c r="D3" s="10">
        <v>-1</v>
      </c>
      <c r="E3" s="10">
        <v>1</v>
      </c>
      <c r="F3" s="10">
        <v>2</v>
      </c>
      <c r="G3" s="10">
        <v>1</v>
      </c>
      <c r="H3" s="10">
        <v>2</v>
      </c>
      <c r="I3" s="10">
        <v>-2</v>
      </c>
      <c r="J3" s="10">
        <v>2</v>
      </c>
      <c r="K3" s="10">
        <v>-3</v>
      </c>
      <c r="L3" s="10">
        <f>AVERAGE(B3:K3)</f>
        <v>0</v>
      </c>
    </row>
    <row r="4" spans="1:12" x14ac:dyDescent="0.2">
      <c r="A4" t="s">
        <v>45</v>
      </c>
      <c r="B4" s="10">
        <v>-2</v>
      </c>
      <c r="C4" s="10">
        <v>2</v>
      </c>
      <c r="D4" s="10">
        <v>-4</v>
      </c>
      <c r="E4" s="10">
        <v>4</v>
      </c>
      <c r="F4" s="10">
        <v>-2</v>
      </c>
      <c r="G4" s="10">
        <v>10</v>
      </c>
      <c r="H4" s="10">
        <v>-5</v>
      </c>
      <c r="I4" s="10">
        <v>3</v>
      </c>
      <c r="J4" s="10">
        <v>-2</v>
      </c>
      <c r="K4" s="10">
        <v>-4</v>
      </c>
      <c r="L4" s="10">
        <f>AVERAGE(B4:K4)</f>
        <v>0</v>
      </c>
    </row>
    <row r="7" spans="1:12" x14ac:dyDescent="0.2">
      <c r="A7">
        <v>-3</v>
      </c>
      <c r="B7">
        <v>170</v>
      </c>
      <c r="C7">
        <v>1.7000000000000001E-2</v>
      </c>
      <c r="D7">
        <v>1.7</v>
      </c>
    </row>
    <row r="8" spans="1:12" x14ac:dyDescent="0.2">
      <c r="A8">
        <v>-2</v>
      </c>
      <c r="B8">
        <v>364</v>
      </c>
      <c r="C8">
        <v>3.5999999999999997E-2</v>
      </c>
      <c r="D8">
        <v>5.3</v>
      </c>
    </row>
    <row r="9" spans="1:12" x14ac:dyDescent="0.2">
      <c r="A9">
        <v>-1</v>
      </c>
      <c r="B9">
        <v>200</v>
      </c>
      <c r="C9">
        <v>0.02</v>
      </c>
      <c r="D9">
        <v>7.3</v>
      </c>
    </row>
    <row r="10" spans="1:12" x14ac:dyDescent="0.2">
      <c r="A10">
        <v>1</v>
      </c>
      <c r="B10">
        <v>983</v>
      </c>
      <c r="C10">
        <v>9.8000000000000004E-2</v>
      </c>
      <c r="D10">
        <v>17.2</v>
      </c>
    </row>
    <row r="11" spans="1:12" x14ac:dyDescent="0.2">
      <c r="A11">
        <v>2</v>
      </c>
      <c r="B11">
        <v>3873</v>
      </c>
      <c r="C11">
        <v>0.38700000000000001</v>
      </c>
      <c r="D11">
        <v>55.9</v>
      </c>
    </row>
    <row r="12" spans="1:12" x14ac:dyDescent="0.2">
      <c r="A12">
        <v>3</v>
      </c>
      <c r="B12">
        <v>1676</v>
      </c>
      <c r="C12">
        <v>0.16800000000000001</v>
      </c>
      <c r="D12">
        <v>72.7</v>
      </c>
    </row>
    <row r="13" spans="1:12" x14ac:dyDescent="0.2">
      <c r="A13">
        <v>4</v>
      </c>
      <c r="B13">
        <v>1795</v>
      </c>
      <c r="C13">
        <v>0.18</v>
      </c>
      <c r="D13">
        <v>90.6</v>
      </c>
    </row>
    <row r="14" spans="1:12" x14ac:dyDescent="0.2">
      <c r="A14">
        <v>10</v>
      </c>
      <c r="B14">
        <v>939</v>
      </c>
      <c r="C14">
        <v>9.4E-2</v>
      </c>
      <c r="D1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rolling a dice</vt:lpstr>
      <vt:lpstr>train connection</vt:lpstr>
      <vt:lpstr>software delivery</vt:lpstr>
      <vt:lpstr>rolling software delivery</vt:lpstr>
      <vt:lpstr>Delivery timeline</vt:lpstr>
      <vt:lpstr>meeting 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Westphal</dc:creator>
  <cp:lastModifiedBy>Ralf Westphal</cp:lastModifiedBy>
  <dcterms:created xsi:type="dcterms:W3CDTF">2019-10-30T06:34:53Z</dcterms:created>
  <dcterms:modified xsi:type="dcterms:W3CDTF">2019-11-10T19:11:26Z</dcterms:modified>
</cp:coreProperties>
</file>