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815" windowHeight="775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J2" i="1" l="1"/>
  <c r="F77" i="1" l="1"/>
  <c r="L77" i="1" s="1"/>
  <c r="F76" i="1"/>
  <c r="L76" i="1" s="1"/>
  <c r="F75" i="1"/>
  <c r="L75" i="1" s="1"/>
  <c r="F74" i="1"/>
  <c r="L74" i="1" s="1"/>
  <c r="F73" i="1"/>
  <c r="L73" i="1" s="1"/>
  <c r="F72" i="1"/>
  <c r="L72" i="1" s="1"/>
  <c r="F71" i="1"/>
  <c r="L71" i="1" s="1"/>
  <c r="F70" i="1"/>
  <c r="L70" i="1" s="1"/>
  <c r="F69" i="1"/>
  <c r="L69" i="1" s="1"/>
  <c r="F68" i="1"/>
  <c r="L68" i="1" s="1"/>
  <c r="F67" i="1"/>
  <c r="L67" i="1" s="1"/>
  <c r="F66" i="1"/>
  <c r="L66" i="1" s="1"/>
  <c r="F65" i="1"/>
  <c r="L65" i="1" s="1"/>
  <c r="F64" i="1"/>
  <c r="L64" i="1" s="1"/>
  <c r="F63" i="1"/>
  <c r="L63" i="1" s="1"/>
  <c r="F62" i="1"/>
  <c r="L62" i="1" s="1"/>
  <c r="F61" i="1"/>
  <c r="L61" i="1" s="1"/>
  <c r="F60" i="1"/>
  <c r="L60" i="1" s="1"/>
  <c r="F59" i="1"/>
  <c r="L59" i="1" s="1"/>
  <c r="F58" i="1"/>
  <c r="L58" i="1" s="1"/>
  <c r="F57" i="1"/>
  <c r="L57" i="1" s="1"/>
  <c r="F56" i="1"/>
  <c r="L56" i="1" s="1"/>
  <c r="F55" i="1"/>
  <c r="L55" i="1" s="1"/>
  <c r="F54" i="1"/>
  <c r="L54" i="1" s="1"/>
  <c r="L53" i="1"/>
  <c r="H53" i="1"/>
  <c r="F53" i="1"/>
  <c r="K53" i="1" s="1"/>
  <c r="M53" i="1" s="1"/>
  <c r="J53" i="1" s="1"/>
  <c r="N53" i="1" s="1"/>
  <c r="F52" i="1"/>
  <c r="L52" i="1" s="1"/>
  <c r="L51" i="1"/>
  <c r="H51" i="1"/>
  <c r="F51" i="1"/>
  <c r="K51" i="1" s="1"/>
  <c r="M51" i="1" s="1"/>
  <c r="J51" i="1" s="1"/>
  <c r="N51" i="1" s="1"/>
  <c r="K72" i="1" l="1"/>
  <c r="M72" i="1" s="1"/>
  <c r="J72" i="1" s="1"/>
  <c r="N72" i="1" s="1"/>
  <c r="K73" i="1"/>
  <c r="M73" i="1" s="1"/>
  <c r="J73" i="1" s="1"/>
  <c r="N73" i="1" s="1"/>
  <c r="K74" i="1"/>
  <c r="M74" i="1" s="1"/>
  <c r="J74" i="1" s="1"/>
  <c r="N74" i="1" s="1"/>
  <c r="K75" i="1"/>
  <c r="M75" i="1" s="1"/>
  <c r="J75" i="1" s="1"/>
  <c r="N75" i="1" s="1"/>
  <c r="K76" i="1"/>
  <c r="M76" i="1" s="1"/>
  <c r="J76" i="1" s="1"/>
  <c r="N76" i="1" s="1"/>
  <c r="K77" i="1"/>
  <c r="M77" i="1" s="1"/>
  <c r="J77" i="1" s="1"/>
  <c r="N77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K66" i="1"/>
  <c r="M66" i="1" s="1"/>
  <c r="J66" i="1" s="1"/>
  <c r="N66" i="1" s="1"/>
  <c r="K67" i="1"/>
  <c r="M67" i="1" s="1"/>
  <c r="J67" i="1" s="1"/>
  <c r="N67" i="1" s="1"/>
  <c r="K68" i="1"/>
  <c r="M68" i="1" s="1"/>
  <c r="J68" i="1" s="1"/>
  <c r="N68" i="1" s="1"/>
  <c r="K69" i="1"/>
  <c r="M69" i="1" s="1"/>
  <c r="J69" i="1" s="1"/>
  <c r="N69" i="1" s="1"/>
  <c r="K70" i="1"/>
  <c r="M70" i="1" s="1"/>
  <c r="J70" i="1" s="1"/>
  <c r="N70" i="1" s="1"/>
  <c r="K71" i="1"/>
  <c r="M71" i="1" s="1"/>
  <c r="J71" i="1" s="1"/>
  <c r="N71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K60" i="1"/>
  <c r="M60" i="1" s="1"/>
  <c r="J60" i="1" s="1"/>
  <c r="N60" i="1" s="1"/>
  <c r="K61" i="1"/>
  <c r="M61" i="1" s="1"/>
  <c r="J61" i="1" s="1"/>
  <c r="N61" i="1" s="1"/>
  <c r="K62" i="1"/>
  <c r="M62" i="1" s="1"/>
  <c r="J62" i="1" s="1"/>
  <c r="N62" i="1" s="1"/>
  <c r="K63" i="1"/>
  <c r="M63" i="1" s="1"/>
  <c r="J63" i="1" s="1"/>
  <c r="N63" i="1" s="1"/>
  <c r="K64" i="1"/>
  <c r="M64" i="1" s="1"/>
  <c r="J64" i="1" s="1"/>
  <c r="N64" i="1" s="1"/>
  <c r="K65" i="1"/>
  <c r="M65" i="1" s="1"/>
  <c r="J65" i="1" s="1"/>
  <c r="N65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K55" i="1"/>
  <c r="M55" i="1" s="1"/>
  <c r="J55" i="1" s="1"/>
  <c r="N55" i="1" s="1"/>
  <c r="K56" i="1"/>
  <c r="M56" i="1" s="1"/>
  <c r="J56" i="1" s="1"/>
  <c r="N56" i="1" s="1"/>
  <c r="K57" i="1"/>
  <c r="M57" i="1" s="1"/>
  <c r="J57" i="1" s="1"/>
  <c r="N57" i="1" s="1"/>
  <c r="K58" i="1"/>
  <c r="M58" i="1" s="1"/>
  <c r="J58" i="1" s="1"/>
  <c r="N58" i="1" s="1"/>
  <c r="K59" i="1"/>
  <c r="M59" i="1" s="1"/>
  <c r="J59" i="1" s="1"/>
  <c r="N59" i="1" s="1"/>
  <c r="K54" i="1"/>
  <c r="M54" i="1" s="1"/>
  <c r="J54" i="1" s="1"/>
  <c r="N54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P53" i="1"/>
  <c r="R53" i="1"/>
  <c r="I53" i="1"/>
  <c r="K52" i="1"/>
  <c r="M52" i="1" s="1"/>
  <c r="J52" i="1" s="1"/>
  <c r="N52" i="1" s="1"/>
  <c r="H52" i="1"/>
  <c r="I52" i="1" s="1"/>
  <c r="P51" i="1"/>
  <c r="R51" i="1"/>
  <c r="I51" i="1"/>
  <c r="J9" i="1"/>
  <c r="K11" i="1"/>
  <c r="M11" i="1" s="1"/>
  <c r="K35" i="1"/>
  <c r="F3" i="1"/>
  <c r="K3" i="1" s="1"/>
  <c r="N3" i="1" s="1"/>
  <c r="F4" i="1"/>
  <c r="K4" i="1" s="1"/>
  <c r="F5" i="1"/>
  <c r="K5" i="1" s="1"/>
  <c r="F6" i="1"/>
  <c r="K6" i="1" s="1"/>
  <c r="F7" i="1"/>
  <c r="K7" i="1" s="1"/>
  <c r="F8" i="1"/>
  <c r="K8" i="1" s="1"/>
  <c r="M8" i="1" s="1"/>
  <c r="F9" i="1"/>
  <c r="K9" i="1" s="1"/>
  <c r="F10" i="1"/>
  <c r="K10" i="1" s="1"/>
  <c r="F11" i="1"/>
  <c r="F12" i="1"/>
  <c r="K12" i="1" s="1"/>
  <c r="M12" i="1" s="1"/>
  <c r="F13" i="1"/>
  <c r="K13" i="1" s="1"/>
  <c r="M13" i="1" s="1"/>
  <c r="N13" i="1" s="1"/>
  <c r="F14" i="1"/>
  <c r="K14" i="1" s="1"/>
  <c r="F15" i="1"/>
  <c r="K15" i="1" s="1"/>
  <c r="F16" i="1"/>
  <c r="K16" i="1" s="1"/>
  <c r="N16" i="1" s="1"/>
  <c r="F17" i="1"/>
  <c r="K17" i="1" s="1"/>
  <c r="M17" i="1" s="1"/>
  <c r="F18" i="1"/>
  <c r="K18" i="1" s="1"/>
  <c r="M18" i="1" s="1"/>
  <c r="F19" i="1"/>
  <c r="K19" i="1" s="1"/>
  <c r="F20" i="1"/>
  <c r="K20" i="1" s="1"/>
  <c r="M20" i="1" s="1"/>
  <c r="F21" i="1"/>
  <c r="K21" i="1" s="1"/>
  <c r="F22" i="1"/>
  <c r="K22" i="1" s="1"/>
  <c r="M22" i="1" s="1"/>
  <c r="F23" i="1"/>
  <c r="K23" i="1" s="1"/>
  <c r="M23" i="1" s="1"/>
  <c r="F24" i="1"/>
  <c r="K24" i="1" s="1"/>
  <c r="M24" i="1" s="1"/>
  <c r="F25" i="1"/>
  <c r="K25" i="1" s="1"/>
  <c r="M25" i="1" s="1"/>
  <c r="J25" i="1" s="1"/>
  <c r="N25" i="1" s="1"/>
  <c r="F26" i="1"/>
  <c r="K26" i="1" s="1"/>
  <c r="M26" i="1" s="1"/>
  <c r="F27" i="1"/>
  <c r="K27" i="1" s="1"/>
  <c r="M27" i="1" s="1"/>
  <c r="J27" i="1" s="1"/>
  <c r="N27" i="1" s="1"/>
  <c r="R27" i="1" s="1"/>
  <c r="F28" i="1"/>
  <c r="K28" i="1" s="1"/>
  <c r="F29" i="1"/>
  <c r="K29" i="1" s="1"/>
  <c r="M29" i="1" s="1"/>
  <c r="J29" i="1" s="1"/>
  <c r="N29" i="1" s="1"/>
  <c r="F30" i="1"/>
  <c r="K30" i="1" s="1"/>
  <c r="M30" i="1" s="1"/>
  <c r="F31" i="1"/>
  <c r="K31" i="1" s="1"/>
  <c r="M31" i="1" s="1"/>
  <c r="F32" i="1"/>
  <c r="K32" i="1" s="1"/>
  <c r="M32" i="1" s="1"/>
  <c r="J32" i="1" s="1"/>
  <c r="N32" i="1" s="1"/>
  <c r="F33" i="1"/>
  <c r="K33" i="1" s="1"/>
  <c r="M33" i="1" s="1"/>
  <c r="J33" i="1" s="1"/>
  <c r="N33" i="1" s="1"/>
  <c r="F34" i="1"/>
  <c r="K34" i="1" s="1"/>
  <c r="M34" i="1" s="1"/>
  <c r="F35" i="1"/>
  <c r="F36" i="1"/>
  <c r="K36" i="1" s="1"/>
  <c r="M36" i="1" s="1"/>
  <c r="F37" i="1"/>
  <c r="K37" i="1" s="1"/>
  <c r="M37" i="1" s="1"/>
  <c r="J37" i="1" s="1"/>
  <c r="N37" i="1" s="1"/>
  <c r="F38" i="1"/>
  <c r="K38" i="1" s="1"/>
  <c r="M38" i="1" s="1"/>
  <c r="F39" i="1"/>
  <c r="K39" i="1" s="1"/>
  <c r="N39" i="1" s="1"/>
  <c r="F40" i="1"/>
  <c r="K40" i="1" s="1"/>
  <c r="M40" i="1" s="1"/>
  <c r="F41" i="1"/>
  <c r="K41" i="1" s="1"/>
  <c r="M41" i="1" s="1"/>
  <c r="J41" i="1" s="1"/>
  <c r="N41" i="1" s="1"/>
  <c r="F42" i="1"/>
  <c r="K42" i="1" s="1"/>
  <c r="M42" i="1" s="1"/>
  <c r="F43" i="1"/>
  <c r="K43" i="1" s="1"/>
  <c r="M43" i="1" s="1"/>
  <c r="F44" i="1"/>
  <c r="K44" i="1" s="1"/>
  <c r="F45" i="1"/>
  <c r="K45" i="1" s="1"/>
  <c r="M45" i="1" s="1"/>
  <c r="J45" i="1" s="1"/>
  <c r="N45" i="1" s="1"/>
  <c r="F46" i="1"/>
  <c r="L46" i="1" s="1"/>
  <c r="F47" i="1"/>
  <c r="K47" i="1" s="1"/>
  <c r="M47" i="1" s="1"/>
  <c r="F48" i="1"/>
  <c r="K48" i="1" s="1"/>
  <c r="M48" i="1" s="1"/>
  <c r="F49" i="1"/>
  <c r="K49" i="1" s="1"/>
  <c r="M49" i="1" s="1"/>
  <c r="J49" i="1" s="1"/>
  <c r="N49" i="1" s="1"/>
  <c r="F50" i="1"/>
  <c r="K50" i="1" s="1"/>
  <c r="M50" i="1" s="1"/>
  <c r="F2" i="1"/>
  <c r="K2" i="1" s="1"/>
  <c r="M2" i="1" s="1"/>
  <c r="N2" i="1" s="1"/>
  <c r="N9" i="1" l="1"/>
  <c r="R77" i="1"/>
  <c r="P77" i="1"/>
  <c r="R76" i="1"/>
  <c r="P76" i="1"/>
  <c r="R75" i="1"/>
  <c r="P75" i="1"/>
  <c r="R74" i="1"/>
  <c r="P74" i="1"/>
  <c r="R73" i="1"/>
  <c r="P73" i="1"/>
  <c r="R72" i="1"/>
  <c r="P72" i="1"/>
  <c r="R71" i="1"/>
  <c r="P71" i="1"/>
  <c r="R70" i="1"/>
  <c r="P70" i="1"/>
  <c r="R69" i="1"/>
  <c r="P69" i="1"/>
  <c r="R68" i="1"/>
  <c r="P68" i="1"/>
  <c r="R67" i="1"/>
  <c r="P67" i="1"/>
  <c r="R66" i="1"/>
  <c r="P66" i="1"/>
  <c r="R65" i="1"/>
  <c r="P65" i="1"/>
  <c r="R64" i="1"/>
  <c r="P64" i="1"/>
  <c r="R63" i="1"/>
  <c r="P63" i="1"/>
  <c r="R62" i="1"/>
  <c r="P62" i="1"/>
  <c r="R61" i="1"/>
  <c r="P61" i="1"/>
  <c r="R60" i="1"/>
  <c r="P60" i="1"/>
  <c r="R54" i="1"/>
  <c r="P54" i="1"/>
  <c r="R59" i="1"/>
  <c r="P59" i="1"/>
  <c r="R58" i="1"/>
  <c r="P58" i="1"/>
  <c r="R57" i="1"/>
  <c r="P57" i="1"/>
  <c r="R56" i="1"/>
  <c r="P56" i="1"/>
  <c r="R55" i="1"/>
  <c r="P55" i="1"/>
  <c r="R52" i="1"/>
  <c r="P52" i="1"/>
  <c r="M16" i="1"/>
  <c r="R16" i="1" s="1"/>
  <c r="J24" i="1"/>
  <c r="N24" i="1" s="1"/>
  <c r="R24" i="1" s="1"/>
  <c r="J23" i="1"/>
  <c r="N23" i="1" s="1"/>
  <c r="R23" i="1" s="1"/>
  <c r="J17" i="1"/>
  <c r="N17" i="1" s="1"/>
  <c r="R17" i="1" s="1"/>
  <c r="J38" i="1"/>
  <c r="N38" i="1" s="1"/>
  <c r="R38" i="1" s="1"/>
  <c r="J31" i="1"/>
  <c r="N31" i="1" s="1"/>
  <c r="R31" i="1" s="1"/>
  <c r="J50" i="1"/>
  <c r="N50" i="1" s="1"/>
  <c r="R50" i="1" s="1"/>
  <c r="J34" i="1"/>
  <c r="N34" i="1" s="1"/>
  <c r="R34" i="1" s="1"/>
  <c r="J26" i="1"/>
  <c r="N26" i="1" s="1"/>
  <c r="R26" i="1" s="1"/>
  <c r="J42" i="1"/>
  <c r="N42" i="1" s="1"/>
  <c r="R42" i="1" s="1"/>
  <c r="N18" i="1"/>
  <c r="R18" i="1" s="1"/>
  <c r="M5" i="1"/>
  <c r="N5" i="1"/>
  <c r="J30" i="1"/>
  <c r="N30" i="1" s="1"/>
  <c r="R30" i="1" s="1"/>
  <c r="R11" i="1"/>
  <c r="J48" i="1"/>
  <c r="N48" i="1" s="1"/>
  <c r="R48" i="1" s="1"/>
  <c r="J11" i="1"/>
  <c r="N11" i="1" s="1"/>
  <c r="J40" i="1"/>
  <c r="N40" i="1" s="1"/>
  <c r="R40" i="1" s="1"/>
  <c r="J36" i="1"/>
  <c r="N36" i="1" s="1"/>
  <c r="R36" i="1" s="1"/>
  <c r="R32" i="1"/>
  <c r="J12" i="1"/>
  <c r="N12" i="1" s="1"/>
  <c r="R12" i="1" s="1"/>
  <c r="J8" i="1"/>
  <c r="N8" i="1" s="1"/>
  <c r="R8" i="1" s="1"/>
  <c r="M39" i="1"/>
  <c r="R39" i="1" s="1"/>
  <c r="J22" i="1"/>
  <c r="N22" i="1" s="1"/>
  <c r="R22" i="1" s="1"/>
  <c r="J47" i="1"/>
  <c r="N47" i="1" s="1"/>
  <c r="R47" i="1" s="1"/>
  <c r="J20" i="1"/>
  <c r="N20" i="1" s="1"/>
  <c r="R20" i="1" s="1"/>
  <c r="N35" i="1"/>
  <c r="M35" i="1"/>
  <c r="J43" i="1"/>
  <c r="N43" i="1" s="1"/>
  <c r="R43" i="1" s="1"/>
  <c r="R45" i="1"/>
  <c r="R41" i="1"/>
  <c r="R37" i="1"/>
  <c r="R33" i="1"/>
  <c r="R29" i="1"/>
  <c r="R25" i="1"/>
  <c r="R13" i="1"/>
  <c r="R5" i="1"/>
  <c r="R49" i="1"/>
  <c r="K46" i="1"/>
  <c r="M46" i="1" s="1"/>
  <c r="L50" i="1"/>
  <c r="R35" i="1" l="1"/>
  <c r="J46" i="1"/>
  <c r="N46" i="1" s="1"/>
  <c r="R46" i="1" s="1"/>
  <c r="H50" i="1"/>
  <c r="I50" i="1" s="1"/>
  <c r="L49" i="1"/>
  <c r="H49" i="1"/>
  <c r="I49" i="1" s="1"/>
  <c r="L48" i="1"/>
  <c r="H48" i="1"/>
  <c r="I48" i="1" s="1"/>
  <c r="L47" i="1"/>
  <c r="H47" i="1"/>
  <c r="I47" i="1" s="1"/>
  <c r="H46" i="1"/>
  <c r="I46" i="1" s="1"/>
  <c r="L45" i="1"/>
  <c r="H45" i="1"/>
  <c r="I45" i="1" s="1"/>
  <c r="M44" i="1"/>
  <c r="J44" i="1" l="1"/>
  <c r="N44" i="1" s="1"/>
  <c r="R44" i="1" s="1"/>
  <c r="P47" i="1"/>
  <c r="L39" i="1"/>
  <c r="P50" i="1"/>
  <c r="P49" i="1"/>
  <c r="P48" i="1"/>
  <c r="P45" i="1"/>
  <c r="H39" i="1"/>
  <c r="I39" i="1" s="1"/>
  <c r="L44" i="1"/>
  <c r="H44" i="1"/>
  <c r="I44" i="1" s="1"/>
  <c r="L43" i="1"/>
  <c r="H43" i="1"/>
  <c r="I43" i="1" s="1"/>
  <c r="L42" i="1"/>
  <c r="H42" i="1"/>
  <c r="I42" i="1" s="1"/>
  <c r="L41" i="1"/>
  <c r="H41" i="1"/>
  <c r="I41" i="1" s="1"/>
  <c r="L40" i="1"/>
  <c r="I40" i="1"/>
  <c r="L38" i="1"/>
  <c r="H38" i="1"/>
  <c r="I38" i="1" s="1"/>
  <c r="P44" i="1" l="1"/>
  <c r="P46" i="1"/>
  <c r="P40" i="1"/>
  <c r="L34" i="1"/>
  <c r="L33" i="1"/>
  <c r="L35" i="1"/>
  <c r="L32" i="1"/>
  <c r="L36" i="1"/>
  <c r="L37" i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P41" i="1" l="1"/>
  <c r="P38" i="1"/>
  <c r="P39" i="1"/>
  <c r="P42" i="1"/>
  <c r="P43" i="1"/>
  <c r="P34" i="1"/>
  <c r="P37" i="1"/>
  <c r="P36" i="1"/>
  <c r="P32" i="1" l="1"/>
  <c r="L10" i="1"/>
  <c r="M10" i="1"/>
  <c r="L3" i="1"/>
  <c r="M3" i="1"/>
  <c r="R3" i="1" s="1"/>
  <c r="P33" i="1"/>
  <c r="P35" i="1"/>
  <c r="J10" i="1" l="1"/>
  <c r="N10" i="1" s="1"/>
  <c r="R10" i="1" s="1"/>
  <c r="L25" i="1"/>
  <c r="L21" i="1"/>
  <c r="M21" i="1"/>
  <c r="L13" i="1"/>
  <c r="L8" i="1"/>
  <c r="L4" i="1"/>
  <c r="M4" i="1"/>
  <c r="L19" i="1"/>
  <c r="M19" i="1"/>
  <c r="L11" i="1"/>
  <c r="L6" i="1"/>
  <c r="M6" i="1"/>
  <c r="L28" i="1"/>
  <c r="M28" i="1"/>
  <c r="L24" i="1"/>
  <c r="L20" i="1"/>
  <c r="L12" i="1"/>
  <c r="L7" i="1"/>
  <c r="M7" i="1"/>
  <c r="L31" i="1"/>
  <c r="L27" i="1"/>
  <c r="L23" i="1"/>
  <c r="L15" i="1"/>
  <c r="M15" i="1"/>
  <c r="L30" i="1"/>
  <c r="L26" i="1"/>
  <c r="L22" i="1"/>
  <c r="L18" i="1"/>
  <c r="L14" i="1"/>
  <c r="M14" i="1"/>
  <c r="J14" i="1" s="1"/>
  <c r="L9" i="1"/>
  <c r="R9" i="1"/>
  <c r="L5" i="1"/>
  <c r="L29" i="1"/>
  <c r="H17" i="1"/>
  <c r="I17" i="1" s="1"/>
  <c r="L17" i="1"/>
  <c r="L16" i="1"/>
  <c r="H30" i="1"/>
  <c r="I30" i="1" s="1"/>
  <c r="H31" i="1"/>
  <c r="I31" i="1" s="1"/>
  <c r="H27" i="1"/>
  <c r="I27" i="1" s="1"/>
  <c r="H28" i="1"/>
  <c r="I28" i="1" s="1"/>
  <c r="H3" i="1"/>
  <c r="I3" i="1" s="1"/>
  <c r="H11" i="1"/>
  <c r="I11" i="1" s="1"/>
  <c r="H7" i="1"/>
  <c r="I7" i="1" s="1"/>
  <c r="H24" i="1"/>
  <c r="I24" i="1" s="1"/>
  <c r="H20" i="1"/>
  <c r="I20" i="1" s="1"/>
  <c r="H16" i="1"/>
  <c r="I16" i="1" s="1"/>
  <c r="H10" i="1"/>
  <c r="I10" i="1" s="1"/>
  <c r="H6" i="1"/>
  <c r="I6" i="1" s="1"/>
  <c r="H18" i="1"/>
  <c r="I18" i="1" s="1"/>
  <c r="H13" i="1"/>
  <c r="I13" i="1" s="1"/>
  <c r="H26" i="1"/>
  <c r="I26" i="1" s="1"/>
  <c r="H22" i="1"/>
  <c r="I22" i="1" s="1"/>
  <c r="H19" i="1"/>
  <c r="I19" i="1" s="1"/>
  <c r="H15" i="1"/>
  <c r="I15" i="1" s="1"/>
  <c r="H9" i="1"/>
  <c r="I9" i="1" s="1"/>
  <c r="H25" i="1"/>
  <c r="I25" i="1" s="1"/>
  <c r="H23" i="1"/>
  <c r="I23" i="1" s="1"/>
  <c r="H21" i="1"/>
  <c r="I21" i="1" s="1"/>
  <c r="H14" i="1"/>
  <c r="I14" i="1" s="1"/>
  <c r="H12" i="1"/>
  <c r="I12" i="1" s="1"/>
  <c r="H8" i="1"/>
  <c r="I8" i="1" s="1"/>
  <c r="H4" i="1"/>
  <c r="I4" i="1" s="1"/>
  <c r="H5" i="1"/>
  <c r="I5" i="1" s="1"/>
  <c r="H29" i="1"/>
  <c r="I29" i="1" s="1"/>
  <c r="N14" i="1" l="1"/>
  <c r="R14" i="1" s="1"/>
  <c r="J28" i="1"/>
  <c r="N28" i="1" s="1"/>
  <c r="P28" i="1" s="1"/>
  <c r="Q28" i="1" s="1"/>
  <c r="N19" i="1"/>
  <c r="R19" i="1" s="1"/>
  <c r="J15" i="1"/>
  <c r="N15" i="1" s="1"/>
  <c r="R15" i="1" s="1"/>
  <c r="J6" i="1"/>
  <c r="N6" i="1" s="1"/>
  <c r="R6" i="1" s="1"/>
  <c r="J7" i="1"/>
  <c r="N7" i="1" s="1"/>
  <c r="P7" i="1" s="1"/>
  <c r="Q7" i="1" s="1"/>
  <c r="J4" i="1"/>
  <c r="N4" i="1" s="1"/>
  <c r="R4" i="1" s="1"/>
  <c r="J21" i="1"/>
  <c r="N21" i="1" s="1"/>
  <c r="R21" i="1" s="1"/>
  <c r="P16" i="1"/>
  <c r="Q16" i="1" s="1"/>
  <c r="P12" i="1"/>
  <c r="Q12" i="1" s="1"/>
  <c r="P29" i="1"/>
  <c r="P27" i="1"/>
  <c r="Q27" i="1" s="1"/>
  <c r="P4" i="1"/>
  <c r="Q4" i="1" s="1"/>
  <c r="P5" i="1"/>
  <c r="Q5" i="1" s="1"/>
  <c r="P18" i="1"/>
  <c r="Q18" i="1" s="1"/>
  <c r="P10" i="1"/>
  <c r="Q10" i="1" s="1"/>
  <c r="P20" i="1"/>
  <c r="Q20" i="1" s="1"/>
  <c r="P3" i="1"/>
  <c r="Q3" i="1" s="1"/>
  <c r="R7" i="1" l="1"/>
  <c r="R28" i="1"/>
  <c r="P19" i="1"/>
  <c r="Q19" i="1" s="1"/>
  <c r="P30" i="1"/>
  <c r="Q30" i="1" s="1"/>
  <c r="P31" i="1"/>
  <c r="Q31" i="1" s="1"/>
  <c r="H2" i="1"/>
  <c r="I2" i="1" s="1"/>
  <c r="L2" i="1"/>
  <c r="P14" i="1"/>
  <c r="Q14" i="1" s="1"/>
  <c r="P17" i="1"/>
  <c r="Q17" i="1" s="1"/>
  <c r="P9" i="1"/>
  <c r="Q9" i="1" s="1"/>
  <c r="P13" i="1"/>
  <c r="Q13" i="1" s="1"/>
  <c r="P26" i="1"/>
  <c r="Q26" i="1" s="1"/>
  <c r="P23" i="1"/>
  <c r="Q23" i="1" s="1"/>
  <c r="P8" i="1"/>
  <c r="Q8" i="1" s="1"/>
  <c r="P22" i="1"/>
  <c r="Q22" i="1" s="1"/>
  <c r="P6" i="1"/>
  <c r="Q6" i="1" s="1"/>
  <c r="P15" i="1"/>
  <c r="Q15" i="1" s="1"/>
  <c r="P24" i="1"/>
  <c r="Q24" i="1" s="1"/>
  <c r="P21" i="1"/>
  <c r="Q21" i="1" s="1"/>
  <c r="Q29" i="1"/>
  <c r="P11" i="1"/>
  <c r="Q11" i="1" s="1"/>
  <c r="P25" i="1"/>
  <c r="Q25" i="1" s="1"/>
  <c r="T2" i="1" l="1"/>
  <c r="R2" i="1" l="1"/>
  <c r="P2" i="1" l="1"/>
  <c r="Q2" i="1" s="1"/>
</calcChain>
</file>

<file path=xl/sharedStrings.xml><?xml version="1.0" encoding="utf-8"?>
<sst xmlns="http://schemas.openxmlformats.org/spreadsheetml/2006/main" count="174" uniqueCount="109">
  <si>
    <t>Picture</t>
  </si>
  <si>
    <t>Link</t>
  </si>
  <si>
    <t>My Price</t>
  </si>
  <si>
    <t>My Profit</t>
  </si>
  <si>
    <t>eBay 15% Fees</t>
  </si>
  <si>
    <t>Amazon 8% Fees</t>
  </si>
  <si>
    <t>Add Profit</t>
  </si>
  <si>
    <t>eBay PP Taxes</t>
  </si>
  <si>
    <t>Sold pcs.</t>
  </si>
  <si>
    <t>Last Profits</t>
  </si>
  <si>
    <t>Final Profits</t>
  </si>
  <si>
    <t>Dir</t>
  </si>
  <si>
    <t>Min. Price</t>
  </si>
  <si>
    <t>Buy    Price</t>
  </si>
  <si>
    <t>Offer Price</t>
  </si>
  <si>
    <t>http://www.ebay.com/itm/Multifunctional-Portable-Wood-Desk-Easel-Drawing-Painting-Artist-Art-Supplies-/261709962785?</t>
  </si>
  <si>
    <t>http://www.ebay.com/itm/251766283706?ssPageName=STRK:MESELX:IT&amp;_trksid=p3984.m1558.l2649</t>
  </si>
  <si>
    <t>http://www.amazon.com/gp/product/B002Y6CWCM/ref=ox_sc_act_title_3?ie=UTF8&amp;psc=1&amp;smid=A16VRIRZR5EVD2</t>
  </si>
  <si>
    <t>http://www.amazon.com/gp/product/B002NZJ4L6/ref=ox_sc_act_title_2?ie=UTF8&amp;psc=1&amp;smid=ATVPDKIKX0DER</t>
  </si>
  <si>
    <t>http://www.amazon.com/gp/product/B002PNV6YE/ref=ox_sc_act_title_1?ie=UTF8&amp;psc=1&amp;smid=A1T2QV8RUJMJWO</t>
  </si>
  <si>
    <t>http://www.ebay.com/itm/251766325293?ssPageName=STRK:MESELX:IT&amp;_trksid=p3984.m1558.l2649</t>
  </si>
  <si>
    <t>http://www.ebay.com/itm/251766764541?ssPageName=STRK:MESELX:IT&amp;_trksid=p3984.m1558.l2649</t>
  </si>
  <si>
    <t>http://www.amazon.com/gp/product/B00QQZIUK0/?ie=UTF8&amp;tag=evattcom-20</t>
  </si>
  <si>
    <t>http://www.ebay.com/itm/251767356487?ssPageName=STRK:MESELX:IT&amp;_trksid=p3984.m1558.l2649</t>
  </si>
  <si>
    <t>http://www.amazon.com/gp/product/B000E23RSQ/?ie=UTF8&amp;tag=evattcom-20</t>
  </si>
  <si>
    <t>% PROFIT</t>
  </si>
  <si>
    <t>http://www.amazon.com/gp/product/B00006IEEV/?ie=UTF8&amp;tag=evattcom-20</t>
  </si>
  <si>
    <t>http://www.ebay.com/itm/261711555336?ssPageName=STRK:MESELX:IT&amp;_trksid=p3984.m1558.l2649</t>
  </si>
  <si>
    <t>http://www.amazon.com/gp/product/B00125JEIQ/?ie=UTF8&amp;tag=evattcom-20</t>
  </si>
  <si>
    <t>http://www.ebay.com/itm/Prismacolor-Premier-Drawing-Set-132-Superior-Quality-Soft-Core-Colored-Pencils-/261711581555?</t>
  </si>
  <si>
    <t>kit</t>
  </si>
  <si>
    <t>http://www.amazon.com/gp/product/B00CTY5POQ/?ie=UTF8&amp;tag=evattcom-20</t>
  </si>
  <si>
    <t>http://www.ebay.com/itm/Prismacolor-Premier-Drawing-Kit-Colored-Pencils-Markers-Pencil-Sharpener-Blender-/251767933335?</t>
  </si>
  <si>
    <t>http://www.amazon.com/Case-Mate-iPhone-Barely-There-Packaging/dp/B00MI8U3KE/ref=sr_1_cc_7?s=aps&amp;ie=UTF8&amp;qid=1419421279&amp;sr=1-7-catcorr&amp;keywords=Case-Mate+Apple+iPhone+6</t>
  </si>
  <si>
    <t>http://www.ebay.com/itm/Apple-iPhone-6-Smartphone-Case-Cover-Case-Mate-Carrying-Phone-Silicone-Protector-/251767955656?</t>
  </si>
  <si>
    <t>case</t>
  </si>
  <si>
    <t>http://www.amazon.com/Lights-Waterproof-Security-Rechargeable-Floodlight/dp/B00MBDAKLI/ref=sr_1_1?s=lawn-garden&amp;ie=UTF8&amp;qid=1419426687&amp;sr=1-1&amp;keywords=solar+lamp+motion+sensor#productDetails</t>
  </si>
  <si>
    <t>http://www.ebay.com/itm/251768012382?ssPageName=STRK:MESELX:IT&amp;_trksid=p3984.m1558.l2649</t>
  </si>
  <si>
    <t>http://www.amazon.com/Mr-Coffee-BVMC-PSTX91-Coffeemaker-Stainless/dp/B0037ZG3DS/ref=sr_1_cc_2?s=aps&amp;ie=UTF8&amp;qid=1419431812&amp;sr=1-2-catcorr&amp;keywords=Mr.Coffee+10Cup+Coffeemaker</t>
  </si>
  <si>
    <t>http://www.ebay.com/itm/NEW-Automatic-10-Cup-Thermal-Brew-Coffee-Maker-Espresso-Coffee-Machine-Steel-/261711717240?</t>
  </si>
  <si>
    <t>http://www.walmart.com/ip/Disney-Minnie-Mouse-Sofa-Chair/25957608</t>
  </si>
  <si>
    <t>http://www.walmart.com/ip/Disney-Cars-Sofa-Chair/25957605</t>
  </si>
  <si>
    <t>http://www.amazon.com/Panasonic-ER2403K-Moustache-Beard-Trimmer/dp/B000VKV29M/ref=sr_1_1?ie=UTF8&amp;qid=1419624091&amp;sr=8-1&amp;keywords=Panasonic+ER2403K+Wet+%2F+Dry+Hair+and+Beard+Trimmer</t>
  </si>
  <si>
    <t>http://www.amazon.com/Bracoo-Adjustable-Waist-Trimmer-Black/dp/B005VRLT6Q/ref=sr_1_2?ie=UTF8&amp;qid=1420662511&amp;sr=8-2&amp;keywords=waist+trimmer+belt</t>
  </si>
  <si>
    <t>http://www.amazon.com/Mr-Coffee-91408-02-Carterton-Stainless/dp/B00F9U0O20/ref=sr_1_1?ie=UTF8&amp;qid=1420567725&amp;sr=8-1&amp;keywords=Mr.+Coffee+91408.02+Carterton+Stainless+Steel</t>
  </si>
  <si>
    <t>http://www.ebay.com/itm/261727740183?ssPageName=STRK:MESELX:IT&amp;_trksid=p3984.m1558.l2649</t>
  </si>
  <si>
    <t>http://www.amazon.com/dp/B00DEQDEUK?psc=1</t>
  </si>
  <si>
    <t>http://www.ebay.com/itm/NEW-Ovente-KP72G-Cordless-Electric-Kettle-Water-Heater-1-7-Liter-Green-FREE-Ship-/251785589237?ssPageName=STRK:MESE:IT</t>
  </si>
  <si>
    <t>http://www.ebay.com/itm/Cold-Steel-Special-Forces-Shovel-Carbon-Garden-Tool-With-Hardwood-Handle-/251785588911?ssPageName=STRK:MESE:IT</t>
  </si>
  <si>
    <t>http://www.amazon.com/Cold-Steel-Special-Forces-Hardwood/dp/B0017UVEW0/ref=sr_1_3?ie=UTF8&amp;qid=1420726801&amp;sr=8-3&amp;keywords=Cold+Steel+Special+Forces+Shovel</t>
  </si>
  <si>
    <t>http://www.amazon.com/American-Weigh-Scales-Digital-BL-1KG-BLK/dp/B0012N1NAA/ref=sr_1_1?s=electronics&amp;ie=UTF8&amp;qid=1420745207&amp;sr=1-1&amp;keywords=kitchen+scale</t>
  </si>
  <si>
    <t>http://www.ebay.com/itm/NEW-Honey-Can-Do-3-Tier-Laundry-Cart-Rolling-Organizer-White-/261727814879?hash=item3cf03184df</t>
  </si>
  <si>
    <t>http://www.amazon.com/Honey-Can-Do-CRT-01149-3-Tier-Laundry-White/dp/B001F51ALW/ref=sr_1_1?ie=UTF8&amp;qid=1420749346&amp;sr=8-1&amp;keywords=Honey+Can+Do%2C3-Tier+Laundry+Cart</t>
  </si>
  <si>
    <t>http://www.amazon.com/AcuRite-00613A1-Indoor-Humidity-Monitor/dp/B0013BKDO8/ref=lp_1057794_1_1?s=furniture&amp;ie=UTF8&amp;qid=1420787390&amp;sr=1-1</t>
  </si>
  <si>
    <t>http://www.ebay.com/itm/AcuRite-Indoor-Humidity-Monitor-Thermometer-Hygrometer-Temperature-Gauge-Weather-/261728599326?</t>
  </si>
  <si>
    <t>http://www.ebay.com/itm/NEW-Presto-Professional-Salad-Shooter-Food-Electric-Slicer-Shredder-White-/251785354336?pt=LH_DefaultDomain_0&amp;hash=item3a9f939c60</t>
  </si>
  <si>
    <t>http://www.amazon.com/Presto-02910-Shooter-Electric-Shredder/dp/B00006IV0R/ref=sr_1_1?ie=UTF8&amp;qid=1420838038&amp;sr=8-1&amp;keywords=Presto+Professional+Salad+Shooter+Food+Electric+Slicer</t>
  </si>
  <si>
    <t>http://www.ebay.com/itm/AWS-Precise-Electronic-Weight-Digital-Kitchen-Food-Scale-LCD-1KG-by-0-1-G-Black-/251785992252?pt=LH_DefaultDomain_0&amp;hash=item3a9f9d583c</t>
  </si>
  <si>
    <t>http://www.ebay.com/itm/Range-Kleen-2-Shelf-Wall-Mount-Black-Pot-Pan-Rack-Hooks-Kitchen-Cooking-Storage-/251787602891?pt=LH_DefaultDomain_0&amp;hash=item3a9fb5ebcb</t>
  </si>
  <si>
    <t>http://www.amazon.com/Range-Kleen-Shelf-Mount-Black/dp/B000VYIX8G/ref=sr_1_1?ie=UTF8&amp;qid=1420871747&amp;sr=8-1&amp;keywords=Range+Kleen+2+Shelf+Wall+Mount+Black+Pot+Pan+Rack+Hooks</t>
  </si>
  <si>
    <t>http://www.amazon.com/Paper-Towns-John-Green/dp/014241493X/ref=sr_1_1?ie=UTF8&amp;qid=1420872107&amp;sr=8-1&amp;keywords=Paper+Towns%2C+by+John+Green+Paperback+2009</t>
  </si>
  <si>
    <t>http://www.ebay.com/itm/Paper-Towns-by-John-Green-Paperback-2009-Free-Shipping-New-Brilliant-/261729675263?</t>
  </si>
  <si>
    <t>http://www.ebay.com/itm/Cold-Steel-80PGTK-GI-Tanto-7-034-Carbon-Tactical-Black-Sharp-Hunting-Blade-/251787666454?</t>
  </si>
  <si>
    <t>http://www.amazon.com/Cold-Steel-80PGTK-Tanto-Carbon/dp/B004H9DO4Y/ref=sr_1_1?ie=UTF8&amp;qid=1420876973&amp;sr=8-1&amp;keywords=Cold+Steel+80PGTK+GI+Tanto+7</t>
  </si>
  <si>
    <t>http://www.ebay.com/itm/Norpro-Nonstick-Omelet-Pan-with-Removable-3-Egg-Poacher-Cookware-Piece-Fry-/251788748943?</t>
  </si>
  <si>
    <t>http://www.amazon.com/Norpro-Nonstick-Omelet-Removable-Poacher/dp/B000JQ2YCC/ref=sr_1_3?ie=UTF8&amp;qid=1420965053&amp;sr=8-3&amp;keywords=Norpro+Nonstick+Omelet+Pan</t>
  </si>
  <si>
    <t>http://www.ebay.com/itm/NEW-Proctor-Silex-White-Electric-Boil-Hot-Water-Kettle-1-Liter-/251788776550?</t>
  </si>
  <si>
    <t>http://www.amazon.com/Proctor-Silex-K2070YA-Electric-1-Liter/dp/B00IWOJS9A/ref=sr_1_1?ie=UTF8&amp;qid=1420964730&amp;sr=8-1&amp;keywords=Proctor+Silex+Automatic+Electric+Tea+and+Hot+Water+Kettle%2C+1+Liter%2C+K2070Y</t>
  </si>
  <si>
    <t>http://www.ebay.com/itm/Cuisinart-Automatic-Deluxe-Electric-Can-Opener-Black-Kitchen-New-Free-Shipping-/251788805465?</t>
  </si>
  <si>
    <t>http://www.amazon.com/Cuisinart-CCO-50BKN-Deluxe-Electric-Opener/dp/B001C2F5NW/ref=sr_1_1?ie=UTF8&amp;qid=1420971398&amp;sr=8-1&amp;keywords=Cuisinart+Deluxe+Electric+Can+Opener%2C+Black%2C+CCO-50BKN</t>
  </si>
  <si>
    <t>http://www.ebay.com/itm/NEW-Paderno-World-Cuisine-Tri-Blade-Plastic-Spiral-Vegetable-Food-Prep-Slicer-/261731206064?</t>
  </si>
  <si>
    <t>http://www.amazon.com/Paderno-World-Cuisine-A4982799-Tri-Blade/dp/B0007Y9WHQ/ref=sr_1_1?ie=UTF8&amp;qid=1420997345&amp;sr=8-1&amp;keywords=Paderno+World+Cuisine+Tri-Blade++Vegetable+Slicer</t>
  </si>
  <si>
    <t>http://www.amazon.com/Garden-Creations-JB5629-Solar-Powered-Accent/dp/B002X8X8UG/ref=sr_1_1?s=lawn-garden&amp;ie=UTF8&amp;qid=1421010113&amp;sr=1-1&amp;keywords=solar+lights</t>
  </si>
  <si>
    <t>http://www.ebay.com/itm/251789437713?ssPageName=STRK:MESELX:IT&amp;_trksid=p3984.m1558.l2649</t>
  </si>
  <si>
    <t>http://www.ebay.com/itm/261727521643?ssPageName=STRK:MESELX:IT&amp;_trksid=p3984.m1558.l2649</t>
  </si>
  <si>
    <t>http://www.ebay.com/itm/251785322100?ssPageName=STRK:MESELX:IT&amp;_trksid=p3984.m1558.l2649</t>
  </si>
  <si>
    <t>http://www.ebay.com/itm/261724866053?ssPageName=STRK:MESELX:IT&amp;_trksid=p3984.m1558.l2649</t>
  </si>
  <si>
    <t>http://www.ebay.com/itm/251788973615?ssPageName=STRK:MESELX:IT&amp;_trksid=p3984.m1558.l2649</t>
  </si>
  <si>
    <t>http://www.amazon.com/Swiftly-Bright-Outdoor-Energy-Powered/dp/B00EGFKOZ6/ref=pd_sim_lg_1?ie=UTF8&amp;refRID=1Q19AFNH0QNWAG5KGTQ7</t>
  </si>
  <si>
    <t>http://www.ebay.com/itm/251790037329?ssPageName=STRK:MESELX:IT&amp;_trksid=p3984.m1558.l2649</t>
  </si>
  <si>
    <t>http://www.ebay.com/itm/KRUPS-203-42-Electric-Spice-and-Coffee-Grinder-with-Stainless-Steel-Blades-New-/251790130918?</t>
  </si>
  <si>
    <t>http://www.amazon.com/KRUPS-Electric-Coffee-Grinder-Stainless/dp/B00004SPEU/ref=sr_1_1?ie=UTF8&amp;qid=1421058370&amp;sr=8-1&amp;keywords=KRUPS+203-42+Electric+Spice+and+Coffee</t>
  </si>
  <si>
    <t>http://www.ebay.com/itm/Everlast-Women-039-s-Pro-Style-Training-Gloves-Pink-Boxing-Gloves-New-/251790182216?</t>
  </si>
  <si>
    <t>http://www.amazon.com/Everlast-Womens-Style-Training-Gloves/dp/B000LPJOHO/ref=sr_1_1?ie=UTF8&amp;qid=1421066107&amp;sr=8-1&amp;keywords=Everlast+Women%27s+Pro+Style+Training+Gloves%2C+Pink</t>
  </si>
  <si>
    <t>http://www.ebay.com/itm/New-West-Bend-Stir-Crazy-6-Quart-Electric-Popcorn-Popper-1000-Watts-Non-Stick-/261732407965?</t>
  </si>
  <si>
    <t>http://www.amazon.com/West-Bend-82306-6-Quart-Electric/dp/B00004RC6R/ref=sr_1_1?ie=UTF8&amp;qid=1421075153&amp;sr=8-1&amp;keywords=West+Bend+-+Stir+Crazy+6-Quart+Corn+Popper</t>
  </si>
  <si>
    <t>http://www.ebay.com/itm/New-Zumba-Fitness-Weightloss-Exhilarate-Body-Shaping-Exercise-Workout-System-DVD-/261732706870?</t>
  </si>
  <si>
    <t>http://www.amazon.com/Zumba-Fitness-Exhilarate-Shaping-System/dp/B008ZB4C50/ref=sr_1_2?ie=UTF8&amp;qid=1421093787&amp;sr=8-2&amp;keywords=Zumba+Fitness+Exhilarate+Body+Shaping+System+DVD</t>
  </si>
  <si>
    <t>http://www.ebay.com/itm/251790762657?ssPageName=STRK:MESELX:IT&amp;_trksid=p3984.m1558.l2649</t>
  </si>
  <si>
    <t>http://www.amazon.com/Everlast-Pro-Style-Training-Gloves/dp/B000JF4M8C/ref=pd_sim_sg_7?ie=UTF8&amp;refRID=16SE6Z847WMYF712M7AQ</t>
  </si>
  <si>
    <t>http://www.ebay.com/itm/Oster-Professional-Sunny-Beds-Cat-Window-Seat-NEW-Holds-FREE-SHIPPING-/261732888949?</t>
  </si>
  <si>
    <t>http://www.amazon.com/Sunny-Seat-Window-Mounted-Cat-Bed/dp/B005AUM8U0/ref=sr_1_11?ie=UTF8&amp;qid=1421108495&amp;sr=8-11&amp;keywords=cat</t>
  </si>
  <si>
    <t>http://www.ebay.com/itm/251785354336?ssPageName=STRK:MESELX:IT&amp;_trksid=p3984.m1558.l2649</t>
  </si>
  <si>
    <t>http://www.ebay.com/itm/251791308287?ssPageName=STRK:MESELX:IT&amp;_trksid=p3984.m1558.l2649</t>
  </si>
  <si>
    <t>http://www.amazon.com/gp/product/B0038KPRG6/?ie=UTF8&amp;tag=evattcom-20</t>
  </si>
  <si>
    <t>http://www.ebay.com/itm/Aroma-Hot-X-Press-1-5-Liter-6-Cup-Cordless-Electric-Water-Kettle-Stainless-Steel-/261733864818?</t>
  </si>
  <si>
    <t>http://www.amazon.com/Aroma-X-Press-Cordless-Electric-Stainless/dp/B000KDVTJI/ref=sr_1_5?ie=UTF8&amp;qid=1421142514&amp;sr=8-5&amp;keywords=boiling+water</t>
  </si>
  <si>
    <t>http://www.ebay.com/itm/NEW-T-Fal-Excite-Nonstick-Cookware-Dishwasher-Safe-Oven-Set-14-Piece-Purple-/251792026192?</t>
  </si>
  <si>
    <t>http://www.amazon.com/T-fal-Nonstick-Dishwasher-Cookware-14-Piece/dp/B00KHTP9S2/ref=sr_1_25?s=home-garden&amp;ie=UTF8&amp;qid=1421191610&amp;sr=1-25&amp;keywords=purple</t>
  </si>
  <si>
    <t>http://www.ebay.com/itm/NEW-Intex-Inflatable-Air-Chair-with-Pull-Out-Twin-Bed-Mattress-Sleeper-Blue-/251792052741?</t>
  </si>
  <si>
    <t>http://www.amazon.com/Intex-Pull-out-Chair-Colors-Vary/dp/B005OHEYZG/ref=sr_1_1?ie=UTF8&amp;qid=1421194073&amp;sr=8-1&amp;keywords=Intex+Inflatable+Pull-Out+Valved+Chair+%26Twin+Air+Mattress</t>
  </si>
  <si>
    <t>http://www.ebay.com/itm/New-Sony-SmartWatch-US-version-1-Android-Bluetooth-USB-Retail-Box-Unisex-/261734373419?</t>
  </si>
  <si>
    <t>http://www.amazon.com/Sony-SmartWatch-version-Android-Bluetooth/dp/B007VG6ZC8/ref=sr_1_1?ie=UTF8&amp;qid=1421222500&amp;sr=8-1&amp;keywords=Sony+SmartWatch</t>
  </si>
  <si>
    <t>http://www.ebay.com/itm/NEW-Totally-Bamboo-3-Tier-Herb-Salt-Spice-Storage-Box-Leaf-Design-/261734889089?</t>
  </si>
  <si>
    <t>http://www.amazon.com/Totally-Bamboo-20-8551-3-Tiered-Salt/dp/B008EQUORG/ref=sr_1_9?ie=UTF8&amp;qid=1421261696&amp;sr=8-9&amp;keywords=Olivewood+Salt+Keeper</t>
  </si>
  <si>
    <t>Suggested 10%</t>
  </si>
  <si>
    <t>http://www.amazon.com/Presto-02910-Shooter-Electric-Shredder/dp/B00006IV0R/ref=sr_1_1?s=kitchen&amp;ie=UTF8&amp;qid=1421401532&amp;sr=1-1&amp;keywords=presto+salad+shooter</t>
  </si>
  <si>
    <t>!!!</t>
  </si>
  <si>
    <t>NO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</si>
</sst>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3" fillId="0" borderId="1" xfId="2" applyBorder="1" applyAlignment="1">
      <alignment vertical="top" wrapText="1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8" fontId="0" fillId="5" borderId="1" xfId="0" applyNumberForma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 wrapText="1"/>
    </xf>
    <xf numFmtId="8" fontId="4" fillId="2" borderId="1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0" fillId="0" borderId="0" xfId="0" applyNumberFormat="1"/>
    <xf numFmtId="8" fontId="6" fillId="0" borderId="1" xfId="0" applyNumberFormat="1" applyFont="1" applyBorder="1" applyAlignment="1">
      <alignment horizontal="center" wrapText="1"/>
    </xf>
    <xf numFmtId="8" fontId="1" fillId="7" borderId="1" xfId="1" applyNumberFormat="1" applyFont="1" applyFill="1" applyBorder="1" applyAlignment="1">
      <alignment horizontal="center"/>
    </xf>
    <xf numFmtId="8" fontId="2" fillId="4" borderId="1" xfId="0" applyNumberFormat="1" applyFont="1" applyFill="1" applyBorder="1" applyAlignment="1">
      <alignment horizontal="center"/>
    </xf>
    <xf numFmtId="8" fontId="6" fillId="0" borderId="1" xfId="0" applyNumberFormat="1" applyFont="1" applyBorder="1" applyAlignment="1">
      <alignment horizontal="center"/>
    </xf>
    <xf numFmtId="8" fontId="7" fillId="0" borderId="1" xfId="0" applyNumberFormat="1" applyFont="1" applyBorder="1" applyAlignment="1">
      <alignment horizontal="center"/>
    </xf>
    <xf numFmtId="8" fontId="5" fillId="0" borderId="6" xfId="0" applyNumberFormat="1" applyFont="1" applyBorder="1" applyAlignment="1">
      <alignment horizontal="center"/>
    </xf>
    <xf numFmtId="8" fontId="8" fillId="6" borderId="1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vertical="center"/>
    </xf>
    <xf numFmtId="1" fontId="5" fillId="4" borderId="1" xfId="0" applyNumberFormat="1" applyFont="1" applyFill="1" applyBorder="1" applyAlignment="1">
      <alignment horizontal="center"/>
    </xf>
    <xf numFmtId="8" fontId="4" fillId="3" borderId="1" xfId="0" applyNumberFormat="1" applyFont="1" applyFill="1" applyBorder="1" applyAlignment="1">
      <alignment horizontal="center"/>
    </xf>
    <xf numFmtId="10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FFCC99"/>
      <color rgb="FFFF7C8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19051</xdr:rowOff>
    </xdr:from>
    <xdr:to>
      <xdr:col>1</xdr:col>
      <xdr:colOff>485775</xdr:colOff>
      <xdr:row>1</xdr:row>
      <xdr:rowOff>409575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95301"/>
          <a:ext cx="390524" cy="39052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</xdr:row>
      <xdr:rowOff>28575</xdr:rowOff>
    </xdr:from>
    <xdr:to>
      <xdr:col>1</xdr:col>
      <xdr:colOff>496032</xdr:colOff>
      <xdr:row>2</xdr:row>
      <xdr:rowOff>409574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952500"/>
          <a:ext cx="457932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41910</xdr:rowOff>
    </xdr:from>
    <xdr:to>
      <xdr:col>1</xdr:col>
      <xdr:colOff>495300</xdr:colOff>
      <xdr:row>3</xdr:row>
      <xdr:rowOff>419100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413510"/>
          <a:ext cx="419100" cy="3771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</xdr:row>
      <xdr:rowOff>47625</xdr:rowOff>
    </xdr:from>
    <xdr:to>
      <xdr:col>1</xdr:col>
      <xdr:colOff>466725</xdr:colOff>
      <xdr:row>4</xdr:row>
      <xdr:rowOff>409575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314575"/>
          <a:ext cx="361950" cy="3619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5</xdr:row>
      <xdr:rowOff>18621</xdr:rowOff>
    </xdr:from>
    <xdr:to>
      <xdr:col>1</xdr:col>
      <xdr:colOff>495301</xdr:colOff>
      <xdr:row>6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2733246"/>
          <a:ext cx="381000" cy="42905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</xdr:row>
      <xdr:rowOff>25914</xdr:rowOff>
    </xdr:from>
    <xdr:to>
      <xdr:col>1</xdr:col>
      <xdr:colOff>476250</xdr:colOff>
      <xdr:row>6</xdr:row>
      <xdr:rowOff>433515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3283464"/>
          <a:ext cx="361950" cy="40760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</xdr:row>
      <xdr:rowOff>28574</xdr:rowOff>
    </xdr:from>
    <xdr:to>
      <xdr:col>1</xdr:col>
      <xdr:colOff>438150</xdr:colOff>
      <xdr:row>7</xdr:row>
      <xdr:rowOff>429763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733799"/>
          <a:ext cx="295275" cy="40118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8</xdr:row>
      <xdr:rowOff>9524</xdr:rowOff>
    </xdr:from>
    <xdr:to>
      <xdr:col>1</xdr:col>
      <xdr:colOff>514350</xdr:colOff>
      <xdr:row>8</xdr:row>
      <xdr:rowOff>447673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4162424"/>
          <a:ext cx="438149" cy="43814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9</xdr:row>
      <xdr:rowOff>19050</xdr:rowOff>
    </xdr:from>
    <xdr:to>
      <xdr:col>1</xdr:col>
      <xdr:colOff>581025</xdr:colOff>
      <xdr:row>9</xdr:row>
      <xdr:rowOff>438149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4619625"/>
          <a:ext cx="495299" cy="4190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10</xdr:row>
      <xdr:rowOff>9524</xdr:rowOff>
    </xdr:from>
    <xdr:to>
      <xdr:col>1</xdr:col>
      <xdr:colOff>533400</xdr:colOff>
      <xdr:row>10</xdr:row>
      <xdr:rowOff>447673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5057774"/>
          <a:ext cx="438149" cy="43814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</xdr:row>
      <xdr:rowOff>38099</xdr:rowOff>
    </xdr:from>
    <xdr:to>
      <xdr:col>1</xdr:col>
      <xdr:colOff>485775</xdr:colOff>
      <xdr:row>11</xdr:row>
      <xdr:rowOff>428624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553402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12</xdr:row>
      <xdr:rowOff>47625</xdr:rowOff>
    </xdr:from>
    <xdr:to>
      <xdr:col>1</xdr:col>
      <xdr:colOff>428625</xdr:colOff>
      <xdr:row>12</xdr:row>
      <xdr:rowOff>428624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7781925"/>
          <a:ext cx="304799" cy="38099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47624</xdr:rowOff>
    </xdr:from>
    <xdr:to>
      <xdr:col>1</xdr:col>
      <xdr:colOff>485775</xdr:colOff>
      <xdr:row>13</xdr:row>
      <xdr:rowOff>419099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8229599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14</xdr:row>
      <xdr:rowOff>28574</xdr:rowOff>
    </xdr:from>
    <xdr:to>
      <xdr:col>1</xdr:col>
      <xdr:colOff>495300</xdr:colOff>
      <xdr:row>14</xdr:row>
      <xdr:rowOff>419099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8658224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</xdr:row>
      <xdr:rowOff>9524</xdr:rowOff>
    </xdr:from>
    <xdr:to>
      <xdr:col>1</xdr:col>
      <xdr:colOff>514350</xdr:colOff>
      <xdr:row>15</xdr:row>
      <xdr:rowOff>428624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9086849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16</xdr:row>
      <xdr:rowOff>28574</xdr:rowOff>
    </xdr:from>
    <xdr:to>
      <xdr:col>1</xdr:col>
      <xdr:colOff>504825</xdr:colOff>
      <xdr:row>16</xdr:row>
      <xdr:rowOff>419099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089659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17</xdr:row>
      <xdr:rowOff>76200</xdr:rowOff>
    </xdr:from>
    <xdr:to>
      <xdr:col>1</xdr:col>
      <xdr:colOff>409575</xdr:colOff>
      <xdr:row>17</xdr:row>
      <xdr:rowOff>407042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6" y="7810500"/>
          <a:ext cx="257174" cy="33084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18</xdr:row>
      <xdr:rowOff>9525</xdr:rowOff>
    </xdr:from>
    <xdr:to>
      <xdr:col>1</xdr:col>
      <xdr:colOff>504825</xdr:colOff>
      <xdr:row>18</xdr:row>
      <xdr:rowOff>419099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8191500"/>
          <a:ext cx="409574" cy="40957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</xdr:row>
      <xdr:rowOff>25399</xdr:rowOff>
    </xdr:from>
    <xdr:to>
      <xdr:col>1</xdr:col>
      <xdr:colOff>485775</xdr:colOff>
      <xdr:row>19</xdr:row>
      <xdr:rowOff>415924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865504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20</xdr:row>
      <xdr:rowOff>36938</xdr:rowOff>
    </xdr:from>
    <xdr:to>
      <xdr:col>1</xdr:col>
      <xdr:colOff>542925</xdr:colOff>
      <xdr:row>20</xdr:row>
      <xdr:rowOff>400050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9114263"/>
          <a:ext cx="466725" cy="36311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21</xdr:row>
      <xdr:rowOff>28575</xdr:rowOff>
    </xdr:from>
    <xdr:to>
      <xdr:col>1</xdr:col>
      <xdr:colOff>514350</xdr:colOff>
      <xdr:row>21</xdr:row>
      <xdr:rowOff>428624</xdr:rowOff>
    </xdr:to>
    <xdr:pic>
      <xdr:nvPicPr>
        <xdr:cNvPr id="22" name="Картина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9553575"/>
          <a:ext cx="400049" cy="400049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</xdr:row>
      <xdr:rowOff>28575</xdr:rowOff>
    </xdr:from>
    <xdr:to>
      <xdr:col>1</xdr:col>
      <xdr:colOff>485775</xdr:colOff>
      <xdr:row>22</xdr:row>
      <xdr:rowOff>409575</xdr:rowOff>
    </xdr:to>
    <xdr:pic>
      <xdr:nvPicPr>
        <xdr:cNvPr id="23" name="Картина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000125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</xdr:row>
      <xdr:rowOff>38101</xdr:rowOff>
    </xdr:from>
    <xdr:to>
      <xdr:col>1</xdr:col>
      <xdr:colOff>476250</xdr:colOff>
      <xdr:row>23</xdr:row>
      <xdr:rowOff>431007</xdr:rowOff>
    </xdr:to>
    <xdr:pic>
      <xdr:nvPicPr>
        <xdr:cNvPr id="24" name="Картина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10458451"/>
          <a:ext cx="314325" cy="392906"/>
        </a:xfrm>
        <a:prstGeom prst="rect">
          <a:avLst/>
        </a:prstGeom>
      </xdr:spPr>
    </xdr:pic>
    <xdr:clientData/>
  </xdr:twoCellAnchor>
  <xdr:twoCellAnchor editAs="oneCell">
    <xdr:from>
      <xdr:col>1</xdr:col>
      <xdr:colOff>116491</xdr:colOff>
      <xdr:row>24</xdr:row>
      <xdr:rowOff>66674</xdr:rowOff>
    </xdr:from>
    <xdr:to>
      <xdr:col>1</xdr:col>
      <xdr:colOff>495300</xdr:colOff>
      <xdr:row>24</xdr:row>
      <xdr:rowOff>419100</xdr:rowOff>
    </xdr:to>
    <xdr:pic>
      <xdr:nvPicPr>
        <xdr:cNvPr id="25" name="Картина 24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449866" y="10934699"/>
          <a:ext cx="378809" cy="352426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152399</xdr:colOff>
      <xdr:row>25</xdr:row>
      <xdr:rowOff>29318</xdr:rowOff>
    </xdr:from>
    <xdr:to>
      <xdr:col>1</xdr:col>
      <xdr:colOff>400048</xdr:colOff>
      <xdr:row>25</xdr:row>
      <xdr:rowOff>400050</xdr:rowOff>
    </xdr:to>
    <xdr:pic>
      <xdr:nvPicPr>
        <xdr:cNvPr id="26" name="Картина 2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485774" y="11345018"/>
          <a:ext cx="247649" cy="370732"/>
        </a:xfrm>
        <a:prstGeom prst="rect">
          <a:avLst/>
        </a:prstGeom>
      </xdr:spPr>
    </xdr:pic>
    <xdr:clientData/>
  </xdr:twoCellAnchor>
  <xdr:twoCellAnchor editAs="oneCell">
    <xdr:from>
      <xdr:col>1</xdr:col>
      <xdr:colOff>88717</xdr:colOff>
      <xdr:row>26</xdr:row>
      <xdr:rowOff>123825</xdr:rowOff>
    </xdr:from>
    <xdr:to>
      <xdr:col>1</xdr:col>
      <xdr:colOff>508932</xdr:colOff>
      <xdr:row>26</xdr:row>
      <xdr:rowOff>295275</xdr:rowOff>
    </xdr:to>
    <xdr:pic>
      <xdr:nvPicPr>
        <xdr:cNvPr id="27" name="Картина 2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092" y="11887200"/>
          <a:ext cx="420215" cy="17145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95251</xdr:rowOff>
    </xdr:from>
    <xdr:to>
      <xdr:col>1</xdr:col>
      <xdr:colOff>517332</xdr:colOff>
      <xdr:row>27</xdr:row>
      <xdr:rowOff>381001</xdr:rowOff>
    </xdr:to>
    <xdr:pic>
      <xdr:nvPicPr>
        <xdr:cNvPr id="28" name="Картина 27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2306301"/>
          <a:ext cx="403032" cy="285750"/>
        </a:xfrm>
        <a:prstGeom prst="rect">
          <a:avLst/>
        </a:prstGeom>
      </xdr:spPr>
    </xdr:pic>
    <xdr:clientData/>
  </xdr:twoCellAnchor>
  <xdr:twoCellAnchor editAs="oneCell">
    <xdr:from>
      <xdr:col>1</xdr:col>
      <xdr:colOff>169543</xdr:colOff>
      <xdr:row>28</xdr:row>
      <xdr:rowOff>57150</xdr:rowOff>
    </xdr:from>
    <xdr:to>
      <xdr:col>1</xdr:col>
      <xdr:colOff>447674</xdr:colOff>
      <xdr:row>28</xdr:row>
      <xdr:rowOff>404814</xdr:rowOff>
    </xdr:to>
    <xdr:pic>
      <xdr:nvPicPr>
        <xdr:cNvPr id="29" name="Картина 28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18" y="12715875"/>
          <a:ext cx="278131" cy="34766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180974</xdr:colOff>
      <xdr:row>29</xdr:row>
      <xdr:rowOff>36833</xdr:rowOff>
    </xdr:from>
    <xdr:to>
      <xdr:col>1</xdr:col>
      <xdr:colOff>409459</xdr:colOff>
      <xdr:row>29</xdr:row>
      <xdr:rowOff>390525</xdr:rowOff>
    </xdr:to>
    <xdr:pic>
      <xdr:nvPicPr>
        <xdr:cNvPr id="30" name="Картина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514349" y="13143233"/>
          <a:ext cx="228485" cy="35369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30</xdr:row>
      <xdr:rowOff>76201</xdr:rowOff>
    </xdr:from>
    <xdr:to>
      <xdr:col>1</xdr:col>
      <xdr:colOff>492973</xdr:colOff>
      <xdr:row>30</xdr:row>
      <xdr:rowOff>381001</xdr:rowOff>
    </xdr:to>
    <xdr:pic>
      <xdr:nvPicPr>
        <xdr:cNvPr id="31" name="Картина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13630276"/>
          <a:ext cx="416773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</xdr:row>
      <xdr:rowOff>76200</xdr:rowOff>
    </xdr:from>
    <xdr:to>
      <xdr:col>1</xdr:col>
      <xdr:colOff>409575</xdr:colOff>
      <xdr:row>31</xdr:row>
      <xdr:rowOff>371475</xdr:rowOff>
    </xdr:to>
    <xdr:pic>
      <xdr:nvPicPr>
        <xdr:cNvPr id="32" name="Картина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07795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</xdr:row>
      <xdr:rowOff>76200</xdr:rowOff>
    </xdr:from>
    <xdr:to>
      <xdr:col>1</xdr:col>
      <xdr:colOff>457200</xdr:colOff>
      <xdr:row>32</xdr:row>
      <xdr:rowOff>400050</xdr:rowOff>
    </xdr:to>
    <xdr:pic>
      <xdr:nvPicPr>
        <xdr:cNvPr id="33" name="Картина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452562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228602</xdr:colOff>
      <xdr:row>33</xdr:row>
      <xdr:rowOff>76201</xdr:rowOff>
    </xdr:from>
    <xdr:to>
      <xdr:col>1</xdr:col>
      <xdr:colOff>466726</xdr:colOff>
      <xdr:row>33</xdr:row>
      <xdr:rowOff>386528</xdr:rowOff>
    </xdr:to>
    <xdr:pic>
      <xdr:nvPicPr>
        <xdr:cNvPr id="34" name="Картина 33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7" y="14973301"/>
          <a:ext cx="238124" cy="31032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34</xdr:row>
      <xdr:rowOff>76200</xdr:rowOff>
    </xdr:from>
    <xdr:to>
      <xdr:col>1</xdr:col>
      <xdr:colOff>419100</xdr:colOff>
      <xdr:row>34</xdr:row>
      <xdr:rowOff>398893</xdr:rowOff>
    </xdr:to>
    <xdr:pic>
      <xdr:nvPicPr>
        <xdr:cNvPr id="35" name="Картина 34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5420975"/>
          <a:ext cx="276225" cy="32269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</xdr:row>
      <xdr:rowOff>57150</xdr:rowOff>
    </xdr:from>
    <xdr:to>
      <xdr:col>1</xdr:col>
      <xdr:colOff>476250</xdr:colOff>
      <xdr:row>35</xdr:row>
      <xdr:rowOff>400050</xdr:rowOff>
    </xdr:to>
    <xdr:pic>
      <xdr:nvPicPr>
        <xdr:cNvPr id="36" name="Картина 35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584960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36</xdr:row>
      <xdr:rowOff>85726</xdr:rowOff>
    </xdr:from>
    <xdr:to>
      <xdr:col>1</xdr:col>
      <xdr:colOff>466726</xdr:colOff>
      <xdr:row>36</xdr:row>
      <xdr:rowOff>366904</xdr:rowOff>
    </xdr:to>
    <xdr:pic>
      <xdr:nvPicPr>
        <xdr:cNvPr id="37" name="Картина 36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16325851"/>
          <a:ext cx="342900" cy="28117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66675</xdr:rowOff>
    </xdr:from>
    <xdr:to>
      <xdr:col>1</xdr:col>
      <xdr:colOff>466725</xdr:colOff>
      <xdr:row>37</xdr:row>
      <xdr:rowOff>419100</xdr:rowOff>
    </xdr:to>
    <xdr:pic>
      <xdr:nvPicPr>
        <xdr:cNvPr id="38" name="Картина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6754475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1</xdr:col>
      <xdr:colOff>164363</xdr:colOff>
      <xdr:row>38</xdr:row>
      <xdr:rowOff>85725</xdr:rowOff>
    </xdr:from>
    <xdr:to>
      <xdr:col>1</xdr:col>
      <xdr:colOff>457201</xdr:colOff>
      <xdr:row>38</xdr:row>
      <xdr:rowOff>370469</xdr:rowOff>
    </xdr:to>
    <xdr:pic>
      <xdr:nvPicPr>
        <xdr:cNvPr id="39" name="Картина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738" y="17221200"/>
          <a:ext cx="292838" cy="28474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39</xdr:row>
      <xdr:rowOff>66675</xdr:rowOff>
    </xdr:from>
    <xdr:to>
      <xdr:col>1</xdr:col>
      <xdr:colOff>419100</xdr:colOff>
      <xdr:row>39</xdr:row>
      <xdr:rowOff>381000</xdr:rowOff>
    </xdr:to>
    <xdr:pic>
      <xdr:nvPicPr>
        <xdr:cNvPr id="40" name="Картина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7649825"/>
          <a:ext cx="31432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40</xdr:row>
      <xdr:rowOff>66676</xdr:rowOff>
    </xdr:from>
    <xdr:to>
      <xdr:col>1</xdr:col>
      <xdr:colOff>419101</xdr:colOff>
      <xdr:row>40</xdr:row>
      <xdr:rowOff>390526</xdr:rowOff>
    </xdr:to>
    <xdr:pic>
      <xdr:nvPicPr>
        <xdr:cNvPr id="41" name="Картина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6" y="18097501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82846</xdr:colOff>
      <xdr:row>41</xdr:row>
      <xdr:rowOff>28575</xdr:rowOff>
    </xdr:from>
    <xdr:to>
      <xdr:col>1</xdr:col>
      <xdr:colOff>533400</xdr:colOff>
      <xdr:row>41</xdr:row>
      <xdr:rowOff>416052</xdr:rowOff>
    </xdr:to>
    <xdr:pic>
      <xdr:nvPicPr>
        <xdr:cNvPr id="42" name="Картина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21" y="18507075"/>
          <a:ext cx="450554" cy="387477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42</xdr:row>
      <xdr:rowOff>57150</xdr:rowOff>
    </xdr:from>
    <xdr:to>
      <xdr:col>1</xdr:col>
      <xdr:colOff>538163</xdr:colOff>
      <xdr:row>42</xdr:row>
      <xdr:rowOff>371475</xdr:rowOff>
    </xdr:to>
    <xdr:pic>
      <xdr:nvPicPr>
        <xdr:cNvPr id="43" name="Картина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8983325"/>
          <a:ext cx="471488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43</xdr:row>
      <xdr:rowOff>47626</xdr:rowOff>
    </xdr:from>
    <xdr:to>
      <xdr:col>1</xdr:col>
      <xdr:colOff>447676</xdr:colOff>
      <xdr:row>43</xdr:row>
      <xdr:rowOff>390526</xdr:rowOff>
    </xdr:to>
    <xdr:pic>
      <xdr:nvPicPr>
        <xdr:cNvPr id="44" name="Картина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1" y="19421476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44</xdr:row>
      <xdr:rowOff>47625</xdr:rowOff>
    </xdr:from>
    <xdr:to>
      <xdr:col>1</xdr:col>
      <xdr:colOff>495300</xdr:colOff>
      <xdr:row>44</xdr:row>
      <xdr:rowOff>400050</xdr:rowOff>
    </xdr:to>
    <xdr:pic>
      <xdr:nvPicPr>
        <xdr:cNvPr id="53" name="Картина 52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9869150"/>
          <a:ext cx="352425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almart.com/ip/Disney-Cars-Sofa-Chair/25957605" TargetMode="External"/><Relationship Id="rId18" Type="http://schemas.openxmlformats.org/officeDocument/2006/relationships/hyperlink" Target="http://www.amazon.com/Honey-Can-Do-CRT-01149-3-Tier-Laundry-White/dp/B001F51ALW/ref=sr_1_1?ie=UTF8&amp;qid=1420749346&amp;sr=8-1&amp;keywords=Honey+Can+Do%2C3-Tier+Laundry+Cart" TargetMode="External"/><Relationship Id="rId26" Type="http://schemas.openxmlformats.org/officeDocument/2006/relationships/hyperlink" Target="http://www.amazon.com/Presto-02910-Shooter-Electric-Shredder/dp/B00006IV0R/ref=sr_1_1?ie=UTF8&amp;qid=1420838038&amp;sr=8-1&amp;keywords=Presto+Professional+Salad+Shooter+Food+Electric+Slicer" TargetMode="External"/><Relationship Id="rId39" Type="http://schemas.openxmlformats.org/officeDocument/2006/relationships/hyperlink" Target="http://www.amazon.com/Everlast-Pro-Style-Training-Gloves/dp/B000JF4M8C/ref=pd_sim_sg_7?ie=UTF8&amp;refRID=16SE6Z847WMYF712M7AQ" TargetMode="External"/><Relationship Id="rId21" Type="http://schemas.openxmlformats.org/officeDocument/2006/relationships/hyperlink" Target="http://www.ebay.com/itm/Cold-Steel-80PGTK-GI-Tanto-7-034-Carbon-Tactical-Black-Sharp-Hunting-Blade-/251787666454?" TargetMode="External"/><Relationship Id="rId34" Type="http://schemas.openxmlformats.org/officeDocument/2006/relationships/hyperlink" Target="http://www.amazon.com/Garden-Creations-JB5629-Solar-Powered-Accent/dp/B002X8X8UG/ref=sr_1_1?s=lawn-garden&amp;ie=UTF8&amp;qid=1421010113&amp;sr=1-1&amp;keywords=solar+lights" TargetMode="External"/><Relationship Id="rId42" Type="http://schemas.openxmlformats.org/officeDocument/2006/relationships/hyperlink" Target="http://www.amazon.com/Aroma-X-Press-Cordless-Electric-Stainless/dp/B000KDVTJI/ref=sr_1_5?ie=UTF8&amp;qid=1421142514&amp;sr=8-5&amp;keywords=boiling+water" TargetMode="External"/><Relationship Id="rId47" Type="http://schemas.openxmlformats.org/officeDocument/2006/relationships/hyperlink" Target="http://www.ebay.com/itm/251768012382?ssPageName=STRK:MESELX:IT&amp;_trksid=p3984.m1558.l2649" TargetMode="External"/><Relationship Id="rId7" Type="http://schemas.openxmlformats.org/officeDocument/2006/relationships/hyperlink" Target="http://www.amazon.com/Panasonic-ER2403K-Moustache-Beard-Trimmer/dp/B000VKV29M/ref=sr_1_1?ie=UTF8&amp;qid=1419624091&amp;sr=8-1&amp;keywords=Panasonic+ER2403K+Wet+%2F+Dry+Hair+and+Beard+Trimmer" TargetMode="External"/><Relationship Id="rId2" Type="http://schemas.openxmlformats.org/officeDocument/2006/relationships/hyperlink" Target="http://www.amazon.com/gp/product/B00CTY5POQ/?ie=UTF8&amp;tag=evattcom-20" TargetMode="External"/><Relationship Id="rId16" Type="http://schemas.openxmlformats.org/officeDocument/2006/relationships/hyperlink" Target="http://www.amazon.com/AcuRite-00613A1-Indoor-Humidity-Monitor/dp/B0013BKDO8/ref=lp_1057794_1_1?s=furniture&amp;ie=UTF8&amp;qid=1420787390&amp;sr=1-1" TargetMode="External"/><Relationship Id="rId29" Type="http://schemas.openxmlformats.org/officeDocument/2006/relationships/hyperlink" Target="http://www.amazon.com/Paper-Towns-John-Green/dp/014241493X/ref=sr_1_1?ie=UTF8&amp;qid=1420872107&amp;sr=8-1&amp;keywords=Paper+Towns%2C+by+John+Green+Paperback+2009" TargetMode="External"/><Relationship Id="rId11" Type="http://schemas.openxmlformats.org/officeDocument/2006/relationships/hyperlink" Target="http://www.amazon.com/Presto-02910-Shooter-Electric-Shredder/dp/B00006IV0R/ref=sr_1_1?s=kitchen&amp;ie=UTF8&amp;qid=1421401532&amp;sr=1-1&amp;keywords=presto+salad+shooter" TargetMode="External"/><Relationship Id="rId24" Type="http://schemas.openxmlformats.org/officeDocument/2006/relationships/hyperlink" Target="http://www.amazon.com/Paderno-World-Cuisine-A4982799-Tri-Blade/dp/B0007Y9WHQ/ref=sr_1_1?ie=UTF8&amp;qid=1420997345&amp;sr=8-1&amp;keywords=Paderno+World+Cuisine+Tri-Blade++Vegetable+Slicer" TargetMode="External"/><Relationship Id="rId32" Type="http://schemas.openxmlformats.org/officeDocument/2006/relationships/hyperlink" Target="http://www.amazon.com/Proctor-Silex-K2070YA-Electric-1-Liter/dp/B00IWOJS9A/ref=sr_1_1?ie=UTF8&amp;qid=1420964730&amp;sr=8-1&amp;keywords=Proctor+Silex+Automatic+Electric+Tea+and+Hot+Water+Kettle%2C+1+Liter%2C+K2070Y" TargetMode="External"/><Relationship Id="rId37" Type="http://schemas.openxmlformats.org/officeDocument/2006/relationships/hyperlink" Target="http://www.amazon.com/West-Bend-82306-6-Quart-Electric/dp/B00004RC6R/ref=sr_1_1?ie=UTF8&amp;qid=1421075153&amp;sr=8-1&amp;keywords=West+Bend+-+Stir+Crazy+6-Quart+Corn+Popper" TargetMode="External"/><Relationship Id="rId40" Type="http://schemas.openxmlformats.org/officeDocument/2006/relationships/hyperlink" Target="http://www.amazon.com/Sunny-Seat-Window-Mounted-Cat-Bed/dp/B005AUM8U0/ref=sr_1_11?ie=UTF8&amp;qid=1421108495&amp;sr=8-11&amp;keywords=cat" TargetMode="External"/><Relationship Id="rId45" Type="http://schemas.openxmlformats.org/officeDocument/2006/relationships/hyperlink" Target="http://www.amazon.com/Sony-SmartWatch-version-Android-Bluetooth/dp/B007VG6ZC8/ref=sr_1_1?ie=UTF8&amp;qid=1421222500&amp;sr=8-1&amp;keywords=Sony+SmartWatch" TargetMode="External"/><Relationship Id="rId5" Type="http://schemas.openxmlformats.org/officeDocument/2006/relationships/hyperlink" Target="http://www.amazon.com/Case-Mate-iPhone-Barely-There-Packaging/dp/B00MI8U3KE/ref=sr_1_cc_7?s=aps&amp;ie=UTF8&amp;qid=1419421279&amp;sr=1-7-catcorr&amp;keywords=Case-Mate+Apple+iPhone+6" TargetMode="External"/><Relationship Id="rId15" Type="http://schemas.openxmlformats.org/officeDocument/2006/relationships/hyperlink" Target="http://www.amazon.com/Mr-Coffee-91408-02-Carterton-Stainless/dp/B00F9U0O20/ref=sr_1_1?ie=UTF8&amp;qid=1420567725&amp;sr=8-1&amp;keywords=Mr.+Coffee+91408.02+Carterton+Stainless+Steel" TargetMode="External"/><Relationship Id="rId23" Type="http://schemas.openxmlformats.org/officeDocument/2006/relationships/hyperlink" Target="http://www.amazon.com/Cold-Steel-Special-Forces-Hardwood/dp/B0017UVEW0/ref=sr_1_3?ie=UTF8&amp;qid=1420726801&amp;sr=8-3&amp;keywords=Cold+Steel+Special+Forces+Shovel" TargetMode="External"/><Relationship Id="rId28" Type="http://schemas.openxmlformats.org/officeDocument/2006/relationships/hyperlink" Target="http://www.amazon.com/Everlast-Womens-Style-Training-Gloves/dp/B000LPJOHO/ref=sr_1_1?ie=UTF8&amp;qid=1421066107&amp;sr=8-1&amp;keywords=Everlast+Women%27s+Pro+Style+Training+Gloves%2C+Pink" TargetMode="External"/><Relationship Id="rId36" Type="http://schemas.openxmlformats.org/officeDocument/2006/relationships/hyperlink" Target="http://www.amazon.com/KRUPS-Electric-Coffee-Grinder-Stainless/dp/B00004SPEU/ref=sr_1_1?ie=UTF8&amp;qid=1421058370&amp;sr=8-1&amp;keywords=KRUPS+203-42+Electric+Spice+and+Coffee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://www.amazon.com/gp/product/B00QQZIUK0/?ie=UTF8&amp;tag=evattcom-20" TargetMode="External"/><Relationship Id="rId19" Type="http://schemas.openxmlformats.org/officeDocument/2006/relationships/hyperlink" Target="http://www.amazon.com/American-Weigh-Scales-Digital-BL-1KG-BLK/dp/B0012N1NAA/ref=sr_1_1?s=electronics&amp;ie=UTF8&amp;qid=1420745207&amp;sr=1-1&amp;keywords=kitchen+scale" TargetMode="External"/><Relationship Id="rId31" Type="http://schemas.openxmlformats.org/officeDocument/2006/relationships/hyperlink" Target="http://www.amazon.com/Norpro-Nonstick-Omelet-Removable-Poacher/dp/B000JQ2YCC/ref=sr_1_3?ie=UTF8&amp;qid=1420965053&amp;sr=8-3&amp;keywords=Norpro+Nonstick+Omelet+Pan" TargetMode="External"/><Relationship Id="rId44" Type="http://schemas.openxmlformats.org/officeDocument/2006/relationships/hyperlink" Target="http://www.amazon.com/Intex-Pull-out-Chair-Colors-Vary/dp/B005OHEYZG/ref=sr_1_1?ie=UTF8&amp;qid=1421194073&amp;sr=8-1&amp;keywords=Intex+Inflatable+Pull-Out+Valved+Chair+%26Twin+Air+Mattress" TargetMode="External"/><Relationship Id="rId4" Type="http://schemas.openxmlformats.org/officeDocument/2006/relationships/hyperlink" Target="http://www.amazon.com/gp/product/B00125JEIQ/?ie=UTF8&amp;tag=evattcom-20" TargetMode="External"/><Relationship Id="rId9" Type="http://schemas.openxmlformats.org/officeDocument/2006/relationships/hyperlink" Target="http://www.amazon.com/gp/product/B002NZJ4L6/ref=ox_sc_act_title_2?ie=UTF8&amp;psc=1&amp;smid=ATVPDKIKX0DER" TargetMode="External"/><Relationship Id="rId14" Type="http://schemas.openxmlformats.org/officeDocument/2006/relationships/hyperlink" Target="http://www.amazon.com/Mr-Coffee-BVMC-PSTX91-Coffeemaker-Stainless/dp/B0037ZG3DS/ref=sr_1_cc_2?s=aps&amp;ie=UTF8&amp;qid=1419431812&amp;sr=1-2-catcorr&amp;keywords=Mr.Coffee+10Cup+Coffeemaker" TargetMode="External"/><Relationship Id="rId22" Type="http://schemas.openxmlformats.org/officeDocument/2006/relationships/hyperlink" Target="http://www.amazon.com/Bracoo-Adjustable-Waist-Trimmer-Black/dp/B005VRLT6Q/ref=sr_1_2?ie=UTF8&amp;qid=1420662511&amp;sr=8-2&amp;keywords=waist+trimmer+belt" TargetMode="External"/><Relationship Id="rId27" Type="http://schemas.openxmlformats.org/officeDocument/2006/relationships/hyperlink" Target="http://www.amazon.com/Range-Kleen-Shelf-Mount-Black/dp/B000VYIX8G/ref=sr_1_1?ie=UTF8&amp;qid=1420871747&amp;sr=8-1&amp;keywords=Range+Kleen+2+Shelf+Wall+Mount+Black+Pot+Pan+Rack+Hooks" TargetMode="External"/><Relationship Id="rId30" Type="http://schemas.openxmlformats.org/officeDocument/2006/relationships/hyperlink" Target="http://www.amazon.com/Cold-Steel-80PGTK-Tanto-Carbon/dp/B004H9DO4Y/ref=sr_1_1?ie=UTF8&amp;qid=1420876973&amp;sr=8-1&amp;keywords=Cold+Steel+80PGTK+GI+Tanto+7" TargetMode="External"/><Relationship Id="rId35" Type="http://schemas.openxmlformats.org/officeDocument/2006/relationships/hyperlink" Target="http://www.amazon.com/Swiftly-Bright-Outdoor-Energy-Powered/dp/B00EGFKOZ6/ref=pd_sim_lg_1?ie=UTF8&amp;refRID=1Q19AFNH0QNWAG5KGTQ7" TargetMode="External"/><Relationship Id="rId43" Type="http://schemas.openxmlformats.org/officeDocument/2006/relationships/hyperlink" Target="http://www.amazon.com/T-fal-Nonstick-Dishwasher-Cookware-14-Piece/dp/B00KHTP9S2/ref=sr_1_25?s=home-garden&amp;ie=UTF8&amp;qid=1421191610&amp;sr=1-25&amp;keywords=purple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://www.amazon.com/gp/product/B002Y6CWCM/ref=ox_sc_act_title_3?ie=UTF8&amp;psc=1&amp;smid=A16VRIRZR5EVD2" TargetMode="External"/><Relationship Id="rId3" Type="http://schemas.openxmlformats.org/officeDocument/2006/relationships/hyperlink" Target="http://www.amazon.com/gp/product/B00006IEEV/?ie=UTF8&amp;tag=evattcom-20" TargetMode="External"/><Relationship Id="rId12" Type="http://schemas.openxmlformats.org/officeDocument/2006/relationships/hyperlink" Target="http://www.walmart.com/ip/Disney-Minnie-Mouse-Sofa-Chair/25957608" TargetMode="External"/><Relationship Id="rId17" Type="http://schemas.openxmlformats.org/officeDocument/2006/relationships/hyperlink" Target="http://www.amazon.com/dp/B00DEQDEUK?psc=1" TargetMode="External"/><Relationship Id="rId25" Type="http://schemas.openxmlformats.org/officeDocument/2006/relationships/hyperlink" Target="http://www.ebay.com/itm/261727740183?ssPageName=STRK:MESELX:IT&amp;_trksid=p3984.m1558.l2649" TargetMode="External"/><Relationship Id="rId33" Type="http://schemas.openxmlformats.org/officeDocument/2006/relationships/hyperlink" Target="http://www.amazon.com/Cuisinart-CCO-50BKN-Deluxe-Electric-Opener/dp/B001C2F5NW/ref=sr_1_1?ie=UTF8&amp;qid=1420971398&amp;sr=8-1&amp;keywords=Cuisinart+Deluxe+Electric+Can+Opener%2C+Black%2C+CCO-50BKN" TargetMode="External"/><Relationship Id="rId38" Type="http://schemas.openxmlformats.org/officeDocument/2006/relationships/hyperlink" Target="http://www.amazon.com/Zumba-Fitness-Exhilarate-Shaping-System/dp/B008ZB4C50/ref=sr_1_2?ie=UTF8&amp;qid=1421093787&amp;sr=8-2&amp;keywords=Zumba+Fitness+Exhilarate+Body+Shaping+System+DVD" TargetMode="External"/><Relationship Id="rId46" Type="http://schemas.openxmlformats.org/officeDocument/2006/relationships/hyperlink" Target="http://www.amazon.com/Totally-Bamboo-20-8551-3-Tiered-Salt/dp/B008EQUORG/ref=sr_1_9?ie=UTF8&amp;qid=1421261696&amp;sr=8-9&amp;keywords=Olivewood+Salt+Keeper" TargetMode="External"/><Relationship Id="rId20" Type="http://schemas.openxmlformats.org/officeDocument/2006/relationships/hyperlink" Target="http://www.amazon.com/gp/product/B002PNV6YE/ref=ox_sc_act_title_1?ie=UTF8&amp;psc=1&amp;smid=A1T2QV8RUJMJWO" TargetMode="External"/><Relationship Id="rId41" Type="http://schemas.openxmlformats.org/officeDocument/2006/relationships/hyperlink" Target="http://www.amazon.com/gp/product/B0038KPRG6/?ie=UTF8&amp;tag=evattcom-20" TargetMode="External"/><Relationship Id="rId1" Type="http://schemas.openxmlformats.org/officeDocument/2006/relationships/hyperlink" Target="http://www.ebay.com/itm/Multifunctional-Portable-Wood-Desk-Easel-Drawing-Painting-Artist-Art-Supplies-/261709962785?" TargetMode="External"/><Relationship Id="rId6" Type="http://schemas.openxmlformats.org/officeDocument/2006/relationships/hyperlink" Target="http://www.amazon.com/Lights-Waterproof-Security-Rechargeable-Floodlight/dp/B00MBDAKLI/ref=sr_1_1?s=lawn-garden&amp;ie=UTF8&amp;qid=1419426687&amp;sr=1-1&amp;keywords=solar+lamp+motion+sens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abSelected="1" zoomScaleNormal="100" workbookViewId="0">
      <selection activeCell="R2" sqref="R2"/>
    </sheetView>
  </sheetViews>
  <sheetFormatPr defaultRowHeight="15" x14ac:dyDescent="0.25"/>
  <cols>
    <col min="1" max="1" width="5" customWidth="1"/>
    <col min="2" max="2" width="9.140625" style="2"/>
    <col min="4" max="4" width="12.42578125" customWidth="1"/>
    <col min="5" max="5" width="11.140625" style="3" customWidth="1"/>
    <col min="7" max="7" width="9.140625" style="8"/>
    <col min="8" max="8" width="9.140625" style="4"/>
    <col min="9" max="9" width="9.140625" style="6"/>
    <col min="10" max="10" width="11.42578125" style="7" bestFit="1" customWidth="1"/>
    <col min="11" max="11" width="9.140625" style="5" customWidth="1"/>
    <col min="12" max="12" width="9.140625" style="1"/>
    <col min="13" max="13" width="14.7109375" style="35" customWidth="1"/>
    <col min="14" max="14" width="10.5703125" style="35" customWidth="1"/>
    <col min="15" max="15" width="9.140625" customWidth="1"/>
    <col min="17" max="17" width="10.85546875" style="9" customWidth="1"/>
    <col min="19" max="19" width="9.7109375" bestFit="1" customWidth="1"/>
    <col min="20" max="20" width="9.140625" customWidth="1"/>
  </cols>
  <sheetData>
    <row r="1" spans="1:20" ht="37.5" x14ac:dyDescent="0.25">
      <c r="A1" s="12"/>
      <c r="B1" s="13" t="s">
        <v>0</v>
      </c>
      <c r="C1" s="13" t="s">
        <v>1</v>
      </c>
      <c r="D1" s="13" t="s">
        <v>11</v>
      </c>
      <c r="E1" s="14" t="s">
        <v>14</v>
      </c>
      <c r="F1" s="15" t="s">
        <v>5</v>
      </c>
      <c r="G1" s="16" t="s">
        <v>6</v>
      </c>
      <c r="H1" s="15" t="s">
        <v>4</v>
      </c>
      <c r="I1" s="19" t="s">
        <v>12</v>
      </c>
      <c r="J1" s="17" t="s">
        <v>2</v>
      </c>
      <c r="K1" s="18" t="s">
        <v>7</v>
      </c>
      <c r="L1" s="21" t="s">
        <v>13</v>
      </c>
      <c r="M1" s="23" t="s">
        <v>105</v>
      </c>
      <c r="N1" s="23" t="s">
        <v>3</v>
      </c>
      <c r="O1" s="14" t="s">
        <v>8</v>
      </c>
      <c r="P1" s="18" t="s">
        <v>9</v>
      </c>
      <c r="Q1" s="25" t="s">
        <v>10</v>
      </c>
      <c r="R1" s="26" t="s">
        <v>25</v>
      </c>
      <c r="S1" s="27"/>
    </row>
    <row r="2" spans="1:20" ht="35.25" customHeight="1" x14ac:dyDescent="0.3">
      <c r="A2" s="24">
        <v>1</v>
      </c>
      <c r="B2" s="10"/>
      <c r="C2" s="11" t="s">
        <v>15</v>
      </c>
      <c r="D2" s="11" t="s">
        <v>17</v>
      </c>
      <c r="E2" s="30">
        <v>14.35</v>
      </c>
      <c r="F2" s="31">
        <f>E2*8%</f>
        <v>1.1479999999999999</v>
      </c>
      <c r="G2" s="20">
        <v>0</v>
      </c>
      <c r="H2" s="28">
        <f t="shared" ref="H2:H28" si="0">SUM(E2+F2)*0.17</f>
        <v>2.6346600000000002</v>
      </c>
      <c r="I2" s="34">
        <f t="shared" ref="I2:I33" si="1">SUM(E2:H2)</f>
        <v>18.132660000000001</v>
      </c>
      <c r="J2" s="22">
        <f>M2</f>
        <v>19.447120000000002</v>
      </c>
      <c r="K2" s="28">
        <f>(E2*0.152)+F2</f>
        <v>3.3292000000000002</v>
      </c>
      <c r="L2" s="29">
        <f t="shared" ref="L2:L33" si="2">E2+F2</f>
        <v>15.497999999999999</v>
      </c>
      <c r="M2" s="37">
        <f t="shared" ref="M2:M50" si="3">E2+K2+(10%*(E2+K2))</f>
        <v>19.447120000000002</v>
      </c>
      <c r="N2" s="37">
        <f>J2-(E2+K2)</f>
        <v>1.7679200000000002</v>
      </c>
      <c r="O2" s="36">
        <v>0</v>
      </c>
      <c r="P2" s="32">
        <f t="shared" ref="P2:P37" si="4">N2</f>
        <v>1.7679200000000002</v>
      </c>
      <c r="Q2" s="33">
        <f t="shared" ref="Q2:Q15" si="5">O2*P2</f>
        <v>0</v>
      </c>
      <c r="R2" s="38">
        <f>N2/(E2+K2)</f>
        <v>0.1</v>
      </c>
      <c r="T2" t="str">
        <f ca="1">IF(S2&lt;&gt;"",IF(T2="",NOW(),T2),"")</f>
        <v/>
      </c>
    </row>
    <row r="3" spans="1:20" ht="35.25" customHeight="1" x14ac:dyDescent="0.3">
      <c r="A3" s="24">
        <v>80</v>
      </c>
      <c r="B3" s="10"/>
      <c r="C3" s="11" t="s">
        <v>16</v>
      </c>
      <c r="D3" s="11" t="s">
        <v>18</v>
      </c>
      <c r="E3" s="30">
        <v>13.19</v>
      </c>
      <c r="F3" s="31">
        <f t="shared" ref="F3:F50" si="6">E3*8%</f>
        <v>1.0551999999999999</v>
      </c>
      <c r="G3" s="20">
        <v>0</v>
      </c>
      <c r="H3" s="28">
        <f t="shared" si="0"/>
        <v>2.4216839999999999</v>
      </c>
      <c r="I3" s="34">
        <f t="shared" si="1"/>
        <v>16.666884</v>
      </c>
      <c r="J3" s="22">
        <v>17.989999999999998</v>
      </c>
      <c r="K3" s="28">
        <f t="shared" ref="K3:K50" si="7">(E3*0.152)+F3</f>
        <v>3.0600800000000001</v>
      </c>
      <c r="L3" s="29">
        <f t="shared" si="2"/>
        <v>14.245199999999999</v>
      </c>
      <c r="M3" s="37">
        <f t="shared" si="3"/>
        <v>17.875088000000002</v>
      </c>
      <c r="N3" s="37">
        <f t="shared" ref="N3:N50" si="8">J3-(E3+K3)</f>
        <v>1.7399199999999979</v>
      </c>
      <c r="O3" s="36">
        <v>1</v>
      </c>
      <c r="P3" s="32">
        <f t="shared" si="4"/>
        <v>1.7399199999999979</v>
      </c>
      <c r="Q3" s="33">
        <f t="shared" si="5"/>
        <v>1.7399199999999979</v>
      </c>
      <c r="R3" s="38">
        <f t="shared" ref="R3:R50" si="9">N3/(E3+K3)</f>
        <v>0.10707147287890262</v>
      </c>
    </row>
    <row r="4" spans="1:20" ht="35.25" customHeight="1" x14ac:dyDescent="0.3">
      <c r="A4" s="24">
        <v>120</v>
      </c>
      <c r="B4" s="10"/>
      <c r="C4" s="11" t="s">
        <v>20</v>
      </c>
      <c r="D4" s="11" t="s">
        <v>19</v>
      </c>
      <c r="E4" s="30">
        <v>16.95</v>
      </c>
      <c r="F4" s="31">
        <f t="shared" si="6"/>
        <v>1.3559999999999999</v>
      </c>
      <c r="G4" s="20">
        <v>0</v>
      </c>
      <c r="H4" s="28">
        <f t="shared" si="0"/>
        <v>3.1120199999999998</v>
      </c>
      <c r="I4" s="34">
        <f t="shared" si="1"/>
        <v>21.418019999999999</v>
      </c>
      <c r="J4" s="22">
        <f t="shared" ref="J4:J50" si="10">M4</f>
        <v>22.97064</v>
      </c>
      <c r="K4" s="28">
        <f t="shared" si="7"/>
        <v>3.9323999999999999</v>
      </c>
      <c r="L4" s="29">
        <f t="shared" si="2"/>
        <v>18.305999999999997</v>
      </c>
      <c r="M4" s="37">
        <f t="shared" si="3"/>
        <v>22.97064</v>
      </c>
      <c r="N4" s="37">
        <f t="shared" si="8"/>
        <v>2.088239999999999</v>
      </c>
      <c r="O4" s="36">
        <v>0</v>
      </c>
      <c r="P4" s="32">
        <f t="shared" si="4"/>
        <v>2.088239999999999</v>
      </c>
      <c r="Q4" s="33">
        <f t="shared" si="5"/>
        <v>0</v>
      </c>
      <c r="R4" s="38">
        <f t="shared" si="9"/>
        <v>9.999999999999995E-2</v>
      </c>
    </row>
    <row r="5" spans="1:20" ht="35.25" customHeight="1" x14ac:dyDescent="0.3">
      <c r="A5" s="24">
        <v>1</v>
      </c>
      <c r="B5" s="10"/>
      <c r="C5" s="11" t="s">
        <v>21</v>
      </c>
      <c r="D5" s="11" t="s">
        <v>22</v>
      </c>
      <c r="E5" s="30">
        <v>19.989999999999998</v>
      </c>
      <c r="F5" s="31">
        <f t="shared" si="6"/>
        <v>1.5992</v>
      </c>
      <c r="G5" s="20">
        <v>0</v>
      </c>
      <c r="H5" s="28">
        <f t="shared" si="0"/>
        <v>3.6701639999999998</v>
      </c>
      <c r="I5" s="34">
        <f t="shared" si="1"/>
        <v>25.259363999999998</v>
      </c>
      <c r="J5" s="22">
        <v>28.46</v>
      </c>
      <c r="K5" s="28">
        <f t="shared" si="7"/>
        <v>4.6376799999999996</v>
      </c>
      <c r="L5" s="29">
        <f t="shared" si="2"/>
        <v>21.589199999999998</v>
      </c>
      <c r="M5" s="37">
        <f t="shared" si="3"/>
        <v>27.090447999999999</v>
      </c>
      <c r="N5" s="37">
        <f t="shared" si="8"/>
        <v>3.8323200000000028</v>
      </c>
      <c r="O5" s="36">
        <v>0</v>
      </c>
      <c r="P5" s="32">
        <f t="shared" si="4"/>
        <v>3.8323200000000028</v>
      </c>
      <c r="Q5" s="33">
        <f t="shared" si="5"/>
        <v>0</v>
      </c>
      <c r="R5" s="38">
        <f t="shared" si="9"/>
        <v>0.15561027266880206</v>
      </c>
    </row>
    <row r="6" spans="1:20" ht="35.25" customHeight="1" x14ac:dyDescent="0.3">
      <c r="A6" s="24">
        <v>72</v>
      </c>
      <c r="B6" s="10"/>
      <c r="C6" s="11" t="s">
        <v>23</v>
      </c>
      <c r="D6" s="11" t="s">
        <v>24</v>
      </c>
      <c r="E6" s="30">
        <v>50.51</v>
      </c>
      <c r="F6" s="31">
        <f t="shared" si="6"/>
        <v>4.0407999999999999</v>
      </c>
      <c r="G6" s="20">
        <v>0</v>
      </c>
      <c r="H6" s="28">
        <f t="shared" si="0"/>
        <v>9.2736359999999998</v>
      </c>
      <c r="I6" s="34">
        <f t="shared" si="1"/>
        <v>63.824435999999992</v>
      </c>
      <c r="J6" s="22">
        <f t="shared" si="10"/>
        <v>68.451151999999993</v>
      </c>
      <c r="K6" s="28">
        <f t="shared" si="7"/>
        <v>11.718319999999999</v>
      </c>
      <c r="L6" s="29">
        <f t="shared" si="2"/>
        <v>54.550799999999995</v>
      </c>
      <c r="M6" s="37">
        <f t="shared" si="3"/>
        <v>68.451151999999993</v>
      </c>
      <c r="N6" s="37">
        <f t="shared" si="8"/>
        <v>6.2228319999999968</v>
      </c>
      <c r="O6" s="36">
        <v>0</v>
      </c>
      <c r="P6" s="32">
        <f t="shared" si="4"/>
        <v>6.2228319999999968</v>
      </c>
      <c r="Q6" s="33">
        <f t="shared" si="5"/>
        <v>0</v>
      </c>
      <c r="R6" s="38">
        <f t="shared" si="9"/>
        <v>9.999999999999995E-2</v>
      </c>
    </row>
    <row r="7" spans="1:20" ht="35.25" customHeight="1" x14ac:dyDescent="0.3">
      <c r="A7" s="24">
        <v>48</v>
      </c>
      <c r="B7" s="10"/>
      <c r="C7" s="11" t="s">
        <v>27</v>
      </c>
      <c r="D7" s="11" t="s">
        <v>26</v>
      </c>
      <c r="E7" s="30">
        <v>36.68</v>
      </c>
      <c r="F7" s="31">
        <f t="shared" si="6"/>
        <v>2.9344000000000001</v>
      </c>
      <c r="G7" s="20">
        <v>0</v>
      </c>
      <c r="H7" s="28">
        <f t="shared" si="0"/>
        <v>6.7344480000000013</v>
      </c>
      <c r="I7" s="34">
        <f t="shared" si="1"/>
        <v>46.348848000000004</v>
      </c>
      <c r="J7" s="22">
        <f t="shared" si="10"/>
        <v>49.708736000000002</v>
      </c>
      <c r="K7" s="28">
        <f t="shared" si="7"/>
        <v>8.50976</v>
      </c>
      <c r="L7" s="29">
        <f t="shared" si="2"/>
        <v>39.614400000000003</v>
      </c>
      <c r="M7" s="37">
        <f t="shared" si="3"/>
        <v>49.708736000000002</v>
      </c>
      <c r="N7" s="37">
        <f t="shared" si="8"/>
        <v>4.5189760000000021</v>
      </c>
      <c r="O7" s="36">
        <v>0</v>
      </c>
      <c r="P7" s="32">
        <f t="shared" si="4"/>
        <v>4.5189760000000021</v>
      </c>
      <c r="Q7" s="33">
        <f t="shared" si="5"/>
        <v>0</v>
      </c>
      <c r="R7" s="38">
        <f t="shared" si="9"/>
        <v>0.10000000000000005</v>
      </c>
    </row>
    <row r="8" spans="1:20" ht="35.25" customHeight="1" x14ac:dyDescent="0.3">
      <c r="A8" s="24">
        <v>132</v>
      </c>
      <c r="B8" s="10"/>
      <c r="C8" s="11" t="s">
        <v>29</v>
      </c>
      <c r="D8" s="11" t="s">
        <v>28</v>
      </c>
      <c r="E8" s="30">
        <v>100.9</v>
      </c>
      <c r="F8" s="31">
        <f t="shared" si="6"/>
        <v>8.072000000000001</v>
      </c>
      <c r="G8" s="20">
        <v>0</v>
      </c>
      <c r="H8" s="28">
        <f t="shared" si="0"/>
        <v>18.525240000000004</v>
      </c>
      <c r="I8" s="34">
        <f t="shared" si="1"/>
        <v>127.49724000000001</v>
      </c>
      <c r="J8" s="22">
        <f t="shared" si="10"/>
        <v>136.73968000000002</v>
      </c>
      <c r="K8" s="28">
        <f t="shared" si="7"/>
        <v>23.408799999999999</v>
      </c>
      <c r="L8" s="29">
        <f t="shared" si="2"/>
        <v>108.97200000000001</v>
      </c>
      <c r="M8" s="37">
        <f t="shared" si="3"/>
        <v>136.73968000000002</v>
      </c>
      <c r="N8" s="37">
        <f t="shared" si="8"/>
        <v>12.430880000000016</v>
      </c>
      <c r="O8" s="36">
        <v>0</v>
      </c>
      <c r="P8" s="32">
        <f t="shared" si="4"/>
        <v>12.430880000000016</v>
      </c>
      <c r="Q8" s="33">
        <f t="shared" si="5"/>
        <v>0</v>
      </c>
      <c r="R8" s="38">
        <f t="shared" si="9"/>
        <v>0.10000000000000013</v>
      </c>
    </row>
    <row r="9" spans="1:20" ht="35.25" customHeight="1" x14ac:dyDescent="0.3">
      <c r="A9" s="24" t="s">
        <v>30</v>
      </c>
      <c r="B9" s="10"/>
      <c r="C9" s="11" t="s">
        <v>32</v>
      </c>
      <c r="D9" s="11" t="s">
        <v>31</v>
      </c>
      <c r="E9" s="30">
        <v>0</v>
      </c>
      <c r="F9" s="31">
        <f t="shared" si="6"/>
        <v>0</v>
      </c>
      <c r="G9" s="20">
        <v>0</v>
      </c>
      <c r="H9" s="28">
        <f t="shared" si="0"/>
        <v>0</v>
      </c>
      <c r="I9" s="34">
        <f t="shared" si="1"/>
        <v>0</v>
      </c>
      <c r="J9" s="22">
        <f t="shared" si="10"/>
        <v>0</v>
      </c>
      <c r="K9" s="28">
        <f t="shared" si="7"/>
        <v>0</v>
      </c>
      <c r="L9" s="29">
        <f t="shared" si="2"/>
        <v>0</v>
      </c>
      <c r="M9" s="37">
        <v>0</v>
      </c>
      <c r="N9" s="37">
        <f t="shared" si="8"/>
        <v>0</v>
      </c>
      <c r="O9" s="36">
        <v>0</v>
      </c>
      <c r="P9" s="32">
        <f t="shared" si="4"/>
        <v>0</v>
      </c>
      <c r="Q9" s="33">
        <f t="shared" si="5"/>
        <v>0</v>
      </c>
      <c r="R9" s="38" t="e">
        <f t="shared" si="9"/>
        <v>#DIV/0!</v>
      </c>
    </row>
    <row r="10" spans="1:20" ht="35.25" customHeight="1" x14ac:dyDescent="0.3">
      <c r="A10" s="24" t="s">
        <v>35</v>
      </c>
      <c r="B10" s="10"/>
      <c r="C10" s="11" t="s">
        <v>34</v>
      </c>
      <c r="D10" s="11" t="s">
        <v>33</v>
      </c>
      <c r="E10" s="30">
        <v>12.34</v>
      </c>
      <c r="F10" s="31">
        <f t="shared" si="6"/>
        <v>0.98719999999999997</v>
      </c>
      <c r="G10" s="20">
        <v>0</v>
      </c>
      <c r="H10" s="28">
        <f t="shared" si="0"/>
        <v>2.2656239999999999</v>
      </c>
      <c r="I10" s="34">
        <f t="shared" si="1"/>
        <v>15.592824</v>
      </c>
      <c r="J10" s="22">
        <f t="shared" si="10"/>
        <v>16.723168000000001</v>
      </c>
      <c r="K10" s="28">
        <f t="shared" si="7"/>
        <v>2.8628800000000001</v>
      </c>
      <c r="L10" s="29">
        <f t="shared" si="2"/>
        <v>13.327199999999999</v>
      </c>
      <c r="M10" s="37">
        <f t="shared" si="3"/>
        <v>16.723168000000001</v>
      </c>
      <c r="N10" s="37">
        <f t="shared" si="8"/>
        <v>1.5202880000000007</v>
      </c>
      <c r="O10" s="36">
        <v>0</v>
      </c>
      <c r="P10" s="32">
        <f t="shared" si="4"/>
        <v>1.5202880000000007</v>
      </c>
      <c r="Q10" s="33">
        <f t="shared" si="5"/>
        <v>0</v>
      </c>
      <c r="R10" s="38">
        <f t="shared" si="9"/>
        <v>0.10000000000000005</v>
      </c>
    </row>
    <row r="11" spans="1:20" ht="35.25" customHeight="1" x14ac:dyDescent="0.3">
      <c r="A11" s="24">
        <v>1</v>
      </c>
      <c r="B11" s="10"/>
      <c r="C11" s="11" t="s">
        <v>37</v>
      </c>
      <c r="D11" s="11" t="s">
        <v>36</v>
      </c>
      <c r="E11" s="30">
        <v>28.99</v>
      </c>
      <c r="F11" s="31">
        <f t="shared" si="6"/>
        <v>2.3191999999999999</v>
      </c>
      <c r="G11" s="20">
        <v>0</v>
      </c>
      <c r="H11" s="28">
        <f t="shared" si="0"/>
        <v>5.3225639999999999</v>
      </c>
      <c r="I11" s="34">
        <f t="shared" si="1"/>
        <v>36.631763999999997</v>
      </c>
      <c r="J11" s="22">
        <f t="shared" si="10"/>
        <v>39.287247999999998</v>
      </c>
      <c r="K11" s="28">
        <f t="shared" si="7"/>
        <v>6.7256799999999988</v>
      </c>
      <c r="L11" s="29">
        <f t="shared" si="2"/>
        <v>31.309199999999997</v>
      </c>
      <c r="M11" s="37">
        <f t="shared" si="3"/>
        <v>39.287247999999998</v>
      </c>
      <c r="N11" s="37">
        <f t="shared" si="8"/>
        <v>3.5715679999999992</v>
      </c>
      <c r="O11" s="36">
        <v>0</v>
      </c>
      <c r="P11" s="32">
        <f t="shared" si="4"/>
        <v>3.5715679999999992</v>
      </c>
      <c r="Q11" s="33">
        <f t="shared" si="5"/>
        <v>0</v>
      </c>
      <c r="R11" s="38">
        <f t="shared" si="9"/>
        <v>9.9999999999999978E-2</v>
      </c>
    </row>
    <row r="12" spans="1:20" ht="35.25" customHeight="1" x14ac:dyDescent="0.3">
      <c r="A12" s="24">
        <v>1</v>
      </c>
      <c r="B12" s="10"/>
      <c r="C12" s="11" t="s">
        <v>39</v>
      </c>
      <c r="D12" s="11" t="s">
        <v>38</v>
      </c>
      <c r="E12" s="30">
        <v>59.99</v>
      </c>
      <c r="F12" s="31">
        <f t="shared" si="6"/>
        <v>4.7991999999999999</v>
      </c>
      <c r="G12" s="20">
        <v>0</v>
      </c>
      <c r="H12" s="28">
        <f t="shared" si="0"/>
        <v>11.014164000000003</v>
      </c>
      <c r="I12" s="34">
        <f t="shared" si="1"/>
        <v>75.803364000000016</v>
      </c>
      <c r="J12" s="22">
        <f t="shared" si="10"/>
        <v>81.298447999999993</v>
      </c>
      <c r="K12" s="28">
        <f t="shared" si="7"/>
        <v>13.917680000000001</v>
      </c>
      <c r="L12" s="29">
        <f t="shared" si="2"/>
        <v>64.789200000000008</v>
      </c>
      <c r="M12" s="37">
        <f t="shared" si="3"/>
        <v>81.298447999999993</v>
      </c>
      <c r="N12" s="37">
        <f t="shared" si="8"/>
        <v>7.3907679999999942</v>
      </c>
      <c r="O12" s="36">
        <v>0</v>
      </c>
      <c r="P12" s="32">
        <f t="shared" si="4"/>
        <v>7.3907679999999942</v>
      </c>
      <c r="Q12" s="33">
        <f t="shared" si="5"/>
        <v>0</v>
      </c>
      <c r="R12" s="38">
        <f t="shared" si="9"/>
        <v>9.9999999999999922E-2</v>
      </c>
    </row>
    <row r="13" spans="1:20" ht="35.25" customHeight="1" x14ac:dyDescent="0.3">
      <c r="A13" s="24">
        <v>1</v>
      </c>
      <c r="B13" s="10"/>
      <c r="C13" s="11" t="s">
        <v>106</v>
      </c>
      <c r="D13" s="11" t="s">
        <v>92</v>
      </c>
      <c r="E13" s="30">
        <v>27.99</v>
      </c>
      <c r="F13" s="31">
        <f t="shared" si="6"/>
        <v>2.2391999999999999</v>
      </c>
      <c r="G13" s="20">
        <v>0</v>
      </c>
      <c r="H13" s="28">
        <f t="shared" si="0"/>
        <v>5.1389640000000005</v>
      </c>
      <c r="I13" s="34">
        <f t="shared" si="1"/>
        <v>35.368164</v>
      </c>
      <c r="J13" s="22">
        <v>39.950000000000003</v>
      </c>
      <c r="K13" s="28">
        <f t="shared" si="7"/>
        <v>6.4936799999999995</v>
      </c>
      <c r="L13" s="29">
        <f t="shared" si="2"/>
        <v>30.229199999999999</v>
      </c>
      <c r="M13" s="37">
        <f t="shared" si="3"/>
        <v>37.932048000000002</v>
      </c>
      <c r="N13" s="37">
        <f t="shared" si="8"/>
        <v>5.4663200000000032</v>
      </c>
      <c r="O13" s="36">
        <v>0</v>
      </c>
      <c r="P13" s="32">
        <f t="shared" si="4"/>
        <v>5.4663200000000032</v>
      </c>
      <c r="Q13" s="33">
        <f t="shared" si="5"/>
        <v>0</v>
      </c>
      <c r="R13" s="38">
        <f t="shared" si="9"/>
        <v>0.15851904437113451</v>
      </c>
    </row>
    <row r="14" spans="1:20" ht="35.25" customHeight="1" x14ac:dyDescent="0.3">
      <c r="A14" s="24">
        <v>1</v>
      </c>
      <c r="B14" s="10"/>
      <c r="C14" s="11" t="s">
        <v>40</v>
      </c>
      <c r="D14" s="11" t="s">
        <v>74</v>
      </c>
      <c r="E14" s="30">
        <v>26</v>
      </c>
      <c r="F14" s="31">
        <f t="shared" si="6"/>
        <v>2.08</v>
      </c>
      <c r="G14" s="20">
        <v>0</v>
      </c>
      <c r="H14" s="28">
        <f t="shared" si="0"/>
        <v>4.7736000000000001</v>
      </c>
      <c r="I14" s="34">
        <f t="shared" si="1"/>
        <v>32.8536</v>
      </c>
      <c r="J14" s="22">
        <f>M14</f>
        <v>35.235199999999999</v>
      </c>
      <c r="K14" s="28">
        <f t="shared" si="7"/>
        <v>6.032</v>
      </c>
      <c r="L14" s="29">
        <f t="shared" si="2"/>
        <v>28.08</v>
      </c>
      <c r="M14" s="37">
        <f t="shared" si="3"/>
        <v>35.235199999999999</v>
      </c>
      <c r="N14" s="37">
        <f t="shared" si="8"/>
        <v>3.2032000000000025</v>
      </c>
      <c r="O14" s="36">
        <v>0</v>
      </c>
      <c r="P14" s="32">
        <f t="shared" si="4"/>
        <v>3.2032000000000025</v>
      </c>
      <c r="Q14" s="33">
        <f t="shared" si="5"/>
        <v>0</v>
      </c>
      <c r="R14" s="38">
        <f t="shared" si="9"/>
        <v>0.10000000000000009</v>
      </c>
    </row>
    <row r="15" spans="1:20" ht="35.25" customHeight="1" x14ac:dyDescent="0.3">
      <c r="A15" s="24">
        <v>1</v>
      </c>
      <c r="B15" s="10"/>
      <c r="C15" s="11" t="s">
        <v>41</v>
      </c>
      <c r="D15" s="11" t="s">
        <v>75</v>
      </c>
      <c r="E15" s="30">
        <v>26</v>
      </c>
      <c r="F15" s="31">
        <f t="shared" si="6"/>
        <v>2.08</v>
      </c>
      <c r="G15" s="20">
        <v>0</v>
      </c>
      <c r="H15" s="28">
        <f t="shared" si="0"/>
        <v>4.7736000000000001</v>
      </c>
      <c r="I15" s="34">
        <f t="shared" si="1"/>
        <v>32.8536</v>
      </c>
      <c r="J15" s="22">
        <f t="shared" si="10"/>
        <v>35.235199999999999</v>
      </c>
      <c r="K15" s="28">
        <f t="shared" si="7"/>
        <v>6.032</v>
      </c>
      <c r="L15" s="29">
        <f t="shared" si="2"/>
        <v>28.08</v>
      </c>
      <c r="M15" s="37">
        <f t="shared" si="3"/>
        <v>35.235199999999999</v>
      </c>
      <c r="N15" s="37">
        <f t="shared" si="8"/>
        <v>3.2032000000000025</v>
      </c>
      <c r="O15" s="36">
        <v>0</v>
      </c>
      <c r="P15" s="32">
        <f t="shared" si="4"/>
        <v>3.2032000000000025</v>
      </c>
      <c r="Q15" s="33">
        <f t="shared" si="5"/>
        <v>0</v>
      </c>
      <c r="R15" s="38">
        <f t="shared" si="9"/>
        <v>0.10000000000000009</v>
      </c>
    </row>
    <row r="16" spans="1:20" ht="35.25" customHeight="1" x14ac:dyDescent="0.3">
      <c r="A16" s="24">
        <v>1</v>
      </c>
      <c r="B16" s="10"/>
      <c r="C16" s="11" t="s">
        <v>42</v>
      </c>
      <c r="D16" s="11" t="s">
        <v>76</v>
      </c>
      <c r="E16" s="30">
        <v>16.989999999999998</v>
      </c>
      <c r="F16" s="31">
        <f t="shared" si="6"/>
        <v>1.3592</v>
      </c>
      <c r="G16" s="20">
        <v>0</v>
      </c>
      <c r="H16" s="28">
        <f t="shared" si="0"/>
        <v>3.119364</v>
      </c>
      <c r="I16" s="34">
        <f t="shared" si="1"/>
        <v>21.468564000000001</v>
      </c>
      <c r="J16" s="22">
        <v>24.95</v>
      </c>
      <c r="K16" s="28">
        <f t="shared" si="7"/>
        <v>3.9416799999999999</v>
      </c>
      <c r="L16" s="29">
        <f t="shared" si="2"/>
        <v>18.3492</v>
      </c>
      <c r="M16" s="37">
        <f t="shared" si="3"/>
        <v>23.024847999999999</v>
      </c>
      <c r="N16" s="37">
        <f t="shared" si="8"/>
        <v>4.0183199999999992</v>
      </c>
      <c r="O16" s="36">
        <v>1</v>
      </c>
      <c r="P16" s="32">
        <f>N16</f>
        <v>4.0183199999999992</v>
      </c>
      <c r="Q16" s="33">
        <f>O16*P16</f>
        <v>4.0183199999999992</v>
      </c>
      <c r="R16" s="38">
        <f t="shared" si="9"/>
        <v>0.19197312399195857</v>
      </c>
    </row>
    <row r="17" spans="1:18" ht="35.25" customHeight="1" x14ac:dyDescent="0.3">
      <c r="A17" s="24">
        <v>1</v>
      </c>
      <c r="B17" s="10"/>
      <c r="C17" s="11" t="s">
        <v>43</v>
      </c>
      <c r="D17" s="11" t="s">
        <v>77</v>
      </c>
      <c r="E17" s="30">
        <v>11.7</v>
      </c>
      <c r="F17" s="31">
        <f t="shared" si="6"/>
        <v>0.93599999999999994</v>
      </c>
      <c r="G17" s="20">
        <v>0</v>
      </c>
      <c r="H17" s="28">
        <f t="shared" si="0"/>
        <v>2.14812</v>
      </c>
      <c r="I17" s="34">
        <f t="shared" si="1"/>
        <v>14.78412</v>
      </c>
      <c r="J17" s="22">
        <f t="shared" si="10"/>
        <v>15.855839999999999</v>
      </c>
      <c r="K17" s="28">
        <f t="shared" si="7"/>
        <v>2.7143999999999995</v>
      </c>
      <c r="L17" s="29">
        <f t="shared" si="2"/>
        <v>12.635999999999999</v>
      </c>
      <c r="M17" s="37">
        <f t="shared" si="3"/>
        <v>15.855839999999999</v>
      </c>
      <c r="N17" s="37">
        <f t="shared" si="8"/>
        <v>1.4414400000000001</v>
      </c>
      <c r="O17" s="36">
        <v>0</v>
      </c>
      <c r="P17" s="32">
        <f t="shared" si="4"/>
        <v>1.4414400000000001</v>
      </c>
      <c r="Q17" s="33">
        <f t="shared" ref="Q17:Q31" si="11">O17*P17</f>
        <v>0</v>
      </c>
      <c r="R17" s="38">
        <f t="shared" si="9"/>
        <v>0.1</v>
      </c>
    </row>
    <row r="18" spans="1:18" ht="35.25" customHeight="1" x14ac:dyDescent="0.3">
      <c r="A18" s="24">
        <v>1</v>
      </c>
      <c r="B18" s="10"/>
      <c r="C18" s="11" t="s">
        <v>44</v>
      </c>
      <c r="D18" s="11" t="s">
        <v>45</v>
      </c>
      <c r="E18" s="30">
        <v>12.99</v>
      </c>
      <c r="F18" s="31">
        <f t="shared" si="6"/>
        <v>1.0392000000000001</v>
      </c>
      <c r="G18" s="20">
        <v>0</v>
      </c>
      <c r="H18" s="28">
        <f t="shared" si="0"/>
        <v>2.3849640000000001</v>
      </c>
      <c r="I18" s="34">
        <f t="shared" si="1"/>
        <v>16.414164</v>
      </c>
      <c r="J18" s="22">
        <v>17.95</v>
      </c>
      <c r="K18" s="28">
        <f t="shared" si="7"/>
        <v>3.0136799999999999</v>
      </c>
      <c r="L18" s="29">
        <f t="shared" si="2"/>
        <v>14.029199999999999</v>
      </c>
      <c r="M18" s="37">
        <f t="shared" si="3"/>
        <v>17.604047999999999</v>
      </c>
      <c r="N18" s="37">
        <f t="shared" si="8"/>
        <v>1.9463200000000001</v>
      </c>
      <c r="O18" s="36">
        <v>0</v>
      </c>
      <c r="P18" s="32">
        <f t="shared" si="4"/>
        <v>1.9463200000000001</v>
      </c>
      <c r="Q18" s="33">
        <f t="shared" si="11"/>
        <v>0</v>
      </c>
      <c r="R18" s="38">
        <f t="shared" si="9"/>
        <v>0.1216170280835408</v>
      </c>
    </row>
    <row r="19" spans="1:18" ht="35.25" customHeight="1" x14ac:dyDescent="0.3">
      <c r="A19" s="24">
        <v>1</v>
      </c>
      <c r="B19" s="10"/>
      <c r="C19" s="11" t="s">
        <v>46</v>
      </c>
      <c r="D19" s="11" t="s">
        <v>47</v>
      </c>
      <c r="E19" s="30">
        <v>15.99</v>
      </c>
      <c r="F19" s="31">
        <f t="shared" si="6"/>
        <v>1.2792000000000001</v>
      </c>
      <c r="G19" s="20">
        <v>0</v>
      </c>
      <c r="H19" s="28">
        <f t="shared" si="0"/>
        <v>2.9357640000000003</v>
      </c>
      <c r="I19" s="34">
        <f t="shared" si="1"/>
        <v>20.204964</v>
      </c>
      <c r="J19" s="22">
        <v>22.59</v>
      </c>
      <c r="K19" s="28">
        <f t="shared" si="7"/>
        <v>3.7096799999999996</v>
      </c>
      <c r="L19" s="29">
        <f t="shared" si="2"/>
        <v>17.269200000000001</v>
      </c>
      <c r="M19" s="37">
        <f t="shared" si="3"/>
        <v>21.669648000000002</v>
      </c>
      <c r="N19" s="37">
        <f t="shared" si="8"/>
        <v>2.8903199999999991</v>
      </c>
      <c r="O19" s="36">
        <v>0</v>
      </c>
      <c r="P19" s="32">
        <f t="shared" si="4"/>
        <v>2.8903199999999991</v>
      </c>
      <c r="Q19" s="33">
        <f t="shared" si="11"/>
        <v>0</v>
      </c>
      <c r="R19" s="38">
        <f t="shared" si="9"/>
        <v>0.14671913452401253</v>
      </c>
    </row>
    <row r="20" spans="1:18" ht="35.25" customHeight="1" x14ac:dyDescent="0.3">
      <c r="A20" s="24">
        <v>1</v>
      </c>
      <c r="B20" s="10"/>
      <c r="C20" s="11" t="s">
        <v>49</v>
      </c>
      <c r="D20" s="11" t="s">
        <v>48</v>
      </c>
      <c r="E20" s="30">
        <v>22.28</v>
      </c>
      <c r="F20" s="31">
        <f t="shared" si="6"/>
        <v>1.7824000000000002</v>
      </c>
      <c r="G20" s="20">
        <v>0</v>
      </c>
      <c r="H20" s="28">
        <f t="shared" si="0"/>
        <v>4.0906080000000005</v>
      </c>
      <c r="I20" s="34">
        <f t="shared" si="1"/>
        <v>28.153008</v>
      </c>
      <c r="J20" s="22">
        <f t="shared" si="10"/>
        <v>30.193856</v>
      </c>
      <c r="K20" s="28">
        <f t="shared" si="7"/>
        <v>5.1689600000000002</v>
      </c>
      <c r="L20" s="29">
        <f t="shared" si="2"/>
        <v>24.0624</v>
      </c>
      <c r="M20" s="37">
        <f t="shared" si="3"/>
        <v>30.193856</v>
      </c>
      <c r="N20" s="37">
        <f t="shared" si="8"/>
        <v>2.7448960000000007</v>
      </c>
      <c r="O20" s="36">
        <v>0</v>
      </c>
      <c r="P20" s="32">
        <f t="shared" si="4"/>
        <v>2.7448960000000007</v>
      </c>
      <c r="Q20" s="33">
        <f t="shared" si="11"/>
        <v>0</v>
      </c>
      <c r="R20" s="38">
        <f t="shared" si="9"/>
        <v>0.10000000000000002</v>
      </c>
    </row>
    <row r="21" spans="1:18" ht="35.25" customHeight="1" x14ac:dyDescent="0.3">
      <c r="A21" s="24">
        <v>1</v>
      </c>
      <c r="B21" s="10"/>
      <c r="C21" s="11" t="s">
        <v>50</v>
      </c>
      <c r="D21" s="11" t="s">
        <v>57</v>
      </c>
      <c r="E21" s="30">
        <v>9.41</v>
      </c>
      <c r="F21" s="31">
        <f t="shared" si="6"/>
        <v>0.75280000000000002</v>
      </c>
      <c r="G21" s="20">
        <v>0</v>
      </c>
      <c r="H21" s="28">
        <f t="shared" si="0"/>
        <v>1.7276760000000002</v>
      </c>
      <c r="I21" s="34">
        <f t="shared" si="1"/>
        <v>11.890476000000001</v>
      </c>
      <c r="J21" s="22">
        <f t="shared" si="10"/>
        <v>12.752432000000001</v>
      </c>
      <c r="K21" s="28">
        <f t="shared" si="7"/>
        <v>2.1831200000000002</v>
      </c>
      <c r="L21" s="29">
        <f t="shared" si="2"/>
        <v>10.162800000000001</v>
      </c>
      <c r="M21" s="37">
        <f t="shared" si="3"/>
        <v>12.752432000000001</v>
      </c>
      <c r="N21" s="37">
        <f t="shared" si="8"/>
        <v>1.1593119999999999</v>
      </c>
      <c r="O21" s="36">
        <v>0</v>
      </c>
      <c r="P21" s="32">
        <f t="shared" si="4"/>
        <v>1.1593119999999999</v>
      </c>
      <c r="Q21" s="33">
        <f t="shared" si="11"/>
        <v>0</v>
      </c>
      <c r="R21" s="38">
        <f t="shared" si="9"/>
        <v>9.9999999999999978E-2</v>
      </c>
    </row>
    <row r="22" spans="1:18" ht="35.25" customHeight="1" x14ac:dyDescent="0.3">
      <c r="A22" s="24">
        <v>1</v>
      </c>
      <c r="B22" s="10"/>
      <c r="C22" s="11" t="s">
        <v>52</v>
      </c>
      <c r="D22" s="11" t="s">
        <v>51</v>
      </c>
      <c r="E22" s="30">
        <v>17.14</v>
      </c>
      <c r="F22" s="31">
        <f t="shared" si="6"/>
        <v>1.3712</v>
      </c>
      <c r="G22" s="20">
        <v>0</v>
      </c>
      <c r="H22" s="28">
        <f t="shared" si="0"/>
        <v>3.1469040000000006</v>
      </c>
      <c r="I22" s="34">
        <f t="shared" si="1"/>
        <v>21.658104000000002</v>
      </c>
      <c r="J22" s="22">
        <f t="shared" si="10"/>
        <v>23.228127999999998</v>
      </c>
      <c r="K22" s="28">
        <f t="shared" si="7"/>
        <v>3.97648</v>
      </c>
      <c r="L22" s="29">
        <f t="shared" si="2"/>
        <v>18.511200000000002</v>
      </c>
      <c r="M22" s="37">
        <f t="shared" si="3"/>
        <v>23.228127999999998</v>
      </c>
      <c r="N22" s="37">
        <f t="shared" si="8"/>
        <v>2.1116479999999989</v>
      </c>
      <c r="O22" s="36">
        <v>0</v>
      </c>
      <c r="P22" s="32">
        <f t="shared" si="4"/>
        <v>2.1116479999999989</v>
      </c>
      <c r="Q22" s="33">
        <f t="shared" si="11"/>
        <v>0</v>
      </c>
      <c r="R22" s="38">
        <f t="shared" si="9"/>
        <v>9.999999999999995E-2</v>
      </c>
    </row>
    <row r="23" spans="1:18" ht="35.25" customHeight="1" x14ac:dyDescent="0.3">
      <c r="A23" s="24">
        <v>1</v>
      </c>
      <c r="B23" s="10"/>
      <c r="C23" s="11" t="s">
        <v>53</v>
      </c>
      <c r="D23" s="11" t="s">
        <v>54</v>
      </c>
      <c r="E23" s="30">
        <v>9.98</v>
      </c>
      <c r="F23" s="31">
        <f t="shared" si="6"/>
        <v>0.7984</v>
      </c>
      <c r="G23" s="20">
        <v>0</v>
      </c>
      <c r="H23" s="28">
        <f t="shared" si="0"/>
        <v>1.8323280000000004</v>
      </c>
      <c r="I23" s="34">
        <f t="shared" si="1"/>
        <v>12.610728000000002</v>
      </c>
      <c r="J23" s="22">
        <f t="shared" si="10"/>
        <v>13.524896</v>
      </c>
      <c r="K23" s="28">
        <f t="shared" si="7"/>
        <v>2.3153600000000001</v>
      </c>
      <c r="L23" s="29">
        <f t="shared" si="2"/>
        <v>10.778400000000001</v>
      </c>
      <c r="M23" s="37">
        <f t="shared" si="3"/>
        <v>13.524896</v>
      </c>
      <c r="N23" s="37">
        <f t="shared" si="8"/>
        <v>1.2295359999999995</v>
      </c>
      <c r="O23" s="36">
        <v>0</v>
      </c>
      <c r="P23" s="32">
        <f t="shared" si="4"/>
        <v>1.2295359999999995</v>
      </c>
      <c r="Q23" s="33">
        <f t="shared" si="11"/>
        <v>0</v>
      </c>
      <c r="R23" s="38">
        <f t="shared" si="9"/>
        <v>9.999999999999995E-2</v>
      </c>
    </row>
    <row r="24" spans="1:18" ht="35.25" customHeight="1" x14ac:dyDescent="0.3">
      <c r="A24" s="24">
        <v>1</v>
      </c>
      <c r="B24" s="10"/>
      <c r="C24" s="11" t="s">
        <v>56</v>
      </c>
      <c r="D24" s="11" t="s">
        <v>55</v>
      </c>
      <c r="E24" s="30">
        <v>27.99</v>
      </c>
      <c r="F24" s="31">
        <f t="shared" si="6"/>
        <v>2.2391999999999999</v>
      </c>
      <c r="G24" s="20">
        <v>0</v>
      </c>
      <c r="H24" s="28">
        <f t="shared" si="0"/>
        <v>5.1389640000000005</v>
      </c>
      <c r="I24" s="34">
        <f t="shared" si="1"/>
        <v>35.368164</v>
      </c>
      <c r="J24" s="22">
        <f t="shared" si="10"/>
        <v>37.932048000000002</v>
      </c>
      <c r="K24" s="28">
        <f t="shared" si="7"/>
        <v>6.4936799999999995</v>
      </c>
      <c r="L24" s="29">
        <f t="shared" si="2"/>
        <v>30.229199999999999</v>
      </c>
      <c r="M24" s="37">
        <f t="shared" si="3"/>
        <v>37.932048000000002</v>
      </c>
      <c r="N24" s="37">
        <f t="shared" si="8"/>
        <v>3.4483680000000021</v>
      </c>
      <c r="O24" s="36">
        <v>0</v>
      </c>
      <c r="P24" s="32">
        <f t="shared" si="4"/>
        <v>3.4483680000000021</v>
      </c>
      <c r="Q24" s="33">
        <f t="shared" si="11"/>
        <v>0</v>
      </c>
      <c r="R24" s="38">
        <f t="shared" si="9"/>
        <v>0.10000000000000006</v>
      </c>
    </row>
    <row r="25" spans="1:18" ht="35.25" customHeight="1" x14ac:dyDescent="0.3">
      <c r="A25" s="24">
        <v>1</v>
      </c>
      <c r="B25" s="10"/>
      <c r="C25" s="11" t="s">
        <v>59</v>
      </c>
      <c r="D25" s="11" t="s">
        <v>58</v>
      </c>
      <c r="E25" s="30">
        <v>39.979999999999997</v>
      </c>
      <c r="F25" s="31">
        <f t="shared" si="6"/>
        <v>3.1983999999999999</v>
      </c>
      <c r="G25" s="20">
        <v>0</v>
      </c>
      <c r="H25" s="28">
        <f t="shared" si="0"/>
        <v>7.3403279999999995</v>
      </c>
      <c r="I25" s="34">
        <f t="shared" si="1"/>
        <v>50.518727999999996</v>
      </c>
      <c r="J25" s="22">
        <f t="shared" si="10"/>
        <v>54.180895999999997</v>
      </c>
      <c r="K25" s="28">
        <f t="shared" si="7"/>
        <v>9.2753599999999992</v>
      </c>
      <c r="L25" s="29">
        <f t="shared" si="2"/>
        <v>43.178399999999996</v>
      </c>
      <c r="M25" s="37">
        <f t="shared" si="3"/>
        <v>54.180895999999997</v>
      </c>
      <c r="N25" s="37">
        <f t="shared" si="8"/>
        <v>4.925536000000001</v>
      </c>
      <c r="O25" s="36">
        <v>0</v>
      </c>
      <c r="P25" s="32">
        <f t="shared" si="4"/>
        <v>4.925536000000001</v>
      </c>
      <c r="Q25" s="33">
        <f t="shared" si="11"/>
        <v>0</v>
      </c>
      <c r="R25" s="38">
        <f t="shared" si="9"/>
        <v>0.10000000000000003</v>
      </c>
    </row>
    <row r="26" spans="1:18" ht="35.25" customHeight="1" x14ac:dyDescent="0.3">
      <c r="A26" s="24">
        <v>1</v>
      </c>
      <c r="B26" s="10"/>
      <c r="C26" s="11" t="s">
        <v>60</v>
      </c>
      <c r="D26" s="11" t="s">
        <v>61</v>
      </c>
      <c r="E26" s="30">
        <v>5.94</v>
      </c>
      <c r="F26" s="31">
        <f t="shared" si="6"/>
        <v>0.47520000000000007</v>
      </c>
      <c r="G26" s="20">
        <v>0</v>
      </c>
      <c r="H26" s="28">
        <f t="shared" si="0"/>
        <v>1.0905840000000002</v>
      </c>
      <c r="I26" s="34">
        <f t="shared" si="1"/>
        <v>7.5057840000000002</v>
      </c>
      <c r="J26" s="22">
        <f t="shared" si="10"/>
        <v>8.0498879999999993</v>
      </c>
      <c r="K26" s="28">
        <f t="shared" si="7"/>
        <v>1.3780800000000002</v>
      </c>
      <c r="L26" s="29">
        <f t="shared" si="2"/>
        <v>6.4152000000000005</v>
      </c>
      <c r="M26" s="37">
        <f t="shared" si="3"/>
        <v>8.0498879999999993</v>
      </c>
      <c r="N26" s="37">
        <f t="shared" si="8"/>
        <v>0.73180799999999913</v>
      </c>
      <c r="O26" s="36">
        <v>0</v>
      </c>
      <c r="P26" s="32">
        <f t="shared" si="4"/>
        <v>0.73180799999999913</v>
      </c>
      <c r="Q26" s="33">
        <f t="shared" si="11"/>
        <v>0</v>
      </c>
      <c r="R26" s="38">
        <f t="shared" si="9"/>
        <v>9.9999999999999881E-2</v>
      </c>
    </row>
    <row r="27" spans="1:18" ht="35.25" customHeight="1" x14ac:dyDescent="0.3">
      <c r="A27" s="24">
        <v>1</v>
      </c>
      <c r="B27" s="10"/>
      <c r="C27" s="11" t="s">
        <v>63</v>
      </c>
      <c r="D27" s="11" t="s">
        <v>62</v>
      </c>
      <c r="E27" s="30">
        <v>19.46</v>
      </c>
      <c r="F27" s="31">
        <f t="shared" si="6"/>
        <v>1.5568000000000002</v>
      </c>
      <c r="G27" s="20">
        <v>0</v>
      </c>
      <c r="H27" s="28">
        <f t="shared" si="0"/>
        <v>3.5728560000000003</v>
      </c>
      <c r="I27" s="34">
        <f t="shared" si="1"/>
        <v>24.589656000000002</v>
      </c>
      <c r="J27" s="22">
        <f t="shared" si="10"/>
        <v>26.372192000000002</v>
      </c>
      <c r="K27" s="28">
        <f t="shared" si="7"/>
        <v>4.5147200000000005</v>
      </c>
      <c r="L27" s="29">
        <f t="shared" si="2"/>
        <v>21.0168</v>
      </c>
      <c r="M27" s="37">
        <f t="shared" si="3"/>
        <v>26.372192000000002</v>
      </c>
      <c r="N27" s="37">
        <f t="shared" si="8"/>
        <v>2.3974720000000005</v>
      </c>
      <c r="O27" s="36">
        <v>0</v>
      </c>
      <c r="P27" s="32">
        <f t="shared" si="4"/>
        <v>2.3974720000000005</v>
      </c>
      <c r="Q27" s="33">
        <f t="shared" si="11"/>
        <v>0</v>
      </c>
      <c r="R27" s="38">
        <f t="shared" si="9"/>
        <v>0.10000000000000002</v>
      </c>
    </row>
    <row r="28" spans="1:18" ht="35.25" customHeight="1" x14ac:dyDescent="0.3">
      <c r="A28" s="24">
        <v>1</v>
      </c>
      <c r="B28" s="10"/>
      <c r="C28" s="11" t="s">
        <v>65</v>
      </c>
      <c r="D28" s="11" t="s">
        <v>64</v>
      </c>
      <c r="E28" s="30">
        <v>14.35</v>
      </c>
      <c r="F28" s="31">
        <f t="shared" si="6"/>
        <v>1.1479999999999999</v>
      </c>
      <c r="G28" s="20">
        <v>0</v>
      </c>
      <c r="H28" s="28">
        <f t="shared" si="0"/>
        <v>2.6346600000000002</v>
      </c>
      <c r="I28" s="34">
        <f t="shared" si="1"/>
        <v>18.132660000000001</v>
      </c>
      <c r="J28" s="22">
        <f t="shared" si="10"/>
        <v>19.447120000000002</v>
      </c>
      <c r="K28" s="28">
        <f t="shared" si="7"/>
        <v>3.3292000000000002</v>
      </c>
      <c r="L28" s="29">
        <f t="shared" si="2"/>
        <v>15.497999999999999</v>
      </c>
      <c r="M28" s="37">
        <f t="shared" si="3"/>
        <v>19.447120000000002</v>
      </c>
      <c r="N28" s="37">
        <f t="shared" si="8"/>
        <v>1.7679200000000002</v>
      </c>
      <c r="O28" s="36">
        <v>0</v>
      </c>
      <c r="P28" s="32">
        <f t="shared" si="4"/>
        <v>1.7679200000000002</v>
      </c>
      <c r="Q28" s="33">
        <f t="shared" si="11"/>
        <v>0</v>
      </c>
      <c r="R28" s="38">
        <f t="shared" si="9"/>
        <v>0.1</v>
      </c>
    </row>
    <row r="29" spans="1:18" ht="35.25" customHeight="1" x14ac:dyDescent="0.3">
      <c r="A29" s="24">
        <v>1</v>
      </c>
      <c r="B29" s="10"/>
      <c r="C29" s="11" t="s">
        <v>67</v>
      </c>
      <c r="D29" s="11" t="s">
        <v>66</v>
      </c>
      <c r="E29" s="30">
        <v>14.99</v>
      </c>
      <c r="F29" s="31">
        <f t="shared" si="6"/>
        <v>1.1992</v>
      </c>
      <c r="G29" s="20">
        <v>0</v>
      </c>
      <c r="H29" s="28">
        <f t="shared" ref="H29:H39" si="12">SUM(E29:G29)*17.7%</f>
        <v>2.8654883999999998</v>
      </c>
      <c r="I29" s="34">
        <f t="shared" si="1"/>
        <v>19.0546884</v>
      </c>
      <c r="J29" s="22">
        <f t="shared" si="10"/>
        <v>20.314448000000002</v>
      </c>
      <c r="K29" s="28">
        <f t="shared" si="7"/>
        <v>3.4776800000000003</v>
      </c>
      <c r="L29" s="29">
        <f t="shared" si="2"/>
        <v>16.1892</v>
      </c>
      <c r="M29" s="37">
        <f t="shared" si="3"/>
        <v>20.314448000000002</v>
      </c>
      <c r="N29" s="37">
        <f t="shared" si="8"/>
        <v>1.8467680000000009</v>
      </c>
      <c r="O29" s="36">
        <v>0</v>
      </c>
      <c r="P29" s="32">
        <f t="shared" si="4"/>
        <v>1.8467680000000009</v>
      </c>
      <c r="Q29" s="33">
        <f t="shared" si="11"/>
        <v>0</v>
      </c>
      <c r="R29" s="38">
        <f t="shared" si="9"/>
        <v>0.10000000000000003</v>
      </c>
    </row>
    <row r="30" spans="1:18" ht="35.25" customHeight="1" x14ac:dyDescent="0.3">
      <c r="A30" s="24">
        <v>1</v>
      </c>
      <c r="B30" s="10"/>
      <c r="C30" s="11" t="s">
        <v>69</v>
      </c>
      <c r="D30" s="11" t="s">
        <v>68</v>
      </c>
      <c r="E30" s="30">
        <v>19.989999999999998</v>
      </c>
      <c r="F30" s="31">
        <f t="shared" si="6"/>
        <v>1.5992</v>
      </c>
      <c r="G30" s="20">
        <v>0</v>
      </c>
      <c r="H30" s="28">
        <f t="shared" si="12"/>
        <v>3.8212883999999994</v>
      </c>
      <c r="I30" s="34">
        <f t="shared" si="1"/>
        <v>25.410488399999998</v>
      </c>
      <c r="J30" s="22">
        <f t="shared" si="10"/>
        <v>27.090447999999999</v>
      </c>
      <c r="K30" s="28">
        <f t="shared" si="7"/>
        <v>4.6376799999999996</v>
      </c>
      <c r="L30" s="29">
        <f t="shared" si="2"/>
        <v>21.589199999999998</v>
      </c>
      <c r="M30" s="37">
        <f t="shared" si="3"/>
        <v>27.090447999999999</v>
      </c>
      <c r="N30" s="37">
        <f t="shared" si="8"/>
        <v>2.4627680000000005</v>
      </c>
      <c r="O30" s="36">
        <v>0</v>
      </c>
      <c r="P30" s="32">
        <f t="shared" si="4"/>
        <v>2.4627680000000005</v>
      </c>
      <c r="Q30" s="33">
        <f t="shared" si="11"/>
        <v>0</v>
      </c>
      <c r="R30" s="38">
        <f t="shared" si="9"/>
        <v>0.10000000000000003</v>
      </c>
    </row>
    <row r="31" spans="1:18" ht="35.25" customHeight="1" x14ac:dyDescent="0.3">
      <c r="A31" s="24">
        <v>1</v>
      </c>
      <c r="B31" s="10"/>
      <c r="C31" s="11" t="s">
        <v>71</v>
      </c>
      <c r="D31" s="11" t="s">
        <v>70</v>
      </c>
      <c r="E31" s="30">
        <v>33.24</v>
      </c>
      <c r="F31" s="31">
        <f t="shared" si="6"/>
        <v>2.6592000000000002</v>
      </c>
      <c r="G31" s="20">
        <v>0</v>
      </c>
      <c r="H31" s="28">
        <f t="shared" si="12"/>
        <v>6.3541583999999993</v>
      </c>
      <c r="I31" s="34">
        <f t="shared" si="1"/>
        <v>42.253358399999996</v>
      </c>
      <c r="J31" s="22">
        <f t="shared" si="10"/>
        <v>45.046848000000004</v>
      </c>
      <c r="K31" s="28">
        <f t="shared" si="7"/>
        <v>7.7116800000000003</v>
      </c>
      <c r="L31" s="29">
        <f t="shared" si="2"/>
        <v>35.8992</v>
      </c>
      <c r="M31" s="37">
        <f t="shared" si="3"/>
        <v>45.046848000000004</v>
      </c>
      <c r="N31" s="37">
        <f t="shared" si="8"/>
        <v>4.095168000000001</v>
      </c>
      <c r="O31" s="36">
        <v>0</v>
      </c>
      <c r="P31" s="32">
        <f t="shared" si="4"/>
        <v>4.095168000000001</v>
      </c>
      <c r="Q31" s="33">
        <f t="shared" si="11"/>
        <v>0</v>
      </c>
      <c r="R31" s="38">
        <f t="shared" si="9"/>
        <v>0.10000000000000002</v>
      </c>
    </row>
    <row r="32" spans="1:18" ht="35.25" customHeight="1" x14ac:dyDescent="0.3">
      <c r="A32" s="24">
        <v>1</v>
      </c>
      <c r="B32" s="10"/>
      <c r="C32" s="11" t="s">
        <v>72</v>
      </c>
      <c r="D32" s="11" t="s">
        <v>73</v>
      </c>
      <c r="E32" s="30">
        <v>19.8</v>
      </c>
      <c r="F32" s="31">
        <f t="shared" si="6"/>
        <v>1.5840000000000001</v>
      </c>
      <c r="G32" s="20">
        <v>0</v>
      </c>
      <c r="H32" s="28">
        <f t="shared" si="12"/>
        <v>3.7849679999999997</v>
      </c>
      <c r="I32" s="34">
        <f t="shared" si="1"/>
        <v>25.168968</v>
      </c>
      <c r="J32" s="22">
        <f t="shared" si="10"/>
        <v>26.83296</v>
      </c>
      <c r="K32" s="28">
        <f t="shared" si="7"/>
        <v>4.5936000000000003</v>
      </c>
      <c r="L32" s="29">
        <f t="shared" si="2"/>
        <v>21.384</v>
      </c>
      <c r="M32" s="37">
        <f t="shared" si="3"/>
        <v>26.83296</v>
      </c>
      <c r="N32" s="37">
        <f t="shared" si="8"/>
        <v>2.4393600000000006</v>
      </c>
      <c r="O32" s="36">
        <v>0</v>
      </c>
      <c r="P32" s="32">
        <f t="shared" si="4"/>
        <v>2.4393600000000006</v>
      </c>
      <c r="Q32" s="33">
        <v>0</v>
      </c>
      <c r="R32" s="38">
        <f t="shared" si="9"/>
        <v>0.10000000000000003</v>
      </c>
    </row>
    <row r="33" spans="1:18" ht="35.25" customHeight="1" x14ac:dyDescent="0.3">
      <c r="A33" s="24">
        <v>1</v>
      </c>
      <c r="B33" s="10"/>
      <c r="C33" s="11" t="s">
        <v>78</v>
      </c>
      <c r="D33" s="11" t="s">
        <v>79</v>
      </c>
      <c r="E33" s="30">
        <v>16.37</v>
      </c>
      <c r="F33" s="31">
        <f t="shared" si="6"/>
        <v>1.3096000000000001</v>
      </c>
      <c r="G33" s="20">
        <v>0</v>
      </c>
      <c r="H33" s="28">
        <f t="shared" si="12"/>
        <v>3.1292892000000001</v>
      </c>
      <c r="I33" s="34">
        <f t="shared" si="1"/>
        <v>20.808889199999999</v>
      </c>
      <c r="J33" s="22">
        <f t="shared" si="10"/>
        <v>22.184624000000003</v>
      </c>
      <c r="K33" s="28">
        <f t="shared" si="7"/>
        <v>3.7978400000000003</v>
      </c>
      <c r="L33" s="29">
        <f t="shared" si="2"/>
        <v>17.679600000000001</v>
      </c>
      <c r="M33" s="37">
        <f t="shared" si="3"/>
        <v>22.184624000000003</v>
      </c>
      <c r="N33" s="37">
        <f t="shared" si="8"/>
        <v>2.0167840000000012</v>
      </c>
      <c r="O33" s="36">
        <v>0</v>
      </c>
      <c r="P33" s="32">
        <f t="shared" si="4"/>
        <v>2.0167840000000012</v>
      </c>
      <c r="Q33" s="33">
        <v>0</v>
      </c>
      <c r="R33" s="38">
        <f t="shared" si="9"/>
        <v>0.10000000000000005</v>
      </c>
    </row>
    <row r="34" spans="1:18" ht="35.25" customHeight="1" x14ac:dyDescent="0.3">
      <c r="A34" s="24">
        <v>1</v>
      </c>
      <c r="B34" s="10"/>
      <c r="C34" s="11" t="s">
        <v>81</v>
      </c>
      <c r="D34" s="11" t="s">
        <v>80</v>
      </c>
      <c r="E34" s="30">
        <v>19.95</v>
      </c>
      <c r="F34" s="31">
        <f t="shared" si="6"/>
        <v>1.5960000000000001</v>
      </c>
      <c r="G34" s="20">
        <v>0</v>
      </c>
      <c r="H34" s="28">
        <f t="shared" si="12"/>
        <v>3.8136419999999998</v>
      </c>
      <c r="I34" s="34">
        <f t="shared" ref="I34:I50" si="13">SUM(E34:H34)</f>
        <v>25.359642000000001</v>
      </c>
      <c r="J34" s="22">
        <f t="shared" si="10"/>
        <v>27.036239999999999</v>
      </c>
      <c r="K34" s="28">
        <f t="shared" si="7"/>
        <v>4.6284000000000001</v>
      </c>
      <c r="L34" s="29">
        <f t="shared" ref="L34:L50" si="14">E34+F34</f>
        <v>21.545999999999999</v>
      </c>
      <c r="M34" s="37">
        <f t="shared" si="3"/>
        <v>27.036239999999999</v>
      </c>
      <c r="N34" s="37">
        <f t="shared" si="8"/>
        <v>2.4578400000000009</v>
      </c>
      <c r="O34" s="36">
        <v>0</v>
      </c>
      <c r="P34" s="32">
        <f t="shared" si="4"/>
        <v>2.4578400000000009</v>
      </c>
      <c r="Q34" s="33">
        <v>0</v>
      </c>
      <c r="R34" s="38">
        <f t="shared" si="9"/>
        <v>0.10000000000000005</v>
      </c>
    </row>
    <row r="35" spans="1:18" ht="35.25" customHeight="1" x14ac:dyDescent="0.3">
      <c r="A35" s="24" t="s">
        <v>107</v>
      </c>
      <c r="B35" s="10"/>
      <c r="C35" s="11" t="s">
        <v>83</v>
      </c>
      <c r="D35" s="11" t="s">
        <v>82</v>
      </c>
      <c r="E35" s="30">
        <v>21.49</v>
      </c>
      <c r="F35" s="31">
        <f t="shared" si="6"/>
        <v>1.7191999999999998</v>
      </c>
      <c r="G35" s="20">
        <v>0</v>
      </c>
      <c r="H35" s="28">
        <f t="shared" si="12"/>
        <v>4.1080283999999994</v>
      </c>
      <c r="I35" s="34">
        <f t="shared" si="13"/>
        <v>27.317228399999998</v>
      </c>
      <c r="J35" s="22">
        <v>29.95</v>
      </c>
      <c r="K35" s="28">
        <f t="shared" si="7"/>
        <v>4.9856799999999994</v>
      </c>
      <c r="L35" s="29">
        <f t="shared" si="14"/>
        <v>23.209199999999999</v>
      </c>
      <c r="M35" s="37">
        <f t="shared" si="3"/>
        <v>29.123247999999997</v>
      </c>
      <c r="N35" s="37">
        <f t="shared" si="8"/>
        <v>3.4743200000000023</v>
      </c>
      <c r="O35" s="36">
        <v>0</v>
      </c>
      <c r="P35" s="32">
        <f t="shared" si="4"/>
        <v>3.4743200000000023</v>
      </c>
      <c r="Q35" s="33">
        <v>0</v>
      </c>
      <c r="R35" s="38">
        <f t="shared" si="9"/>
        <v>0.13122684667589285</v>
      </c>
    </row>
    <row r="36" spans="1:18" ht="35.25" customHeight="1" x14ac:dyDescent="0.3">
      <c r="A36" s="24">
        <v>1</v>
      </c>
      <c r="B36" s="10"/>
      <c r="C36" s="11" t="s">
        <v>85</v>
      </c>
      <c r="D36" s="11" t="s">
        <v>84</v>
      </c>
      <c r="E36" s="30">
        <v>35.299999999999997</v>
      </c>
      <c r="F36" s="31">
        <f t="shared" si="6"/>
        <v>2.8239999999999998</v>
      </c>
      <c r="G36" s="20">
        <v>0</v>
      </c>
      <c r="H36" s="28">
        <f t="shared" si="12"/>
        <v>6.7479479999999992</v>
      </c>
      <c r="I36" s="34">
        <f t="shared" si="13"/>
        <v>44.871947999999996</v>
      </c>
      <c r="J36" s="22">
        <f t="shared" si="10"/>
        <v>47.838559999999994</v>
      </c>
      <c r="K36" s="28">
        <f t="shared" si="7"/>
        <v>8.1895999999999987</v>
      </c>
      <c r="L36" s="29">
        <f t="shared" si="14"/>
        <v>38.123999999999995</v>
      </c>
      <c r="M36" s="37">
        <f t="shared" si="3"/>
        <v>47.838559999999994</v>
      </c>
      <c r="N36" s="37">
        <f t="shared" si="8"/>
        <v>4.3489599999999982</v>
      </c>
      <c r="O36" s="36">
        <v>0</v>
      </c>
      <c r="P36" s="32">
        <f t="shared" si="4"/>
        <v>4.3489599999999982</v>
      </c>
      <c r="Q36" s="33">
        <v>0</v>
      </c>
      <c r="R36" s="38">
        <f t="shared" si="9"/>
        <v>9.9999999999999964E-2</v>
      </c>
    </row>
    <row r="37" spans="1:18" ht="35.25" customHeight="1" x14ac:dyDescent="0.3">
      <c r="A37" s="24">
        <v>1</v>
      </c>
      <c r="B37" s="10"/>
      <c r="C37" s="11" t="s">
        <v>87</v>
      </c>
      <c r="D37" s="11" t="s">
        <v>86</v>
      </c>
      <c r="E37" s="30">
        <v>49.95</v>
      </c>
      <c r="F37" s="31">
        <f t="shared" si="6"/>
        <v>3.9960000000000004</v>
      </c>
      <c r="G37" s="20">
        <v>0</v>
      </c>
      <c r="H37" s="28">
        <f t="shared" si="12"/>
        <v>9.5484419999999997</v>
      </c>
      <c r="I37" s="34">
        <f t="shared" si="13"/>
        <v>63.494442000000006</v>
      </c>
      <c r="J37" s="22">
        <f t="shared" si="10"/>
        <v>67.692239999999998</v>
      </c>
      <c r="K37" s="28">
        <f t="shared" si="7"/>
        <v>11.5884</v>
      </c>
      <c r="L37" s="29">
        <f t="shared" si="14"/>
        <v>53.946000000000005</v>
      </c>
      <c r="M37" s="37">
        <f t="shared" si="3"/>
        <v>67.692239999999998</v>
      </c>
      <c r="N37" s="37">
        <f t="shared" si="8"/>
        <v>6.1538399999999953</v>
      </c>
      <c r="O37" s="36">
        <v>0</v>
      </c>
      <c r="P37" s="32">
        <f t="shared" si="4"/>
        <v>6.1538399999999953</v>
      </c>
      <c r="Q37" s="33">
        <v>0</v>
      </c>
      <c r="R37" s="38">
        <f t="shared" si="9"/>
        <v>9.9999999999999922E-2</v>
      </c>
    </row>
    <row r="38" spans="1:18" ht="35.25" customHeight="1" x14ac:dyDescent="0.3">
      <c r="A38" s="24" t="s">
        <v>107</v>
      </c>
      <c r="B38" s="10"/>
      <c r="C38" s="11" t="s">
        <v>89</v>
      </c>
      <c r="D38" s="11" t="s">
        <v>88</v>
      </c>
      <c r="E38" s="30">
        <v>23.84</v>
      </c>
      <c r="F38" s="31">
        <f t="shared" si="6"/>
        <v>1.9072</v>
      </c>
      <c r="G38" s="20">
        <v>0</v>
      </c>
      <c r="H38" s="28">
        <f t="shared" si="12"/>
        <v>4.5572543999999997</v>
      </c>
      <c r="I38" s="34">
        <f t="shared" si="13"/>
        <v>30.304454399999997</v>
      </c>
      <c r="J38" s="22">
        <f t="shared" si="10"/>
        <v>32.307968000000002</v>
      </c>
      <c r="K38" s="28">
        <f t="shared" si="7"/>
        <v>5.5308799999999998</v>
      </c>
      <c r="L38" s="29">
        <f t="shared" si="14"/>
        <v>25.747199999999999</v>
      </c>
      <c r="M38" s="37">
        <f t="shared" si="3"/>
        <v>32.307968000000002</v>
      </c>
      <c r="N38" s="37">
        <f t="shared" si="8"/>
        <v>2.9370880000000028</v>
      </c>
      <c r="O38" s="36">
        <v>0</v>
      </c>
      <c r="P38" s="32">
        <f t="shared" ref="P38:P44" si="15">N38</f>
        <v>2.9370880000000028</v>
      </c>
      <c r="Q38" s="33">
        <v>0</v>
      </c>
      <c r="R38" s="38">
        <f t="shared" si="9"/>
        <v>0.1000000000000001</v>
      </c>
    </row>
    <row r="39" spans="1:18" ht="35.25" customHeight="1" x14ac:dyDescent="0.3">
      <c r="A39" s="24">
        <v>1</v>
      </c>
      <c r="B39" s="10"/>
      <c r="C39" s="11" t="s">
        <v>91</v>
      </c>
      <c r="D39" s="11" t="s">
        <v>90</v>
      </c>
      <c r="E39" s="30">
        <v>15.7</v>
      </c>
      <c r="F39" s="31">
        <f t="shared" si="6"/>
        <v>1.256</v>
      </c>
      <c r="G39" s="20">
        <v>0</v>
      </c>
      <c r="H39" s="28">
        <f t="shared" si="12"/>
        <v>3.0012119999999998</v>
      </c>
      <c r="I39" s="34">
        <f t="shared" si="13"/>
        <v>19.957211999999998</v>
      </c>
      <c r="J39" s="22">
        <v>22.46</v>
      </c>
      <c r="K39" s="28">
        <f t="shared" si="7"/>
        <v>3.6423999999999994</v>
      </c>
      <c r="L39" s="29">
        <f t="shared" si="14"/>
        <v>16.956</v>
      </c>
      <c r="M39" s="37">
        <f t="shared" si="3"/>
        <v>21.276639999999997</v>
      </c>
      <c r="N39" s="37">
        <f t="shared" si="8"/>
        <v>3.117600000000003</v>
      </c>
      <c r="O39" s="36">
        <v>0</v>
      </c>
      <c r="P39" s="32">
        <f t="shared" si="15"/>
        <v>3.117600000000003</v>
      </c>
      <c r="Q39" s="33">
        <v>0</v>
      </c>
      <c r="R39" s="38">
        <f t="shared" si="9"/>
        <v>0.16117958474646391</v>
      </c>
    </row>
    <row r="40" spans="1:18" ht="35.25" customHeight="1" x14ac:dyDescent="0.3">
      <c r="A40" s="24">
        <v>1</v>
      </c>
      <c r="B40" s="10"/>
      <c r="C40" s="11" t="s">
        <v>94</v>
      </c>
      <c r="D40" s="11" t="s">
        <v>93</v>
      </c>
      <c r="E40" s="30">
        <v>27.99</v>
      </c>
      <c r="F40" s="31">
        <f t="shared" si="6"/>
        <v>2.2391999999999999</v>
      </c>
      <c r="G40" s="20">
        <v>0</v>
      </c>
      <c r="H40" s="28"/>
      <c r="I40" s="34">
        <f t="shared" si="13"/>
        <v>30.229199999999999</v>
      </c>
      <c r="J40" s="22">
        <f t="shared" si="10"/>
        <v>37.932048000000002</v>
      </c>
      <c r="K40" s="28">
        <f t="shared" si="7"/>
        <v>6.4936799999999995</v>
      </c>
      <c r="L40" s="29">
        <f t="shared" si="14"/>
        <v>30.229199999999999</v>
      </c>
      <c r="M40" s="37">
        <f t="shared" si="3"/>
        <v>37.932048000000002</v>
      </c>
      <c r="N40" s="37">
        <f t="shared" si="8"/>
        <v>3.4483680000000021</v>
      </c>
      <c r="O40" s="36">
        <v>0</v>
      </c>
      <c r="P40" s="32">
        <f t="shared" si="15"/>
        <v>3.4483680000000021</v>
      </c>
      <c r="Q40" s="33">
        <v>0</v>
      </c>
      <c r="R40" s="38">
        <f t="shared" si="9"/>
        <v>0.10000000000000006</v>
      </c>
    </row>
    <row r="41" spans="1:18" ht="35.25" customHeight="1" x14ac:dyDescent="0.3">
      <c r="A41" s="24">
        <v>1</v>
      </c>
      <c r="B41" s="10"/>
      <c r="C41" s="11" t="s">
        <v>96</v>
      </c>
      <c r="D41" s="11" t="s">
        <v>95</v>
      </c>
      <c r="E41" s="30">
        <v>34.99</v>
      </c>
      <c r="F41" s="31">
        <f t="shared" si="6"/>
        <v>2.7992000000000004</v>
      </c>
      <c r="G41" s="20">
        <v>0</v>
      </c>
      <c r="H41" s="28">
        <f t="shared" ref="H41:H50" si="16">SUM(E41:G41)*17.7%</f>
        <v>6.6886884000000002</v>
      </c>
      <c r="I41" s="34">
        <f t="shared" si="13"/>
        <v>44.477888399999998</v>
      </c>
      <c r="J41" s="22">
        <f t="shared" si="10"/>
        <v>47.418448000000005</v>
      </c>
      <c r="K41" s="28">
        <f t="shared" si="7"/>
        <v>8.11768</v>
      </c>
      <c r="L41" s="29">
        <f t="shared" si="14"/>
        <v>37.789200000000001</v>
      </c>
      <c r="M41" s="37">
        <f t="shared" si="3"/>
        <v>47.418448000000005</v>
      </c>
      <c r="N41" s="37">
        <f t="shared" si="8"/>
        <v>4.310768000000003</v>
      </c>
      <c r="O41" s="36">
        <v>0</v>
      </c>
      <c r="P41" s="32">
        <f t="shared" si="15"/>
        <v>4.310768000000003</v>
      </c>
      <c r="Q41" s="33">
        <v>0</v>
      </c>
      <c r="R41" s="38">
        <f t="shared" si="9"/>
        <v>0.10000000000000006</v>
      </c>
    </row>
    <row r="42" spans="1:18" ht="35.25" customHeight="1" x14ac:dyDescent="0.3">
      <c r="A42" s="24">
        <v>1</v>
      </c>
      <c r="B42" s="10"/>
      <c r="C42" s="11" t="s">
        <v>98</v>
      </c>
      <c r="D42" s="11" t="s">
        <v>97</v>
      </c>
      <c r="E42" s="30">
        <v>100.99</v>
      </c>
      <c r="F42" s="31">
        <f t="shared" si="6"/>
        <v>8.0792000000000002</v>
      </c>
      <c r="G42" s="20">
        <v>0</v>
      </c>
      <c r="H42" s="28">
        <f t="shared" si="16"/>
        <v>19.305248399999996</v>
      </c>
      <c r="I42" s="34">
        <f t="shared" si="13"/>
        <v>128.37444840000001</v>
      </c>
      <c r="J42" s="22">
        <f t="shared" si="10"/>
        <v>136.861648</v>
      </c>
      <c r="K42" s="28">
        <f t="shared" si="7"/>
        <v>23.429679999999998</v>
      </c>
      <c r="L42" s="29">
        <f t="shared" si="14"/>
        <v>109.0692</v>
      </c>
      <c r="M42" s="37">
        <f t="shared" si="3"/>
        <v>136.861648</v>
      </c>
      <c r="N42" s="37">
        <f t="shared" si="8"/>
        <v>12.441968000000003</v>
      </c>
      <c r="O42" s="36">
        <v>0</v>
      </c>
      <c r="P42" s="32">
        <f t="shared" si="15"/>
        <v>12.441968000000003</v>
      </c>
      <c r="Q42" s="33">
        <v>0</v>
      </c>
      <c r="R42" s="38">
        <f t="shared" si="9"/>
        <v>0.10000000000000002</v>
      </c>
    </row>
    <row r="43" spans="1:18" ht="35.25" customHeight="1" x14ac:dyDescent="0.3">
      <c r="A43" s="24">
        <v>1</v>
      </c>
      <c r="B43" s="10"/>
      <c r="C43" s="11" t="s">
        <v>100</v>
      </c>
      <c r="D43" s="11" t="s">
        <v>99</v>
      </c>
      <c r="E43" s="30">
        <v>27.99</v>
      </c>
      <c r="F43" s="31">
        <f t="shared" si="6"/>
        <v>2.2391999999999999</v>
      </c>
      <c r="G43" s="20">
        <v>0</v>
      </c>
      <c r="H43" s="28">
        <f t="shared" si="16"/>
        <v>5.3505683999999993</v>
      </c>
      <c r="I43" s="34">
        <f t="shared" si="13"/>
        <v>35.579768399999999</v>
      </c>
      <c r="J43" s="22">
        <f t="shared" si="10"/>
        <v>37.932048000000002</v>
      </c>
      <c r="K43" s="28">
        <f t="shared" si="7"/>
        <v>6.4936799999999995</v>
      </c>
      <c r="L43" s="29">
        <f t="shared" si="14"/>
        <v>30.229199999999999</v>
      </c>
      <c r="M43" s="37">
        <f t="shared" si="3"/>
        <v>37.932048000000002</v>
      </c>
      <c r="N43" s="37">
        <f t="shared" si="8"/>
        <v>3.4483680000000021</v>
      </c>
      <c r="O43" s="36">
        <v>0</v>
      </c>
      <c r="P43" s="32">
        <f t="shared" si="15"/>
        <v>3.4483680000000021</v>
      </c>
      <c r="Q43" s="33">
        <v>0</v>
      </c>
      <c r="R43" s="38">
        <f t="shared" si="9"/>
        <v>0.10000000000000006</v>
      </c>
    </row>
    <row r="44" spans="1:18" ht="35.25" customHeight="1" x14ac:dyDescent="0.3">
      <c r="A44" s="24">
        <v>1</v>
      </c>
      <c r="B44" s="10"/>
      <c r="C44" s="11" t="s">
        <v>102</v>
      </c>
      <c r="D44" s="11" t="s">
        <v>101</v>
      </c>
      <c r="E44" s="30">
        <v>74.989999999999995</v>
      </c>
      <c r="F44" s="31">
        <f t="shared" si="6"/>
        <v>5.9992000000000001</v>
      </c>
      <c r="G44" s="20">
        <v>0</v>
      </c>
      <c r="H44" s="28">
        <f t="shared" si="16"/>
        <v>14.335088399999998</v>
      </c>
      <c r="I44" s="34">
        <f t="shared" si="13"/>
        <v>95.3242884</v>
      </c>
      <c r="J44" s="22">
        <f t="shared" si="10"/>
        <v>101.62644799999998</v>
      </c>
      <c r="K44" s="28">
        <f t="shared" si="7"/>
        <v>17.397680000000001</v>
      </c>
      <c r="L44" s="29">
        <f t="shared" si="14"/>
        <v>80.989199999999997</v>
      </c>
      <c r="M44" s="37">
        <f t="shared" si="3"/>
        <v>101.62644799999998</v>
      </c>
      <c r="N44" s="37">
        <f t="shared" si="8"/>
        <v>9.2387679999999932</v>
      </c>
      <c r="O44" s="36">
        <v>0</v>
      </c>
      <c r="P44" s="32">
        <f t="shared" si="15"/>
        <v>9.2387679999999932</v>
      </c>
      <c r="Q44" s="33">
        <v>0</v>
      </c>
      <c r="R44" s="38">
        <f t="shared" si="9"/>
        <v>9.9999999999999936E-2</v>
      </c>
    </row>
    <row r="45" spans="1:18" ht="35.25" customHeight="1" x14ac:dyDescent="0.3">
      <c r="A45" s="24" t="s">
        <v>108</v>
      </c>
      <c r="B45" s="10"/>
      <c r="C45" s="11" t="s">
        <v>104</v>
      </c>
      <c r="D45" s="11" t="s">
        <v>103</v>
      </c>
      <c r="E45" s="30">
        <v>25.99</v>
      </c>
      <c r="F45" s="31">
        <f t="shared" si="6"/>
        <v>2.0791999999999997</v>
      </c>
      <c r="G45" s="20">
        <v>0</v>
      </c>
      <c r="H45" s="28">
        <f t="shared" si="16"/>
        <v>4.9682483999999993</v>
      </c>
      <c r="I45" s="34">
        <f t="shared" si="13"/>
        <v>33.037448399999995</v>
      </c>
      <c r="J45" s="22">
        <f t="shared" si="10"/>
        <v>35.221647999999995</v>
      </c>
      <c r="K45" s="28">
        <f t="shared" si="7"/>
        <v>6.029679999999999</v>
      </c>
      <c r="L45" s="29">
        <f t="shared" si="14"/>
        <v>28.069199999999999</v>
      </c>
      <c r="M45" s="37">
        <f t="shared" si="3"/>
        <v>35.221647999999995</v>
      </c>
      <c r="N45" s="37">
        <f t="shared" si="8"/>
        <v>3.2019680000000008</v>
      </c>
      <c r="O45" s="36">
        <v>0</v>
      </c>
      <c r="P45" s="32">
        <f t="shared" ref="P45:P49" si="17">N45</f>
        <v>3.2019680000000008</v>
      </c>
      <c r="Q45" s="33">
        <v>0</v>
      </c>
      <c r="R45" s="38">
        <f t="shared" si="9"/>
        <v>0.10000000000000005</v>
      </c>
    </row>
    <row r="46" spans="1:18" ht="35.25" customHeight="1" x14ac:dyDescent="0.3">
      <c r="A46" s="24">
        <v>1</v>
      </c>
      <c r="B46" s="10"/>
      <c r="C46" s="11" t="s">
        <v>102</v>
      </c>
      <c r="D46" s="11" t="s">
        <v>101</v>
      </c>
      <c r="E46" s="30">
        <v>34.99</v>
      </c>
      <c r="F46" s="31">
        <f t="shared" si="6"/>
        <v>2.7992000000000004</v>
      </c>
      <c r="G46" s="20">
        <v>0</v>
      </c>
      <c r="H46" s="28">
        <f t="shared" si="16"/>
        <v>6.6886884000000002</v>
      </c>
      <c r="I46" s="34">
        <f t="shared" si="13"/>
        <v>44.477888399999998</v>
      </c>
      <c r="J46" s="22">
        <f t="shared" si="10"/>
        <v>47.418448000000005</v>
      </c>
      <c r="K46" s="28">
        <f t="shared" si="7"/>
        <v>8.11768</v>
      </c>
      <c r="L46" s="29">
        <f t="shared" si="14"/>
        <v>37.789200000000001</v>
      </c>
      <c r="M46" s="37">
        <f t="shared" si="3"/>
        <v>47.418448000000005</v>
      </c>
      <c r="N46" s="37">
        <f t="shared" si="8"/>
        <v>4.310768000000003</v>
      </c>
      <c r="O46" s="36">
        <v>0</v>
      </c>
      <c r="P46" s="32">
        <f t="shared" si="17"/>
        <v>4.310768000000003</v>
      </c>
      <c r="Q46" s="33">
        <v>0</v>
      </c>
      <c r="R46" s="38">
        <f t="shared" si="9"/>
        <v>0.10000000000000006</v>
      </c>
    </row>
    <row r="47" spans="1:18" ht="35.25" customHeight="1" x14ac:dyDescent="0.3">
      <c r="A47" s="24">
        <v>1</v>
      </c>
      <c r="B47" s="10"/>
      <c r="C47" s="11" t="s">
        <v>102</v>
      </c>
      <c r="D47" s="11" t="s">
        <v>101</v>
      </c>
      <c r="E47" s="30">
        <v>77.89</v>
      </c>
      <c r="F47" s="31">
        <f t="shared" si="6"/>
        <v>6.2312000000000003</v>
      </c>
      <c r="G47" s="20">
        <v>0</v>
      </c>
      <c r="H47" s="28">
        <f t="shared" si="16"/>
        <v>14.8894524</v>
      </c>
      <c r="I47" s="34">
        <f t="shared" si="13"/>
        <v>99.010652399999998</v>
      </c>
      <c r="J47" s="22">
        <f t="shared" si="10"/>
        <v>105.556528</v>
      </c>
      <c r="K47" s="28">
        <f t="shared" si="7"/>
        <v>18.07048</v>
      </c>
      <c r="L47" s="29">
        <f t="shared" si="14"/>
        <v>84.121200000000002</v>
      </c>
      <c r="M47" s="37">
        <f t="shared" si="3"/>
        <v>105.556528</v>
      </c>
      <c r="N47" s="37">
        <f t="shared" si="8"/>
        <v>9.5960479999999961</v>
      </c>
      <c r="O47" s="36">
        <v>0</v>
      </c>
      <c r="P47" s="32">
        <f t="shared" si="17"/>
        <v>9.5960479999999961</v>
      </c>
      <c r="Q47" s="33">
        <v>0</v>
      </c>
      <c r="R47" s="38">
        <f t="shared" si="9"/>
        <v>9.999999999999995E-2</v>
      </c>
    </row>
    <row r="48" spans="1:18" ht="35.25" customHeight="1" x14ac:dyDescent="0.3">
      <c r="A48" s="24">
        <v>1</v>
      </c>
      <c r="B48" s="10"/>
      <c r="C48" s="11" t="s">
        <v>102</v>
      </c>
      <c r="D48" s="11" t="s">
        <v>101</v>
      </c>
      <c r="E48" s="30">
        <v>77.89</v>
      </c>
      <c r="F48" s="31">
        <f t="shared" si="6"/>
        <v>6.2312000000000003</v>
      </c>
      <c r="G48" s="20">
        <v>0</v>
      </c>
      <c r="H48" s="28">
        <f t="shared" si="16"/>
        <v>14.8894524</v>
      </c>
      <c r="I48" s="34">
        <f t="shared" si="13"/>
        <v>99.010652399999998</v>
      </c>
      <c r="J48" s="22">
        <f t="shared" si="10"/>
        <v>105.556528</v>
      </c>
      <c r="K48" s="28">
        <f t="shared" si="7"/>
        <v>18.07048</v>
      </c>
      <c r="L48" s="29">
        <f t="shared" si="14"/>
        <v>84.121200000000002</v>
      </c>
      <c r="M48" s="37">
        <f t="shared" si="3"/>
        <v>105.556528</v>
      </c>
      <c r="N48" s="37">
        <f t="shared" si="8"/>
        <v>9.5960479999999961</v>
      </c>
      <c r="O48" s="36">
        <v>0</v>
      </c>
      <c r="P48" s="32">
        <f t="shared" si="17"/>
        <v>9.5960479999999961</v>
      </c>
      <c r="Q48" s="33">
        <v>0</v>
      </c>
      <c r="R48" s="38">
        <f t="shared" si="9"/>
        <v>9.999999999999995E-2</v>
      </c>
    </row>
    <row r="49" spans="1:18" ht="35.25" customHeight="1" x14ac:dyDescent="0.3">
      <c r="A49" s="24">
        <v>1</v>
      </c>
      <c r="B49" s="10"/>
      <c r="C49" s="11" t="s">
        <v>102</v>
      </c>
      <c r="D49" s="11" t="s">
        <v>101</v>
      </c>
      <c r="E49" s="30">
        <v>77.89</v>
      </c>
      <c r="F49" s="31">
        <f t="shared" si="6"/>
        <v>6.2312000000000003</v>
      </c>
      <c r="G49" s="20">
        <v>0</v>
      </c>
      <c r="H49" s="28">
        <f t="shared" si="16"/>
        <v>14.8894524</v>
      </c>
      <c r="I49" s="34">
        <f t="shared" si="13"/>
        <v>99.010652399999998</v>
      </c>
      <c r="J49" s="22">
        <f t="shared" si="10"/>
        <v>105.556528</v>
      </c>
      <c r="K49" s="28">
        <f t="shared" si="7"/>
        <v>18.07048</v>
      </c>
      <c r="L49" s="29">
        <f t="shared" si="14"/>
        <v>84.121200000000002</v>
      </c>
      <c r="M49" s="37">
        <f t="shared" si="3"/>
        <v>105.556528</v>
      </c>
      <c r="N49" s="37">
        <f t="shared" si="8"/>
        <v>9.5960479999999961</v>
      </c>
      <c r="O49" s="36">
        <v>0</v>
      </c>
      <c r="P49" s="32">
        <f t="shared" si="17"/>
        <v>9.5960479999999961</v>
      </c>
      <c r="Q49" s="33">
        <v>0</v>
      </c>
      <c r="R49" s="38">
        <f t="shared" si="9"/>
        <v>9.999999999999995E-2</v>
      </c>
    </row>
    <row r="50" spans="1:18" ht="35.25" customHeight="1" x14ac:dyDescent="0.3">
      <c r="A50" s="24">
        <v>1</v>
      </c>
      <c r="B50" s="10"/>
      <c r="C50" s="11" t="s">
        <v>102</v>
      </c>
      <c r="D50" s="11" t="s">
        <v>101</v>
      </c>
      <c r="E50" s="30">
        <v>77.89</v>
      </c>
      <c r="F50" s="31">
        <f t="shared" si="6"/>
        <v>6.2312000000000003</v>
      </c>
      <c r="G50" s="20">
        <v>0</v>
      </c>
      <c r="H50" s="28">
        <f t="shared" si="16"/>
        <v>14.8894524</v>
      </c>
      <c r="I50" s="34">
        <f t="shared" si="13"/>
        <v>99.010652399999998</v>
      </c>
      <c r="J50" s="22">
        <f t="shared" si="10"/>
        <v>105.556528</v>
      </c>
      <c r="K50" s="28">
        <f t="shared" si="7"/>
        <v>18.07048</v>
      </c>
      <c r="L50" s="29">
        <f t="shared" si="14"/>
        <v>84.121200000000002</v>
      </c>
      <c r="M50" s="37">
        <f t="shared" si="3"/>
        <v>105.556528</v>
      </c>
      <c r="N50" s="37">
        <f t="shared" si="8"/>
        <v>9.5960479999999961</v>
      </c>
      <c r="O50" s="36">
        <v>0</v>
      </c>
      <c r="P50" s="32">
        <f t="shared" ref="P50" si="18">N50</f>
        <v>9.5960479999999961</v>
      </c>
      <c r="Q50" s="33">
        <v>0</v>
      </c>
      <c r="R50" s="38">
        <f t="shared" si="9"/>
        <v>9.999999999999995E-2</v>
      </c>
    </row>
    <row r="51" spans="1:18" ht="35.25" customHeight="1" x14ac:dyDescent="0.3">
      <c r="A51" s="24">
        <v>1</v>
      </c>
      <c r="B51" s="10"/>
      <c r="C51" s="11" t="s">
        <v>102</v>
      </c>
      <c r="D51" s="11" t="s">
        <v>101</v>
      </c>
      <c r="E51" s="30">
        <v>77.89</v>
      </c>
      <c r="F51" s="31">
        <f t="shared" ref="F51:F56" si="19">E51*8%</f>
        <v>6.2312000000000003</v>
      </c>
      <c r="G51" s="20">
        <v>0</v>
      </c>
      <c r="H51" s="28">
        <f t="shared" ref="H51:H56" si="20">SUM(E51:G51)*17.7%</f>
        <v>14.8894524</v>
      </c>
      <c r="I51" s="34">
        <f t="shared" ref="I51:I56" si="21">SUM(E51:H51)</f>
        <v>99.010652399999998</v>
      </c>
      <c r="J51" s="22">
        <f t="shared" ref="J51:J56" si="22">M51</f>
        <v>105.556528</v>
      </c>
      <c r="K51" s="28">
        <f t="shared" ref="K51:K56" si="23">(E51*0.152)+F51</f>
        <v>18.07048</v>
      </c>
      <c r="L51" s="29">
        <f t="shared" ref="L51:L56" si="24">E51+F51</f>
        <v>84.121200000000002</v>
      </c>
      <c r="M51" s="37">
        <f t="shared" ref="M51:M56" si="25">E51+K51+(10%*(E51+K51))</f>
        <v>105.556528</v>
      </c>
      <c r="N51" s="37">
        <f t="shared" ref="N51:N56" si="26">J51-(E51+K51)</f>
        <v>9.5960479999999961</v>
      </c>
      <c r="O51" s="36">
        <v>0</v>
      </c>
      <c r="P51" s="32">
        <f t="shared" ref="P51:P56" si="27">N51</f>
        <v>9.5960479999999961</v>
      </c>
      <c r="Q51" s="33">
        <v>0</v>
      </c>
      <c r="R51" s="38">
        <f t="shared" ref="R51:R56" si="28">N51/(E51+K51)</f>
        <v>9.999999999999995E-2</v>
      </c>
    </row>
    <row r="52" spans="1:18" ht="35.25" customHeight="1" x14ac:dyDescent="0.3">
      <c r="A52" s="24">
        <v>1</v>
      </c>
      <c r="B52" s="10"/>
      <c r="C52" s="11" t="s">
        <v>102</v>
      </c>
      <c r="D52" s="11" t="s">
        <v>101</v>
      </c>
      <c r="E52" s="30">
        <v>77.89</v>
      </c>
      <c r="F52" s="31">
        <f t="shared" si="19"/>
        <v>6.2312000000000003</v>
      </c>
      <c r="G52" s="20">
        <v>0</v>
      </c>
      <c r="H52" s="28">
        <f t="shared" si="20"/>
        <v>14.8894524</v>
      </c>
      <c r="I52" s="34">
        <f t="shared" si="21"/>
        <v>99.010652399999998</v>
      </c>
      <c r="J52" s="22">
        <f t="shared" si="22"/>
        <v>105.556528</v>
      </c>
      <c r="K52" s="28">
        <f t="shared" si="23"/>
        <v>18.07048</v>
      </c>
      <c r="L52" s="29">
        <f t="shared" si="24"/>
        <v>84.121200000000002</v>
      </c>
      <c r="M52" s="37">
        <f t="shared" si="25"/>
        <v>105.556528</v>
      </c>
      <c r="N52" s="37">
        <f t="shared" si="26"/>
        <v>9.5960479999999961</v>
      </c>
      <c r="O52" s="36">
        <v>0</v>
      </c>
      <c r="P52" s="32">
        <f t="shared" si="27"/>
        <v>9.5960479999999961</v>
      </c>
      <c r="Q52" s="33">
        <v>0</v>
      </c>
      <c r="R52" s="38">
        <f t="shared" si="28"/>
        <v>9.999999999999995E-2</v>
      </c>
    </row>
    <row r="53" spans="1:18" ht="35.25" customHeight="1" x14ac:dyDescent="0.3">
      <c r="A53" s="24">
        <v>1</v>
      </c>
      <c r="B53" s="10"/>
      <c r="C53" s="11" t="s">
        <v>102</v>
      </c>
      <c r="D53" s="11" t="s">
        <v>101</v>
      </c>
      <c r="E53" s="30">
        <v>77.89</v>
      </c>
      <c r="F53" s="31">
        <f t="shared" si="19"/>
        <v>6.2312000000000003</v>
      </c>
      <c r="G53" s="20">
        <v>0</v>
      </c>
      <c r="H53" s="28">
        <f t="shared" si="20"/>
        <v>14.8894524</v>
      </c>
      <c r="I53" s="34">
        <f t="shared" si="21"/>
        <v>99.010652399999998</v>
      </c>
      <c r="J53" s="22">
        <f t="shared" si="22"/>
        <v>105.556528</v>
      </c>
      <c r="K53" s="28">
        <f t="shared" si="23"/>
        <v>18.07048</v>
      </c>
      <c r="L53" s="29">
        <f t="shared" si="24"/>
        <v>84.121200000000002</v>
      </c>
      <c r="M53" s="37">
        <f t="shared" si="25"/>
        <v>105.556528</v>
      </c>
      <c r="N53" s="37">
        <f t="shared" si="26"/>
        <v>9.5960479999999961</v>
      </c>
      <c r="O53" s="36">
        <v>0</v>
      </c>
      <c r="P53" s="32">
        <f t="shared" si="27"/>
        <v>9.5960479999999961</v>
      </c>
      <c r="Q53" s="33">
        <v>0</v>
      </c>
      <c r="R53" s="38">
        <f t="shared" si="28"/>
        <v>9.999999999999995E-2</v>
      </c>
    </row>
    <row r="54" spans="1:18" ht="35.25" customHeight="1" x14ac:dyDescent="0.3">
      <c r="A54" s="24">
        <v>1</v>
      </c>
      <c r="B54" s="10"/>
      <c r="C54" s="11" t="s">
        <v>102</v>
      </c>
      <c r="D54" s="11" t="s">
        <v>101</v>
      </c>
      <c r="E54" s="30">
        <v>77.89</v>
      </c>
      <c r="F54" s="31">
        <f t="shared" si="19"/>
        <v>6.2312000000000003</v>
      </c>
      <c r="G54" s="20">
        <v>0</v>
      </c>
      <c r="H54" s="28">
        <f t="shared" si="20"/>
        <v>14.8894524</v>
      </c>
      <c r="I54" s="34">
        <f t="shared" si="21"/>
        <v>99.010652399999998</v>
      </c>
      <c r="J54" s="22">
        <f t="shared" si="22"/>
        <v>105.556528</v>
      </c>
      <c r="K54" s="28">
        <f t="shared" si="23"/>
        <v>18.07048</v>
      </c>
      <c r="L54" s="29">
        <f t="shared" si="24"/>
        <v>84.121200000000002</v>
      </c>
      <c r="M54" s="37">
        <f t="shared" si="25"/>
        <v>105.556528</v>
      </c>
      <c r="N54" s="37">
        <f t="shared" si="26"/>
        <v>9.5960479999999961</v>
      </c>
      <c r="O54" s="36">
        <v>0</v>
      </c>
      <c r="P54" s="32">
        <f t="shared" si="27"/>
        <v>9.5960479999999961</v>
      </c>
      <c r="Q54" s="33">
        <v>0</v>
      </c>
      <c r="R54" s="38">
        <f t="shared" si="28"/>
        <v>9.999999999999995E-2</v>
      </c>
    </row>
    <row r="55" spans="1:18" ht="35.25" customHeight="1" x14ac:dyDescent="0.3">
      <c r="A55" s="24">
        <v>1</v>
      </c>
      <c r="B55" s="10"/>
      <c r="C55" s="11" t="s">
        <v>102</v>
      </c>
      <c r="D55" s="11" t="s">
        <v>101</v>
      </c>
      <c r="E55" s="30">
        <v>77.89</v>
      </c>
      <c r="F55" s="31">
        <f t="shared" si="19"/>
        <v>6.2312000000000003</v>
      </c>
      <c r="G55" s="20">
        <v>0</v>
      </c>
      <c r="H55" s="28">
        <f t="shared" si="20"/>
        <v>14.8894524</v>
      </c>
      <c r="I55" s="34">
        <f t="shared" si="21"/>
        <v>99.010652399999998</v>
      </c>
      <c r="J55" s="22">
        <f t="shared" si="22"/>
        <v>105.556528</v>
      </c>
      <c r="K55" s="28">
        <f t="shared" si="23"/>
        <v>18.07048</v>
      </c>
      <c r="L55" s="29">
        <f t="shared" si="24"/>
        <v>84.121200000000002</v>
      </c>
      <c r="M55" s="37">
        <f t="shared" si="25"/>
        <v>105.556528</v>
      </c>
      <c r="N55" s="37">
        <f t="shared" si="26"/>
        <v>9.5960479999999961</v>
      </c>
      <c r="O55" s="36">
        <v>0</v>
      </c>
      <c r="P55" s="32">
        <f t="shared" si="27"/>
        <v>9.5960479999999961</v>
      </c>
      <c r="Q55" s="33">
        <v>0</v>
      </c>
      <c r="R55" s="38">
        <f t="shared" si="28"/>
        <v>9.999999999999995E-2</v>
      </c>
    </row>
    <row r="56" spans="1:18" ht="35.25" customHeight="1" x14ac:dyDescent="0.3">
      <c r="A56" s="24">
        <v>1</v>
      </c>
      <c r="B56" s="10"/>
      <c r="C56" s="11" t="s">
        <v>102</v>
      </c>
      <c r="D56" s="11" t="s">
        <v>101</v>
      </c>
      <c r="E56" s="30">
        <v>77.89</v>
      </c>
      <c r="F56" s="31">
        <f t="shared" si="19"/>
        <v>6.2312000000000003</v>
      </c>
      <c r="G56" s="20">
        <v>0</v>
      </c>
      <c r="H56" s="28">
        <f t="shared" si="20"/>
        <v>14.8894524</v>
      </c>
      <c r="I56" s="34">
        <f t="shared" si="21"/>
        <v>99.010652399999998</v>
      </c>
      <c r="J56" s="22">
        <f t="shared" si="22"/>
        <v>105.556528</v>
      </c>
      <c r="K56" s="28">
        <f t="shared" si="23"/>
        <v>18.07048</v>
      </c>
      <c r="L56" s="29">
        <f t="shared" si="24"/>
        <v>84.121200000000002</v>
      </c>
      <c r="M56" s="37">
        <f t="shared" si="25"/>
        <v>105.556528</v>
      </c>
      <c r="N56" s="37">
        <f t="shared" si="26"/>
        <v>9.5960479999999961</v>
      </c>
      <c r="O56" s="36">
        <v>0</v>
      </c>
      <c r="P56" s="32">
        <f t="shared" si="27"/>
        <v>9.5960479999999961</v>
      </c>
      <c r="Q56" s="33">
        <v>0</v>
      </c>
      <c r="R56" s="38">
        <f t="shared" si="28"/>
        <v>9.999999999999995E-2</v>
      </c>
    </row>
    <row r="57" spans="1:18" ht="35.25" customHeight="1" x14ac:dyDescent="0.3">
      <c r="A57" s="24">
        <v>1</v>
      </c>
      <c r="B57" s="10"/>
      <c r="C57" s="11" t="s">
        <v>102</v>
      </c>
      <c r="D57" s="11" t="s">
        <v>101</v>
      </c>
      <c r="E57" s="30">
        <v>77.89</v>
      </c>
      <c r="F57" s="31">
        <f t="shared" ref="F57:F77" si="29">E57*8%</f>
        <v>6.2312000000000003</v>
      </c>
      <c r="G57" s="20">
        <v>0</v>
      </c>
      <c r="H57" s="28">
        <f t="shared" ref="H57:H77" si="30">SUM(E57:G57)*17.7%</f>
        <v>14.8894524</v>
      </c>
      <c r="I57" s="34">
        <f t="shared" ref="I57:I77" si="31">SUM(E57:H57)</f>
        <v>99.010652399999998</v>
      </c>
      <c r="J57" s="22">
        <f t="shared" ref="J57:J77" si="32">M57</f>
        <v>105.556528</v>
      </c>
      <c r="K57" s="28">
        <f t="shared" ref="K57:K77" si="33">(E57*0.152)+F57</f>
        <v>18.07048</v>
      </c>
      <c r="L57" s="29">
        <f t="shared" ref="L57:L77" si="34">E57+F57</f>
        <v>84.121200000000002</v>
      </c>
      <c r="M57" s="37">
        <f t="shared" ref="M57:M77" si="35">E57+K57+(10%*(E57+K57))</f>
        <v>105.556528</v>
      </c>
      <c r="N57" s="37">
        <f t="shared" ref="N57:N77" si="36">J57-(E57+K57)</f>
        <v>9.5960479999999961</v>
      </c>
      <c r="O57" s="36">
        <v>0</v>
      </c>
      <c r="P57" s="32">
        <f t="shared" ref="P57:P77" si="37">N57</f>
        <v>9.5960479999999961</v>
      </c>
      <c r="Q57" s="33">
        <v>0</v>
      </c>
      <c r="R57" s="38">
        <f t="shared" ref="R57:R77" si="38">N57/(E57+K57)</f>
        <v>9.999999999999995E-2</v>
      </c>
    </row>
    <row r="58" spans="1:18" ht="35.25" customHeight="1" x14ac:dyDescent="0.3">
      <c r="A58" s="24">
        <v>1</v>
      </c>
      <c r="B58" s="10"/>
      <c r="C58" s="11" t="s">
        <v>102</v>
      </c>
      <c r="D58" s="11" t="s">
        <v>101</v>
      </c>
      <c r="E58" s="30">
        <v>77.89</v>
      </c>
      <c r="F58" s="31">
        <f t="shared" si="29"/>
        <v>6.2312000000000003</v>
      </c>
      <c r="G58" s="20">
        <v>0</v>
      </c>
      <c r="H58" s="28">
        <f t="shared" si="30"/>
        <v>14.8894524</v>
      </c>
      <c r="I58" s="34">
        <f t="shared" si="31"/>
        <v>99.010652399999998</v>
      </c>
      <c r="J58" s="22">
        <f t="shared" si="32"/>
        <v>105.556528</v>
      </c>
      <c r="K58" s="28">
        <f t="shared" si="33"/>
        <v>18.07048</v>
      </c>
      <c r="L58" s="29">
        <f t="shared" si="34"/>
        <v>84.121200000000002</v>
      </c>
      <c r="M58" s="37">
        <f t="shared" si="35"/>
        <v>105.556528</v>
      </c>
      <c r="N58" s="37">
        <f t="shared" si="36"/>
        <v>9.5960479999999961</v>
      </c>
      <c r="O58" s="36">
        <v>0</v>
      </c>
      <c r="P58" s="32">
        <f t="shared" si="37"/>
        <v>9.5960479999999961</v>
      </c>
      <c r="Q58" s="33">
        <v>0</v>
      </c>
      <c r="R58" s="38">
        <f t="shared" si="38"/>
        <v>9.999999999999995E-2</v>
      </c>
    </row>
    <row r="59" spans="1:18" ht="35.25" customHeight="1" x14ac:dyDescent="0.3">
      <c r="A59" s="24">
        <v>1</v>
      </c>
      <c r="B59" s="10"/>
      <c r="C59" s="11" t="s">
        <v>102</v>
      </c>
      <c r="D59" s="11" t="s">
        <v>101</v>
      </c>
      <c r="E59" s="30">
        <v>77.89</v>
      </c>
      <c r="F59" s="31">
        <f t="shared" si="29"/>
        <v>6.2312000000000003</v>
      </c>
      <c r="G59" s="20">
        <v>0</v>
      </c>
      <c r="H59" s="28">
        <f t="shared" si="30"/>
        <v>14.8894524</v>
      </c>
      <c r="I59" s="34">
        <f t="shared" si="31"/>
        <v>99.010652399999998</v>
      </c>
      <c r="J59" s="22">
        <f t="shared" si="32"/>
        <v>105.556528</v>
      </c>
      <c r="K59" s="28">
        <f t="shared" si="33"/>
        <v>18.07048</v>
      </c>
      <c r="L59" s="29">
        <f t="shared" si="34"/>
        <v>84.121200000000002</v>
      </c>
      <c r="M59" s="37">
        <f t="shared" si="35"/>
        <v>105.556528</v>
      </c>
      <c r="N59" s="37">
        <f t="shared" si="36"/>
        <v>9.5960479999999961</v>
      </c>
      <c r="O59" s="36">
        <v>0</v>
      </c>
      <c r="P59" s="32">
        <f t="shared" si="37"/>
        <v>9.5960479999999961</v>
      </c>
      <c r="Q59" s="33">
        <v>0</v>
      </c>
      <c r="R59" s="38">
        <f t="shared" si="38"/>
        <v>9.999999999999995E-2</v>
      </c>
    </row>
    <row r="60" spans="1:18" ht="35.25" customHeight="1" x14ac:dyDescent="0.3">
      <c r="A60" s="24">
        <v>1</v>
      </c>
      <c r="B60" s="10"/>
      <c r="C60" s="11" t="s">
        <v>102</v>
      </c>
      <c r="D60" s="11" t="s">
        <v>101</v>
      </c>
      <c r="E60" s="30">
        <v>77.89</v>
      </c>
      <c r="F60" s="31">
        <f t="shared" si="29"/>
        <v>6.2312000000000003</v>
      </c>
      <c r="G60" s="20">
        <v>0</v>
      </c>
      <c r="H60" s="28">
        <f t="shared" si="30"/>
        <v>14.8894524</v>
      </c>
      <c r="I60" s="34">
        <f t="shared" si="31"/>
        <v>99.010652399999998</v>
      </c>
      <c r="J60" s="22">
        <f t="shared" si="32"/>
        <v>105.556528</v>
      </c>
      <c r="K60" s="28">
        <f t="shared" si="33"/>
        <v>18.07048</v>
      </c>
      <c r="L60" s="29">
        <f t="shared" si="34"/>
        <v>84.121200000000002</v>
      </c>
      <c r="M60" s="37">
        <f t="shared" si="35"/>
        <v>105.556528</v>
      </c>
      <c r="N60" s="37">
        <f t="shared" si="36"/>
        <v>9.5960479999999961</v>
      </c>
      <c r="O60" s="36">
        <v>0</v>
      </c>
      <c r="P60" s="32">
        <f t="shared" si="37"/>
        <v>9.5960479999999961</v>
      </c>
      <c r="Q60" s="33">
        <v>0</v>
      </c>
      <c r="R60" s="38">
        <f t="shared" si="38"/>
        <v>9.999999999999995E-2</v>
      </c>
    </row>
    <row r="61" spans="1:18" ht="35.25" customHeight="1" x14ac:dyDescent="0.3">
      <c r="A61" s="24">
        <v>1</v>
      </c>
      <c r="B61" s="10"/>
      <c r="C61" s="11" t="s">
        <v>102</v>
      </c>
      <c r="D61" s="11" t="s">
        <v>101</v>
      </c>
      <c r="E61" s="30">
        <v>77.89</v>
      </c>
      <c r="F61" s="31">
        <f t="shared" si="29"/>
        <v>6.2312000000000003</v>
      </c>
      <c r="G61" s="20">
        <v>0</v>
      </c>
      <c r="H61" s="28">
        <f t="shared" si="30"/>
        <v>14.8894524</v>
      </c>
      <c r="I61" s="34">
        <f t="shared" si="31"/>
        <v>99.010652399999998</v>
      </c>
      <c r="J61" s="22">
        <f t="shared" si="32"/>
        <v>105.556528</v>
      </c>
      <c r="K61" s="28">
        <f t="shared" si="33"/>
        <v>18.07048</v>
      </c>
      <c r="L61" s="29">
        <f t="shared" si="34"/>
        <v>84.121200000000002</v>
      </c>
      <c r="M61" s="37">
        <f t="shared" si="35"/>
        <v>105.556528</v>
      </c>
      <c r="N61" s="37">
        <f t="shared" si="36"/>
        <v>9.5960479999999961</v>
      </c>
      <c r="O61" s="36">
        <v>0</v>
      </c>
      <c r="P61" s="32">
        <f t="shared" si="37"/>
        <v>9.5960479999999961</v>
      </c>
      <c r="Q61" s="33">
        <v>0</v>
      </c>
      <c r="R61" s="38">
        <f t="shared" si="38"/>
        <v>9.999999999999995E-2</v>
      </c>
    </row>
    <row r="62" spans="1:18" ht="35.25" customHeight="1" x14ac:dyDescent="0.3">
      <c r="A62" s="24">
        <v>1</v>
      </c>
      <c r="B62" s="10"/>
      <c r="C62" s="11" t="s">
        <v>102</v>
      </c>
      <c r="D62" s="11" t="s">
        <v>101</v>
      </c>
      <c r="E62" s="30">
        <v>77.89</v>
      </c>
      <c r="F62" s="31">
        <f t="shared" si="29"/>
        <v>6.2312000000000003</v>
      </c>
      <c r="G62" s="20">
        <v>0</v>
      </c>
      <c r="H62" s="28">
        <f t="shared" si="30"/>
        <v>14.8894524</v>
      </c>
      <c r="I62" s="34">
        <f t="shared" si="31"/>
        <v>99.010652399999998</v>
      </c>
      <c r="J62" s="22">
        <f t="shared" si="32"/>
        <v>105.556528</v>
      </c>
      <c r="K62" s="28">
        <f t="shared" si="33"/>
        <v>18.07048</v>
      </c>
      <c r="L62" s="29">
        <f t="shared" si="34"/>
        <v>84.121200000000002</v>
      </c>
      <c r="M62" s="37">
        <f t="shared" si="35"/>
        <v>105.556528</v>
      </c>
      <c r="N62" s="37">
        <f t="shared" si="36"/>
        <v>9.5960479999999961</v>
      </c>
      <c r="O62" s="36">
        <v>0</v>
      </c>
      <c r="P62" s="32">
        <f t="shared" si="37"/>
        <v>9.5960479999999961</v>
      </c>
      <c r="Q62" s="33">
        <v>0</v>
      </c>
      <c r="R62" s="38">
        <f t="shared" si="38"/>
        <v>9.999999999999995E-2</v>
      </c>
    </row>
    <row r="63" spans="1:18" ht="35.25" customHeight="1" x14ac:dyDescent="0.3">
      <c r="A63" s="24">
        <v>1</v>
      </c>
      <c r="B63" s="10"/>
      <c r="C63" s="11" t="s">
        <v>102</v>
      </c>
      <c r="D63" s="11" t="s">
        <v>101</v>
      </c>
      <c r="E63" s="30">
        <v>77.89</v>
      </c>
      <c r="F63" s="31">
        <f t="shared" si="29"/>
        <v>6.2312000000000003</v>
      </c>
      <c r="G63" s="20">
        <v>0</v>
      </c>
      <c r="H63" s="28">
        <f t="shared" si="30"/>
        <v>14.8894524</v>
      </c>
      <c r="I63" s="34">
        <f t="shared" si="31"/>
        <v>99.010652399999998</v>
      </c>
      <c r="J63" s="22">
        <f t="shared" si="32"/>
        <v>105.556528</v>
      </c>
      <c r="K63" s="28">
        <f t="shared" si="33"/>
        <v>18.07048</v>
      </c>
      <c r="L63" s="29">
        <f t="shared" si="34"/>
        <v>84.121200000000002</v>
      </c>
      <c r="M63" s="37">
        <f t="shared" si="35"/>
        <v>105.556528</v>
      </c>
      <c r="N63" s="37">
        <f t="shared" si="36"/>
        <v>9.5960479999999961</v>
      </c>
      <c r="O63" s="36">
        <v>0</v>
      </c>
      <c r="P63" s="32">
        <f t="shared" si="37"/>
        <v>9.5960479999999961</v>
      </c>
      <c r="Q63" s="33">
        <v>0</v>
      </c>
      <c r="R63" s="38">
        <f t="shared" si="38"/>
        <v>9.999999999999995E-2</v>
      </c>
    </row>
    <row r="64" spans="1:18" ht="35.25" customHeight="1" x14ac:dyDescent="0.3">
      <c r="A64" s="24">
        <v>1</v>
      </c>
      <c r="B64" s="10"/>
      <c r="C64" s="11" t="s">
        <v>102</v>
      </c>
      <c r="D64" s="11" t="s">
        <v>101</v>
      </c>
      <c r="E64" s="30">
        <v>77.89</v>
      </c>
      <c r="F64" s="31">
        <f t="shared" si="29"/>
        <v>6.2312000000000003</v>
      </c>
      <c r="G64" s="20">
        <v>0</v>
      </c>
      <c r="H64" s="28">
        <f t="shared" si="30"/>
        <v>14.8894524</v>
      </c>
      <c r="I64" s="34">
        <f t="shared" si="31"/>
        <v>99.010652399999998</v>
      </c>
      <c r="J64" s="22">
        <f t="shared" si="32"/>
        <v>105.556528</v>
      </c>
      <c r="K64" s="28">
        <f t="shared" si="33"/>
        <v>18.07048</v>
      </c>
      <c r="L64" s="29">
        <f t="shared" si="34"/>
        <v>84.121200000000002</v>
      </c>
      <c r="M64" s="37">
        <f t="shared" si="35"/>
        <v>105.556528</v>
      </c>
      <c r="N64" s="37">
        <f t="shared" si="36"/>
        <v>9.5960479999999961</v>
      </c>
      <c r="O64" s="36">
        <v>0</v>
      </c>
      <c r="P64" s="32">
        <f t="shared" si="37"/>
        <v>9.5960479999999961</v>
      </c>
      <c r="Q64" s="33">
        <v>0</v>
      </c>
      <c r="R64" s="38">
        <f t="shared" si="38"/>
        <v>9.999999999999995E-2</v>
      </c>
    </row>
    <row r="65" spans="1:18" ht="35.25" customHeight="1" x14ac:dyDescent="0.3">
      <c r="A65" s="24">
        <v>1</v>
      </c>
      <c r="B65" s="10"/>
      <c r="C65" s="11" t="s">
        <v>102</v>
      </c>
      <c r="D65" s="11" t="s">
        <v>101</v>
      </c>
      <c r="E65" s="30">
        <v>77.89</v>
      </c>
      <c r="F65" s="31">
        <f t="shared" si="29"/>
        <v>6.2312000000000003</v>
      </c>
      <c r="G65" s="20">
        <v>0</v>
      </c>
      <c r="H65" s="28">
        <f t="shared" si="30"/>
        <v>14.8894524</v>
      </c>
      <c r="I65" s="34">
        <f t="shared" si="31"/>
        <v>99.010652399999998</v>
      </c>
      <c r="J65" s="22">
        <f t="shared" si="32"/>
        <v>105.556528</v>
      </c>
      <c r="K65" s="28">
        <f t="shared" si="33"/>
        <v>18.07048</v>
      </c>
      <c r="L65" s="29">
        <f t="shared" si="34"/>
        <v>84.121200000000002</v>
      </c>
      <c r="M65" s="37">
        <f t="shared" si="35"/>
        <v>105.556528</v>
      </c>
      <c r="N65" s="37">
        <f t="shared" si="36"/>
        <v>9.5960479999999961</v>
      </c>
      <c r="O65" s="36">
        <v>0</v>
      </c>
      <c r="P65" s="32">
        <f t="shared" si="37"/>
        <v>9.5960479999999961</v>
      </c>
      <c r="Q65" s="33">
        <v>0</v>
      </c>
      <c r="R65" s="38">
        <f t="shared" si="38"/>
        <v>9.999999999999995E-2</v>
      </c>
    </row>
    <row r="66" spans="1:18" ht="35.25" customHeight="1" x14ac:dyDescent="0.3">
      <c r="A66" s="24">
        <v>1</v>
      </c>
      <c r="B66" s="10"/>
      <c r="C66" s="11" t="s">
        <v>102</v>
      </c>
      <c r="D66" s="11" t="s">
        <v>101</v>
      </c>
      <c r="E66" s="30">
        <v>77.89</v>
      </c>
      <c r="F66" s="31">
        <f t="shared" si="29"/>
        <v>6.2312000000000003</v>
      </c>
      <c r="G66" s="20">
        <v>0</v>
      </c>
      <c r="H66" s="28">
        <f t="shared" si="30"/>
        <v>14.8894524</v>
      </c>
      <c r="I66" s="34">
        <f t="shared" si="31"/>
        <v>99.010652399999998</v>
      </c>
      <c r="J66" s="22">
        <f t="shared" si="32"/>
        <v>105.556528</v>
      </c>
      <c r="K66" s="28">
        <f t="shared" si="33"/>
        <v>18.07048</v>
      </c>
      <c r="L66" s="29">
        <f t="shared" si="34"/>
        <v>84.121200000000002</v>
      </c>
      <c r="M66" s="37">
        <f t="shared" si="35"/>
        <v>105.556528</v>
      </c>
      <c r="N66" s="37">
        <f t="shared" si="36"/>
        <v>9.5960479999999961</v>
      </c>
      <c r="O66" s="36">
        <v>0</v>
      </c>
      <c r="P66" s="32">
        <f t="shared" si="37"/>
        <v>9.5960479999999961</v>
      </c>
      <c r="Q66" s="33">
        <v>0</v>
      </c>
      <c r="R66" s="38">
        <f t="shared" si="38"/>
        <v>9.999999999999995E-2</v>
      </c>
    </row>
    <row r="67" spans="1:18" ht="35.25" customHeight="1" x14ac:dyDescent="0.3">
      <c r="A67" s="24">
        <v>1</v>
      </c>
      <c r="B67" s="10"/>
      <c r="C67" s="11" t="s">
        <v>102</v>
      </c>
      <c r="D67" s="11" t="s">
        <v>101</v>
      </c>
      <c r="E67" s="30">
        <v>77.89</v>
      </c>
      <c r="F67" s="31">
        <f t="shared" si="29"/>
        <v>6.2312000000000003</v>
      </c>
      <c r="G67" s="20">
        <v>0</v>
      </c>
      <c r="H67" s="28">
        <f t="shared" si="30"/>
        <v>14.8894524</v>
      </c>
      <c r="I67" s="34">
        <f t="shared" si="31"/>
        <v>99.010652399999998</v>
      </c>
      <c r="J67" s="22">
        <f t="shared" si="32"/>
        <v>105.556528</v>
      </c>
      <c r="K67" s="28">
        <f t="shared" si="33"/>
        <v>18.07048</v>
      </c>
      <c r="L67" s="29">
        <f t="shared" si="34"/>
        <v>84.121200000000002</v>
      </c>
      <c r="M67" s="37">
        <f t="shared" si="35"/>
        <v>105.556528</v>
      </c>
      <c r="N67" s="37">
        <f t="shared" si="36"/>
        <v>9.5960479999999961</v>
      </c>
      <c r="O67" s="36">
        <v>0</v>
      </c>
      <c r="P67" s="32">
        <f t="shared" si="37"/>
        <v>9.5960479999999961</v>
      </c>
      <c r="Q67" s="33">
        <v>0</v>
      </c>
      <c r="R67" s="38">
        <f t="shared" si="38"/>
        <v>9.999999999999995E-2</v>
      </c>
    </row>
    <row r="68" spans="1:18" ht="35.25" customHeight="1" x14ac:dyDescent="0.3">
      <c r="A68" s="24">
        <v>1</v>
      </c>
      <c r="B68" s="10"/>
      <c r="C68" s="11" t="s">
        <v>102</v>
      </c>
      <c r="D68" s="11" t="s">
        <v>101</v>
      </c>
      <c r="E68" s="30">
        <v>77.89</v>
      </c>
      <c r="F68" s="31">
        <f t="shared" si="29"/>
        <v>6.2312000000000003</v>
      </c>
      <c r="G68" s="20">
        <v>0</v>
      </c>
      <c r="H68" s="28">
        <f t="shared" si="30"/>
        <v>14.8894524</v>
      </c>
      <c r="I68" s="34">
        <f t="shared" si="31"/>
        <v>99.010652399999998</v>
      </c>
      <c r="J68" s="22">
        <f t="shared" si="32"/>
        <v>105.556528</v>
      </c>
      <c r="K68" s="28">
        <f t="shared" si="33"/>
        <v>18.07048</v>
      </c>
      <c r="L68" s="29">
        <f t="shared" si="34"/>
        <v>84.121200000000002</v>
      </c>
      <c r="M68" s="37">
        <f t="shared" si="35"/>
        <v>105.556528</v>
      </c>
      <c r="N68" s="37">
        <f t="shared" si="36"/>
        <v>9.5960479999999961</v>
      </c>
      <c r="O68" s="36">
        <v>0</v>
      </c>
      <c r="P68" s="32">
        <f t="shared" si="37"/>
        <v>9.5960479999999961</v>
      </c>
      <c r="Q68" s="33">
        <v>0</v>
      </c>
      <c r="R68" s="38">
        <f t="shared" si="38"/>
        <v>9.999999999999995E-2</v>
      </c>
    </row>
    <row r="69" spans="1:18" ht="35.25" customHeight="1" x14ac:dyDescent="0.3">
      <c r="A69" s="24">
        <v>1</v>
      </c>
      <c r="B69" s="10"/>
      <c r="C69" s="11" t="s">
        <v>102</v>
      </c>
      <c r="D69" s="11" t="s">
        <v>101</v>
      </c>
      <c r="E69" s="30">
        <v>77.89</v>
      </c>
      <c r="F69" s="31">
        <f t="shared" si="29"/>
        <v>6.2312000000000003</v>
      </c>
      <c r="G69" s="20">
        <v>0</v>
      </c>
      <c r="H69" s="28">
        <f t="shared" si="30"/>
        <v>14.8894524</v>
      </c>
      <c r="I69" s="34">
        <f t="shared" si="31"/>
        <v>99.010652399999998</v>
      </c>
      <c r="J69" s="22">
        <f t="shared" si="32"/>
        <v>105.556528</v>
      </c>
      <c r="K69" s="28">
        <f t="shared" si="33"/>
        <v>18.07048</v>
      </c>
      <c r="L69" s="29">
        <f t="shared" si="34"/>
        <v>84.121200000000002</v>
      </c>
      <c r="M69" s="37">
        <f t="shared" si="35"/>
        <v>105.556528</v>
      </c>
      <c r="N69" s="37">
        <f t="shared" si="36"/>
        <v>9.5960479999999961</v>
      </c>
      <c r="O69" s="36">
        <v>0</v>
      </c>
      <c r="P69" s="32">
        <f t="shared" si="37"/>
        <v>9.5960479999999961</v>
      </c>
      <c r="Q69" s="33">
        <v>0</v>
      </c>
      <c r="R69" s="38">
        <f t="shared" si="38"/>
        <v>9.999999999999995E-2</v>
      </c>
    </row>
    <row r="70" spans="1:18" ht="35.25" customHeight="1" x14ac:dyDescent="0.3">
      <c r="A70" s="24">
        <v>1</v>
      </c>
      <c r="B70" s="10"/>
      <c r="C70" s="11" t="s">
        <v>102</v>
      </c>
      <c r="D70" s="11" t="s">
        <v>101</v>
      </c>
      <c r="E70" s="30">
        <v>77.89</v>
      </c>
      <c r="F70" s="31">
        <f t="shared" si="29"/>
        <v>6.2312000000000003</v>
      </c>
      <c r="G70" s="20">
        <v>0</v>
      </c>
      <c r="H70" s="28">
        <f t="shared" si="30"/>
        <v>14.8894524</v>
      </c>
      <c r="I70" s="34">
        <f t="shared" si="31"/>
        <v>99.010652399999998</v>
      </c>
      <c r="J70" s="22">
        <f t="shared" si="32"/>
        <v>105.556528</v>
      </c>
      <c r="K70" s="28">
        <f t="shared" si="33"/>
        <v>18.07048</v>
      </c>
      <c r="L70" s="29">
        <f t="shared" si="34"/>
        <v>84.121200000000002</v>
      </c>
      <c r="M70" s="37">
        <f t="shared" si="35"/>
        <v>105.556528</v>
      </c>
      <c r="N70" s="37">
        <f t="shared" si="36"/>
        <v>9.5960479999999961</v>
      </c>
      <c r="O70" s="36">
        <v>0</v>
      </c>
      <c r="P70" s="32">
        <f t="shared" si="37"/>
        <v>9.5960479999999961</v>
      </c>
      <c r="Q70" s="33">
        <v>0</v>
      </c>
      <c r="R70" s="38">
        <f t="shared" si="38"/>
        <v>9.999999999999995E-2</v>
      </c>
    </row>
    <row r="71" spans="1:18" ht="35.25" customHeight="1" x14ac:dyDescent="0.3">
      <c r="A71" s="24">
        <v>1</v>
      </c>
      <c r="B71" s="10"/>
      <c r="C71" s="11" t="s">
        <v>102</v>
      </c>
      <c r="D71" s="11" t="s">
        <v>101</v>
      </c>
      <c r="E71" s="30">
        <v>77.89</v>
      </c>
      <c r="F71" s="31">
        <f t="shared" si="29"/>
        <v>6.2312000000000003</v>
      </c>
      <c r="G71" s="20">
        <v>0</v>
      </c>
      <c r="H71" s="28">
        <f t="shared" si="30"/>
        <v>14.8894524</v>
      </c>
      <c r="I71" s="34">
        <f t="shared" si="31"/>
        <v>99.010652399999998</v>
      </c>
      <c r="J71" s="22">
        <f t="shared" si="32"/>
        <v>105.556528</v>
      </c>
      <c r="K71" s="28">
        <f t="shared" si="33"/>
        <v>18.07048</v>
      </c>
      <c r="L71" s="29">
        <f t="shared" si="34"/>
        <v>84.121200000000002</v>
      </c>
      <c r="M71" s="37">
        <f t="shared" si="35"/>
        <v>105.556528</v>
      </c>
      <c r="N71" s="37">
        <f t="shared" si="36"/>
        <v>9.5960479999999961</v>
      </c>
      <c r="O71" s="36">
        <v>0</v>
      </c>
      <c r="P71" s="32">
        <f t="shared" si="37"/>
        <v>9.5960479999999961</v>
      </c>
      <c r="Q71" s="33">
        <v>0</v>
      </c>
      <c r="R71" s="38">
        <f t="shared" si="38"/>
        <v>9.999999999999995E-2</v>
      </c>
    </row>
    <row r="72" spans="1:18" ht="35.25" customHeight="1" x14ac:dyDescent="0.3">
      <c r="A72" s="24">
        <v>1</v>
      </c>
      <c r="B72" s="10"/>
      <c r="C72" s="11" t="s">
        <v>102</v>
      </c>
      <c r="D72" s="11" t="s">
        <v>101</v>
      </c>
      <c r="E72" s="30">
        <v>77.89</v>
      </c>
      <c r="F72" s="31">
        <f t="shared" si="29"/>
        <v>6.2312000000000003</v>
      </c>
      <c r="G72" s="20">
        <v>0</v>
      </c>
      <c r="H72" s="28">
        <f t="shared" si="30"/>
        <v>14.8894524</v>
      </c>
      <c r="I72" s="34">
        <f t="shared" si="31"/>
        <v>99.010652399999998</v>
      </c>
      <c r="J72" s="22">
        <f t="shared" si="32"/>
        <v>105.556528</v>
      </c>
      <c r="K72" s="28">
        <f t="shared" si="33"/>
        <v>18.07048</v>
      </c>
      <c r="L72" s="29">
        <f t="shared" si="34"/>
        <v>84.121200000000002</v>
      </c>
      <c r="M72" s="37">
        <f t="shared" si="35"/>
        <v>105.556528</v>
      </c>
      <c r="N72" s="37">
        <f t="shared" si="36"/>
        <v>9.5960479999999961</v>
      </c>
      <c r="O72" s="36">
        <v>0</v>
      </c>
      <c r="P72" s="32">
        <f t="shared" si="37"/>
        <v>9.5960479999999961</v>
      </c>
      <c r="Q72" s="33">
        <v>0</v>
      </c>
      <c r="R72" s="38">
        <f t="shared" si="38"/>
        <v>9.999999999999995E-2</v>
      </c>
    </row>
    <row r="73" spans="1:18" ht="35.25" customHeight="1" x14ac:dyDescent="0.3">
      <c r="A73" s="24">
        <v>1</v>
      </c>
      <c r="B73" s="10"/>
      <c r="C73" s="11" t="s">
        <v>102</v>
      </c>
      <c r="D73" s="11" t="s">
        <v>101</v>
      </c>
      <c r="E73" s="30">
        <v>77.89</v>
      </c>
      <c r="F73" s="31">
        <f t="shared" si="29"/>
        <v>6.2312000000000003</v>
      </c>
      <c r="G73" s="20">
        <v>0</v>
      </c>
      <c r="H73" s="28">
        <f t="shared" si="30"/>
        <v>14.8894524</v>
      </c>
      <c r="I73" s="34">
        <f t="shared" si="31"/>
        <v>99.010652399999998</v>
      </c>
      <c r="J73" s="22">
        <f t="shared" si="32"/>
        <v>105.556528</v>
      </c>
      <c r="K73" s="28">
        <f t="shared" si="33"/>
        <v>18.07048</v>
      </c>
      <c r="L73" s="29">
        <f t="shared" si="34"/>
        <v>84.121200000000002</v>
      </c>
      <c r="M73" s="37">
        <f t="shared" si="35"/>
        <v>105.556528</v>
      </c>
      <c r="N73" s="37">
        <f t="shared" si="36"/>
        <v>9.5960479999999961</v>
      </c>
      <c r="O73" s="36">
        <v>0</v>
      </c>
      <c r="P73" s="32">
        <f t="shared" si="37"/>
        <v>9.5960479999999961</v>
      </c>
      <c r="Q73" s="33">
        <v>0</v>
      </c>
      <c r="R73" s="38">
        <f t="shared" si="38"/>
        <v>9.999999999999995E-2</v>
      </c>
    </row>
    <row r="74" spans="1:18" ht="35.25" customHeight="1" x14ac:dyDescent="0.3">
      <c r="A74" s="24">
        <v>1</v>
      </c>
      <c r="B74" s="10"/>
      <c r="C74" s="11" t="s">
        <v>102</v>
      </c>
      <c r="D74" s="11" t="s">
        <v>101</v>
      </c>
      <c r="E74" s="30">
        <v>77.89</v>
      </c>
      <c r="F74" s="31">
        <f t="shared" si="29"/>
        <v>6.2312000000000003</v>
      </c>
      <c r="G74" s="20">
        <v>0</v>
      </c>
      <c r="H74" s="28">
        <f t="shared" si="30"/>
        <v>14.8894524</v>
      </c>
      <c r="I74" s="34">
        <f t="shared" si="31"/>
        <v>99.010652399999998</v>
      </c>
      <c r="J74" s="22">
        <f t="shared" si="32"/>
        <v>105.556528</v>
      </c>
      <c r="K74" s="28">
        <f t="shared" si="33"/>
        <v>18.07048</v>
      </c>
      <c r="L74" s="29">
        <f t="shared" si="34"/>
        <v>84.121200000000002</v>
      </c>
      <c r="M74" s="37">
        <f t="shared" si="35"/>
        <v>105.556528</v>
      </c>
      <c r="N74" s="37">
        <f t="shared" si="36"/>
        <v>9.5960479999999961</v>
      </c>
      <c r="O74" s="36">
        <v>0</v>
      </c>
      <c r="P74" s="32">
        <f t="shared" si="37"/>
        <v>9.5960479999999961</v>
      </c>
      <c r="Q74" s="33">
        <v>0</v>
      </c>
      <c r="R74" s="38">
        <f t="shared" si="38"/>
        <v>9.999999999999995E-2</v>
      </c>
    </row>
    <row r="75" spans="1:18" ht="35.25" customHeight="1" x14ac:dyDescent="0.3">
      <c r="A75" s="24">
        <v>1</v>
      </c>
      <c r="B75" s="10"/>
      <c r="C75" s="11" t="s">
        <v>102</v>
      </c>
      <c r="D75" s="11" t="s">
        <v>101</v>
      </c>
      <c r="E75" s="30">
        <v>77.89</v>
      </c>
      <c r="F75" s="31">
        <f t="shared" si="29"/>
        <v>6.2312000000000003</v>
      </c>
      <c r="G75" s="20">
        <v>0</v>
      </c>
      <c r="H75" s="28">
        <f t="shared" si="30"/>
        <v>14.8894524</v>
      </c>
      <c r="I75" s="34">
        <f t="shared" si="31"/>
        <v>99.010652399999998</v>
      </c>
      <c r="J75" s="22">
        <f t="shared" si="32"/>
        <v>105.556528</v>
      </c>
      <c r="K75" s="28">
        <f t="shared" si="33"/>
        <v>18.07048</v>
      </c>
      <c r="L75" s="29">
        <f t="shared" si="34"/>
        <v>84.121200000000002</v>
      </c>
      <c r="M75" s="37">
        <f t="shared" si="35"/>
        <v>105.556528</v>
      </c>
      <c r="N75" s="37">
        <f t="shared" si="36"/>
        <v>9.5960479999999961</v>
      </c>
      <c r="O75" s="36">
        <v>0</v>
      </c>
      <c r="P75" s="32">
        <f t="shared" si="37"/>
        <v>9.5960479999999961</v>
      </c>
      <c r="Q75" s="33">
        <v>0</v>
      </c>
      <c r="R75" s="38">
        <f t="shared" si="38"/>
        <v>9.999999999999995E-2</v>
      </c>
    </row>
    <row r="76" spans="1:18" ht="35.25" customHeight="1" x14ac:dyDescent="0.3">
      <c r="A76" s="24">
        <v>1</v>
      </c>
      <c r="B76" s="10"/>
      <c r="C76" s="11" t="s">
        <v>102</v>
      </c>
      <c r="D76" s="11" t="s">
        <v>101</v>
      </c>
      <c r="E76" s="30">
        <v>77.89</v>
      </c>
      <c r="F76" s="31">
        <f t="shared" si="29"/>
        <v>6.2312000000000003</v>
      </c>
      <c r="G76" s="20">
        <v>0</v>
      </c>
      <c r="H76" s="28">
        <f t="shared" si="30"/>
        <v>14.8894524</v>
      </c>
      <c r="I76" s="34">
        <f t="shared" si="31"/>
        <v>99.010652399999998</v>
      </c>
      <c r="J76" s="22">
        <f t="shared" si="32"/>
        <v>105.556528</v>
      </c>
      <c r="K76" s="28">
        <f t="shared" si="33"/>
        <v>18.07048</v>
      </c>
      <c r="L76" s="29">
        <f t="shared" si="34"/>
        <v>84.121200000000002</v>
      </c>
      <c r="M76" s="37">
        <f t="shared" si="35"/>
        <v>105.556528</v>
      </c>
      <c r="N76" s="37">
        <f t="shared" si="36"/>
        <v>9.5960479999999961</v>
      </c>
      <c r="O76" s="36">
        <v>0</v>
      </c>
      <c r="P76" s="32">
        <f t="shared" si="37"/>
        <v>9.5960479999999961</v>
      </c>
      <c r="Q76" s="33">
        <v>0</v>
      </c>
      <c r="R76" s="38">
        <f t="shared" si="38"/>
        <v>9.999999999999995E-2</v>
      </c>
    </row>
    <row r="77" spans="1:18" ht="35.25" customHeight="1" x14ac:dyDescent="0.3">
      <c r="A77" s="24">
        <v>1</v>
      </c>
      <c r="B77" s="10"/>
      <c r="C77" s="11" t="s">
        <v>102</v>
      </c>
      <c r="D77" s="11" t="s">
        <v>101</v>
      </c>
      <c r="E77" s="30">
        <v>77.89</v>
      </c>
      <c r="F77" s="31">
        <f t="shared" si="29"/>
        <v>6.2312000000000003</v>
      </c>
      <c r="G77" s="20">
        <v>0</v>
      </c>
      <c r="H77" s="28">
        <f t="shared" si="30"/>
        <v>14.8894524</v>
      </c>
      <c r="I77" s="34">
        <f t="shared" si="31"/>
        <v>99.010652399999998</v>
      </c>
      <c r="J77" s="22">
        <f t="shared" si="32"/>
        <v>105.556528</v>
      </c>
      <c r="K77" s="28">
        <f t="shared" si="33"/>
        <v>18.07048</v>
      </c>
      <c r="L77" s="29">
        <f t="shared" si="34"/>
        <v>84.121200000000002</v>
      </c>
      <c r="M77" s="37">
        <f t="shared" si="35"/>
        <v>105.556528</v>
      </c>
      <c r="N77" s="37">
        <f t="shared" si="36"/>
        <v>9.5960479999999961</v>
      </c>
      <c r="O77" s="36">
        <v>0</v>
      </c>
      <c r="P77" s="32">
        <f t="shared" si="37"/>
        <v>9.5960479999999961</v>
      </c>
      <c r="Q77" s="33">
        <v>0</v>
      </c>
      <c r="R77" s="38">
        <f t="shared" si="38"/>
        <v>9.999999999999995E-2</v>
      </c>
    </row>
  </sheetData>
  <hyperlinks>
    <hyperlink ref="C2" r:id="rId1"/>
    <hyperlink ref="D9" r:id="rId2"/>
    <hyperlink ref="D7" r:id="rId3"/>
    <hyperlink ref="D8" r:id="rId4"/>
    <hyperlink ref="D10" r:id="rId5"/>
    <hyperlink ref="D11" r:id="rId6" location="productDetails"/>
    <hyperlink ref="C16" r:id="rId7"/>
    <hyperlink ref="D2" r:id="rId8"/>
    <hyperlink ref="D3" r:id="rId9"/>
    <hyperlink ref="D5" r:id="rId10"/>
    <hyperlink ref="C13" r:id="rId11"/>
    <hyperlink ref="C14" r:id="rId12"/>
    <hyperlink ref="C15" r:id="rId13"/>
    <hyperlink ref="D12" r:id="rId14"/>
    <hyperlink ref="C18" r:id="rId15"/>
    <hyperlink ref="C23" r:id="rId16"/>
    <hyperlink ref="C19" r:id="rId17"/>
    <hyperlink ref="C22" r:id="rId18"/>
    <hyperlink ref="C21" r:id="rId19"/>
    <hyperlink ref="D4" r:id="rId20"/>
    <hyperlink ref="D27" r:id="rId21"/>
    <hyperlink ref="C17" r:id="rId22"/>
    <hyperlink ref="C20" r:id="rId23"/>
    <hyperlink ref="C31" r:id="rId24"/>
    <hyperlink ref="D18" r:id="rId25"/>
    <hyperlink ref="C24" r:id="rId26"/>
    <hyperlink ref="C25" r:id="rId27"/>
    <hyperlink ref="C35" r:id="rId28"/>
    <hyperlink ref="C26" r:id="rId29"/>
    <hyperlink ref="C27" r:id="rId30"/>
    <hyperlink ref="C28" r:id="rId31"/>
    <hyperlink ref="C29" r:id="rId32"/>
    <hyperlink ref="C30" r:id="rId33"/>
    <hyperlink ref="C32" r:id="rId34"/>
    <hyperlink ref="C33" r:id="rId35"/>
    <hyperlink ref="C34" r:id="rId36"/>
    <hyperlink ref="C36" r:id="rId37"/>
    <hyperlink ref="C37" r:id="rId38"/>
    <hyperlink ref="C38" r:id="rId39"/>
    <hyperlink ref="C39" r:id="rId40"/>
    <hyperlink ref="C40" r:id="rId41"/>
    <hyperlink ref="C41" r:id="rId42"/>
    <hyperlink ref="C42" r:id="rId43"/>
    <hyperlink ref="C43" r:id="rId44"/>
    <hyperlink ref="C44" r:id="rId45"/>
    <hyperlink ref="C45" r:id="rId46"/>
    <hyperlink ref="C11" r:id="rId47"/>
  </hyperlinks>
  <pageMargins left="0.7" right="0.7" top="0.75" bottom="0.75" header="0.3" footer="0.3"/>
  <pageSetup orientation="portrait" r:id="rId48"/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2015-01-16T17:48:56Z</dcterms:modified>
</cp:coreProperties>
</file>