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8" i="1" l="1"/>
  <c r="M37" i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H53" i="1"/>
  <c r="F53" i="1"/>
  <c r="K53" i="1" s="1"/>
  <c r="F52" i="1"/>
  <c r="L52" i="1" s="1"/>
  <c r="H51" i="1"/>
  <c r="F51" i="1"/>
  <c r="K51" i="1" s="1"/>
  <c r="M51" i="1" l="1"/>
  <c r="N51" i="1"/>
  <c r="L51" i="1"/>
  <c r="M53" i="1"/>
  <c r="N53" i="1"/>
  <c r="L53" i="1"/>
  <c r="K72" i="1"/>
  <c r="K73" i="1"/>
  <c r="K74" i="1"/>
  <c r="K75" i="1"/>
  <c r="K76" i="1"/>
  <c r="K77" i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K67" i="1"/>
  <c r="K68" i="1"/>
  <c r="K69" i="1"/>
  <c r="K70" i="1"/>
  <c r="K71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K61" i="1"/>
  <c r="K62" i="1"/>
  <c r="K63" i="1"/>
  <c r="K64" i="1"/>
  <c r="K65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K56" i="1"/>
  <c r="K57" i="1"/>
  <c r="K58" i="1"/>
  <c r="K59" i="1"/>
  <c r="K54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H52" i="1"/>
  <c r="I52" i="1" s="1"/>
  <c r="P51" i="1"/>
  <c r="R51" i="1"/>
  <c r="I51" i="1"/>
  <c r="F3" i="1"/>
  <c r="K3" i="1" s="1"/>
  <c r="F4" i="1"/>
  <c r="K4" i="1" s="1"/>
  <c r="N4" i="1" s="1"/>
  <c r="F5" i="1"/>
  <c r="K5" i="1" s="1"/>
  <c r="N5" i="1" s="1"/>
  <c r="F6" i="1"/>
  <c r="K6" i="1" s="1"/>
  <c r="N6" i="1" s="1"/>
  <c r="F7" i="1"/>
  <c r="K7" i="1" s="1"/>
  <c r="N7" i="1" s="1"/>
  <c r="F8" i="1"/>
  <c r="K8" i="1" s="1"/>
  <c r="F9" i="1"/>
  <c r="K9" i="1" s="1"/>
  <c r="N9" i="1" s="1"/>
  <c r="F10" i="1"/>
  <c r="K10" i="1" s="1"/>
  <c r="N10" i="1" s="1"/>
  <c r="F11" i="1"/>
  <c r="K11" i="1" s="1"/>
  <c r="F12" i="1"/>
  <c r="K12" i="1" s="1"/>
  <c r="F13" i="1"/>
  <c r="K13" i="1" s="1"/>
  <c r="F14" i="1"/>
  <c r="K14" i="1" s="1"/>
  <c r="N14" i="1" s="1"/>
  <c r="F15" i="1"/>
  <c r="K15" i="1" s="1"/>
  <c r="N15" i="1" s="1"/>
  <c r="F16" i="1"/>
  <c r="K16" i="1" s="1"/>
  <c r="N16" i="1" s="1"/>
  <c r="F17" i="1"/>
  <c r="K17" i="1" s="1"/>
  <c r="F18" i="1"/>
  <c r="K18" i="1" s="1"/>
  <c r="F19" i="1"/>
  <c r="K19" i="1" s="1"/>
  <c r="N19" i="1" s="1"/>
  <c r="F20" i="1"/>
  <c r="K20" i="1" s="1"/>
  <c r="F21" i="1"/>
  <c r="K21" i="1" s="1"/>
  <c r="N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N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N35" i="1" s="1"/>
  <c r="F36" i="1"/>
  <c r="K36" i="1" s="1"/>
  <c r="F37" i="1"/>
  <c r="K37" i="1" s="1"/>
  <c r="F38" i="1"/>
  <c r="K38" i="1" s="1"/>
  <c r="F39" i="1"/>
  <c r="K39" i="1" s="1"/>
  <c r="N39" i="1" s="1"/>
  <c r="F40" i="1"/>
  <c r="K40" i="1" s="1"/>
  <c r="F41" i="1"/>
  <c r="K41" i="1" s="1"/>
  <c r="F42" i="1"/>
  <c r="K42" i="1" s="1"/>
  <c r="F43" i="1"/>
  <c r="K43" i="1" s="1"/>
  <c r="F44" i="1"/>
  <c r="K44" i="1" s="1"/>
  <c r="N44" i="1" s="1"/>
  <c r="F45" i="1"/>
  <c r="K45" i="1" s="1"/>
  <c r="F46" i="1"/>
  <c r="L46" i="1" s="1"/>
  <c r="F47" i="1"/>
  <c r="K47" i="1" s="1"/>
  <c r="F48" i="1"/>
  <c r="K48" i="1" s="1"/>
  <c r="F49" i="1"/>
  <c r="K49" i="1" s="1"/>
  <c r="F50" i="1"/>
  <c r="K50" i="1" s="1"/>
  <c r="F2" i="1"/>
  <c r="K2" i="1" s="1"/>
  <c r="M2" i="1" s="1"/>
  <c r="N3" i="1" l="1"/>
  <c r="M3" i="1"/>
  <c r="M11" i="1"/>
  <c r="N11" i="1"/>
  <c r="M50" i="1"/>
  <c r="N50" i="1"/>
  <c r="M48" i="1"/>
  <c r="N48" i="1"/>
  <c r="M42" i="1"/>
  <c r="N42" i="1"/>
  <c r="M40" i="1"/>
  <c r="N40" i="1"/>
  <c r="N38" i="1"/>
  <c r="M36" i="1"/>
  <c r="N36" i="1"/>
  <c r="M34" i="1"/>
  <c r="N34" i="1"/>
  <c r="R34" i="1" s="1"/>
  <c r="M32" i="1"/>
  <c r="N32" i="1"/>
  <c r="R32" i="1" s="1"/>
  <c r="M30" i="1"/>
  <c r="N30" i="1"/>
  <c r="M26" i="1"/>
  <c r="N26" i="1"/>
  <c r="M24" i="1"/>
  <c r="N24" i="1"/>
  <c r="M22" i="1"/>
  <c r="N22" i="1"/>
  <c r="M20" i="1"/>
  <c r="N20" i="1"/>
  <c r="M18" i="1"/>
  <c r="N18" i="1"/>
  <c r="M12" i="1"/>
  <c r="N12" i="1"/>
  <c r="R12" i="1" s="1"/>
  <c r="M8" i="1"/>
  <c r="N8" i="1"/>
  <c r="R8" i="1" s="1"/>
  <c r="M52" i="1"/>
  <c r="N52" i="1"/>
  <c r="M54" i="1"/>
  <c r="N54" i="1"/>
  <c r="M58" i="1"/>
  <c r="N58" i="1"/>
  <c r="M56" i="1"/>
  <c r="N56" i="1"/>
  <c r="M65" i="1"/>
  <c r="N65" i="1"/>
  <c r="M63" i="1"/>
  <c r="N63" i="1"/>
  <c r="M61" i="1"/>
  <c r="N61" i="1"/>
  <c r="M71" i="1"/>
  <c r="N71" i="1"/>
  <c r="M69" i="1"/>
  <c r="N69" i="1"/>
  <c r="M67" i="1"/>
  <c r="N67" i="1"/>
  <c r="M77" i="1"/>
  <c r="N77" i="1"/>
  <c r="M75" i="1"/>
  <c r="N75" i="1"/>
  <c r="M73" i="1"/>
  <c r="N73" i="1"/>
  <c r="N2" i="1"/>
  <c r="M49" i="1"/>
  <c r="N49" i="1"/>
  <c r="M47" i="1"/>
  <c r="N47" i="1"/>
  <c r="M45" i="1"/>
  <c r="N45" i="1"/>
  <c r="M43" i="1"/>
  <c r="N43" i="1"/>
  <c r="M41" i="1"/>
  <c r="N41" i="1"/>
  <c r="R41" i="1" s="1"/>
  <c r="N37" i="1"/>
  <c r="M33" i="1"/>
  <c r="N33" i="1"/>
  <c r="M31" i="1"/>
  <c r="N31" i="1"/>
  <c r="M29" i="1"/>
  <c r="N29" i="1"/>
  <c r="M27" i="1"/>
  <c r="R27" i="1" s="1"/>
  <c r="N27" i="1"/>
  <c r="M25" i="1"/>
  <c r="N25" i="1"/>
  <c r="M23" i="1"/>
  <c r="N23" i="1"/>
  <c r="M17" i="1"/>
  <c r="N17" i="1"/>
  <c r="M13" i="1"/>
  <c r="N13" i="1"/>
  <c r="M59" i="1"/>
  <c r="N59" i="1"/>
  <c r="M57" i="1"/>
  <c r="N57" i="1"/>
  <c r="M55" i="1"/>
  <c r="N55" i="1"/>
  <c r="M64" i="1"/>
  <c r="N64" i="1"/>
  <c r="M62" i="1"/>
  <c r="N62" i="1"/>
  <c r="M60" i="1"/>
  <c r="N60" i="1"/>
  <c r="M70" i="1"/>
  <c r="N70" i="1"/>
  <c r="M68" i="1"/>
  <c r="N68" i="1"/>
  <c r="M66" i="1"/>
  <c r="N66" i="1"/>
  <c r="M76" i="1"/>
  <c r="N76" i="1"/>
  <c r="M74" i="1"/>
  <c r="N74" i="1"/>
  <c r="M72" i="1"/>
  <c r="N72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R24" i="1"/>
  <c r="R23" i="1"/>
  <c r="R17" i="1"/>
  <c r="R38" i="1"/>
  <c r="R31" i="1"/>
  <c r="R50" i="1"/>
  <c r="R26" i="1"/>
  <c r="R42" i="1"/>
  <c r="R18" i="1"/>
  <c r="M5" i="1"/>
  <c r="R30" i="1"/>
  <c r="R11" i="1"/>
  <c r="R48" i="1"/>
  <c r="R40" i="1"/>
  <c r="R36" i="1"/>
  <c r="M39" i="1"/>
  <c r="R39" i="1" s="1"/>
  <c r="R22" i="1"/>
  <c r="R47" i="1"/>
  <c r="R20" i="1"/>
  <c r="M35" i="1"/>
  <c r="R43" i="1"/>
  <c r="R45" i="1"/>
  <c r="R37" i="1"/>
  <c r="R33" i="1"/>
  <c r="R29" i="1"/>
  <c r="R25" i="1"/>
  <c r="R13" i="1"/>
  <c r="R5" i="1"/>
  <c r="R49" i="1"/>
  <c r="K46" i="1"/>
  <c r="L50" i="1"/>
  <c r="M46" i="1" l="1"/>
  <c r="N46" i="1"/>
  <c r="R35" i="1"/>
  <c r="R46" i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R44" i="1" l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R3" i="1"/>
  <c r="P33" i="1"/>
  <c r="P35" i="1"/>
  <c r="R10" i="1" l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R14" i="1" l="1"/>
  <c r="P28" i="1"/>
  <c r="Q28" i="1" s="1"/>
  <c r="R19" i="1"/>
  <c r="R15" i="1"/>
  <c r="R6" i="1"/>
  <c r="P7" i="1"/>
  <c r="Q7" i="1" s="1"/>
  <c r="R4" i="1"/>
  <c r="R21" i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<sst xmlns="http://schemas.openxmlformats.org/spreadsheetml/2006/main" count="169" uniqueCount="110">
  <si>
    <t>Picture</t>
  </si>
  <si>
    <t>Link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</si>
  <si>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</si>
  <si>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</si>
  <si>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</si>
  <si>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</si>
  <si>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</si>
  <si>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</si>
  <si>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</si>
  <si>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</si>
  <si>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</si>
  <si>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</si>
  <si>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</si>
  <si>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</si>
  <si>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</si>
  <si>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</si>
  <si>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</si>
  <si>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</si>
  <si>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</si>
  <si>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</si>
  <si>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</si>
  <si>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</si>
  <si>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</si>
  <si>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</si>
  <si>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</si>
  <si>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</si>
  <si>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</si>
  <si>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</si>
  <si>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</si>
  <si>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</si>
  <si>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</si>
  <si>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</si>
  <si>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</si>
  <si>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</si>
  <si>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</si>
  <si>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</si>
  <si>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</si>
  <si>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</si>
  <si>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</si>
  <si>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</si>
  <si>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</si>
  <si>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</si>
  <si>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</si>
  <si>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</si>
  <si>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</si>
  <si>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</si>
  <si>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</si>
  <si>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</si>
  <si>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</si>
  <si>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</si>
  <si>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</si>
  <si>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</si>
  <si>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</si>
  <si>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</si>
  <si>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</si>
  <si>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</si>
  <si>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</si>
  <si>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</si>
  <si>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</si>
  <si>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</si>
  <si>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</si>
  <si>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</si>
  <si>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</si>
  <si>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</si>
  <si>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</si>
  <si>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</si>
  <si>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</si>
  <si>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</si>
  <si>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</si>
  <si>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</si>
  <si>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</si>
  <si>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</si>
  <si>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</si>
  <si>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</si>
  <si>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</si>
  <si>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</si>
  <si>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</si>
  <si>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</si>
  <si>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</si>
  <si>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</si>
  <si>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</si>
  <si>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</si>
  <si>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</si>
  <si>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</si>
  <si>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</si>
  <si>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</si>
  <si>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</si>
  <si>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</si>
  <si>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</si>
  <si>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</si>
  <si>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</si>
  <si>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</si>
  <si>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</si>
  <si>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</si>
  <si>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</si>
  <si>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</si>
  <si>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</si>
  <si>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</si>
  <si>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</si>
  <si>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</si>
  <si>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</si>
  <si>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</si>
  <si>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</si>
  <si>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</si>
  <si>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</si>
  <si>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</si>
  <si>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</si>
  <si>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EbaY</t>
  </si>
  <si>
    <t>http://www.amazon.com/gp/product/B00MXVQ7O2/?ie=UTF8&amp;tag=evattcom-20</t>
  </si>
  <si>
    <t>http://www.ebay.com/itm/251794125007?ssPageName=STRK:MESELX:IT&amp;_trksid=p3984.m1558.l2649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</si>
</sst>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</cellXfs>
  <cellStyles count="3">
    <cellStyle name="Валута" xfId="1" builtinId="4"/>
    <cellStyle name="Нормален" xfId="0" builtinId="0"/>
    <cellStyle name="Хипервръзка" xfId="2" builtinId="8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45</xdr:row>
      <xdr:rowOff>66676</xdr:rowOff>
    </xdr:from>
    <xdr:to>
      <xdr:col>1</xdr:col>
      <xdr:colOff>438151</xdr:colOff>
      <xdr:row>45</xdr:row>
      <xdr:rowOff>390526</xdr:rowOff>
    </xdr:to>
    <xdr:pic>
      <xdr:nvPicPr>
        <xdr:cNvPr id="45" name="Картина 44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20240626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hyperlink" Target="http://www.ebay.com/itm/251766283706?ssPageName=STRK:MESELX:IT&amp;_trksid=p3984.m1558.l2649" TargetMode="External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topLeftCell="A12" zoomScaleNormal="100" workbookViewId="0">
      <selection activeCell="O23" sqref="O23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7"/>
    <col min="8" max="8" width="9.140625" style="4"/>
    <col min="9" max="9" width="9.140625" style="6"/>
    <col min="10" max="10" width="11.42578125" style="38" bestFit="1" customWidth="1"/>
    <col min="11" max="11" width="9.140625" style="5" customWidth="1"/>
    <col min="12" max="12" width="9.140625" style="1"/>
    <col min="13" max="13" width="14.7109375" style="34" customWidth="1"/>
    <col min="14" max="14" width="10.5703125" style="34" customWidth="1"/>
    <col min="15" max="15" width="9.140625" customWidth="1"/>
    <col min="17" max="17" width="10.85546875" style="8" customWidth="1"/>
    <col min="19" max="19" width="9.7109375" bestFit="1" customWidth="1"/>
    <col min="20" max="20" width="9.140625" customWidth="1"/>
  </cols>
  <sheetData>
    <row r="1" spans="1:20" ht="37.5" x14ac:dyDescent="0.25">
      <c r="A1" s="11"/>
      <c r="B1" s="12" t="s">
        <v>0</v>
      </c>
      <c r="C1" s="12" t="s">
        <v>1</v>
      </c>
      <c r="D1" s="12" t="s">
        <v>10</v>
      </c>
      <c r="E1" s="13" t="s">
        <v>13</v>
      </c>
      <c r="F1" s="14" t="s">
        <v>4</v>
      </c>
      <c r="G1" s="15" t="s">
        <v>5</v>
      </c>
      <c r="H1" s="14" t="s">
        <v>3</v>
      </c>
      <c r="I1" s="18" t="s">
        <v>11</v>
      </c>
      <c r="J1" s="16" t="s">
        <v>107</v>
      </c>
      <c r="K1" s="17" t="s">
        <v>6</v>
      </c>
      <c r="L1" s="20" t="s">
        <v>12</v>
      </c>
      <c r="M1" s="22" t="s">
        <v>104</v>
      </c>
      <c r="N1" s="22" t="s">
        <v>2</v>
      </c>
      <c r="O1" s="13" t="s">
        <v>7</v>
      </c>
      <c r="P1" s="17" t="s">
        <v>8</v>
      </c>
      <c r="Q1" s="24" t="s">
        <v>9</v>
      </c>
      <c r="R1" s="25" t="s">
        <v>24</v>
      </c>
      <c r="S1" s="26"/>
    </row>
    <row r="2" spans="1:20" ht="35.25" customHeight="1" x14ac:dyDescent="0.3">
      <c r="A2" s="23">
        <v>1</v>
      </c>
      <c r="B2" s="9"/>
      <c r="C2" s="10" t="s">
        <v>14</v>
      </c>
      <c r="D2" s="10" t="s">
        <v>16</v>
      </c>
      <c r="E2" s="29">
        <v>14.35</v>
      </c>
      <c r="F2" s="30">
        <f>E2*8%</f>
        <v>1.1479999999999999</v>
      </c>
      <c r="G2" s="19">
        <v>0</v>
      </c>
      <c r="H2" s="27">
        <f t="shared" ref="H2:H28" si="0">SUM(E2+F2)*0.17</f>
        <v>2.6346600000000002</v>
      </c>
      <c r="I2" s="33">
        <f t="shared" ref="I2:I33" si="1">SUM(E2:H2)</f>
        <v>18.132660000000001</v>
      </c>
      <c r="J2" s="21">
        <v>22.02</v>
      </c>
      <c r="K2" s="27">
        <f t="shared" ref="K2:K33" si="2">(E2*0.152)+F2</f>
        <v>3.3292000000000002</v>
      </c>
      <c r="L2" s="28">
        <f t="shared" ref="L2:L33" si="3">E2+F2</f>
        <v>15.497999999999999</v>
      </c>
      <c r="M2" s="36">
        <f>E2+K2+(10%*(E2+K2))</f>
        <v>19.447120000000002</v>
      </c>
      <c r="N2" s="36">
        <f t="shared" ref="N2:N33" si="4">J2-(E2+K2)</f>
        <v>4.340799999999998</v>
      </c>
      <c r="O2" s="35">
        <v>0</v>
      </c>
      <c r="P2" s="31">
        <f t="shared" ref="P2:P37" si="5">N2</f>
        <v>4.340799999999998</v>
      </c>
      <c r="Q2" s="32">
        <f t="shared" ref="Q2:Q15" si="6">O2*P2</f>
        <v>0</v>
      </c>
      <c r="R2" s="37">
        <f t="shared" ref="R2:R33" si="7">N2/(E2+K2)</f>
        <v>0.24553147201230813</v>
      </c>
      <c r="T2" t="str">
        <f ca="1">IF(S2&lt;&gt;"",IF(T2="",NOW(),T2),"")</f>
        <v/>
      </c>
    </row>
    <row r="3" spans="1:20" ht="35.25" customHeight="1" x14ac:dyDescent="0.3">
      <c r="A3" s="23">
        <v>80</v>
      </c>
      <c r="B3" s="9"/>
      <c r="C3" s="10" t="s">
        <v>15</v>
      </c>
      <c r="D3" s="10" t="s">
        <v>17</v>
      </c>
      <c r="E3" s="29">
        <v>12.21</v>
      </c>
      <c r="F3" s="30">
        <f t="shared" ref="F3:F50" si="8">E3*8%</f>
        <v>0.97680000000000011</v>
      </c>
      <c r="G3" s="19">
        <v>0</v>
      </c>
      <c r="H3" s="27">
        <f t="shared" si="0"/>
        <v>2.2417560000000005</v>
      </c>
      <c r="I3" s="33">
        <f t="shared" si="1"/>
        <v>15.428556000000002</v>
      </c>
      <c r="J3" s="21">
        <v>18.89</v>
      </c>
      <c r="K3" s="27">
        <f t="shared" si="2"/>
        <v>2.8327200000000001</v>
      </c>
      <c r="L3" s="28">
        <f t="shared" si="3"/>
        <v>13.186800000000002</v>
      </c>
      <c r="M3" s="36">
        <f>E3+K3+(10%*(E3+K3))</f>
        <v>16.546992000000003</v>
      </c>
      <c r="N3" s="36">
        <f t="shared" si="4"/>
        <v>3.8472799999999996</v>
      </c>
      <c r="O3" s="35">
        <v>1</v>
      </c>
      <c r="P3" s="31">
        <f t="shared" si="5"/>
        <v>3.8472799999999996</v>
      </c>
      <c r="Q3" s="32">
        <f t="shared" si="6"/>
        <v>3.8472799999999996</v>
      </c>
      <c r="R3" s="37">
        <f t="shared" si="7"/>
        <v>0.25575693757511936</v>
      </c>
    </row>
    <row r="4" spans="1:20" ht="35.25" customHeight="1" x14ac:dyDescent="0.3">
      <c r="A4" s="23">
        <v>120</v>
      </c>
      <c r="B4" s="9"/>
      <c r="C4" s="10" t="s">
        <v>19</v>
      </c>
      <c r="D4" s="10" t="s">
        <v>18</v>
      </c>
      <c r="E4" s="29">
        <v>8.1999999999999993</v>
      </c>
      <c r="F4" s="30">
        <f t="shared" si="8"/>
        <v>0.65599999999999992</v>
      </c>
      <c r="G4" s="19">
        <v>0</v>
      </c>
      <c r="H4" s="27">
        <f t="shared" si="0"/>
        <v>1.5055200000000002</v>
      </c>
      <c r="I4" s="33">
        <f t="shared" si="1"/>
        <v>10.361520000000001</v>
      </c>
      <c r="J4" s="21">
        <v>15.55</v>
      </c>
      <c r="K4" s="27">
        <f t="shared" si="2"/>
        <v>1.9023999999999999</v>
      </c>
      <c r="L4" s="28">
        <f t="shared" si="3"/>
        <v>8.8559999999999999</v>
      </c>
      <c r="M4" s="36">
        <f t="shared" ref="M4:M8" si="9">E4+K4+(10%*(E4+K4))</f>
        <v>11.112639999999999</v>
      </c>
      <c r="N4" s="36">
        <f t="shared" si="4"/>
        <v>5.4476000000000013</v>
      </c>
      <c r="O4" s="35">
        <v>0</v>
      </c>
      <c r="P4" s="31">
        <f t="shared" si="5"/>
        <v>5.4476000000000013</v>
      </c>
      <c r="Q4" s="32">
        <f t="shared" si="6"/>
        <v>0</v>
      </c>
      <c r="R4" s="37">
        <f t="shared" si="7"/>
        <v>0.53923820082356688</v>
      </c>
    </row>
    <row r="5" spans="1:20" ht="35.25" customHeight="1" x14ac:dyDescent="0.3">
      <c r="A5" s="23">
        <v>1</v>
      </c>
      <c r="B5" s="9"/>
      <c r="C5" s="10" t="s">
        <v>20</v>
      </c>
      <c r="D5" s="10" t="s">
        <v>21</v>
      </c>
      <c r="E5" s="29">
        <v>19.989999999999998</v>
      </c>
      <c r="F5" s="30">
        <f t="shared" si="8"/>
        <v>1.5992</v>
      </c>
      <c r="G5" s="19">
        <v>0</v>
      </c>
      <c r="H5" s="27">
        <f t="shared" si="0"/>
        <v>3.6701639999999998</v>
      </c>
      <c r="I5" s="33">
        <f t="shared" si="1"/>
        <v>25.259363999999998</v>
      </c>
      <c r="J5" s="21">
        <v>28.46</v>
      </c>
      <c r="K5" s="27">
        <f t="shared" si="2"/>
        <v>4.6376799999999996</v>
      </c>
      <c r="L5" s="28">
        <f t="shared" si="3"/>
        <v>21.589199999999998</v>
      </c>
      <c r="M5" s="36">
        <f t="shared" si="9"/>
        <v>27.090447999999999</v>
      </c>
      <c r="N5" s="36">
        <f t="shared" si="4"/>
        <v>3.8323200000000028</v>
      </c>
      <c r="O5" s="35">
        <v>0</v>
      </c>
      <c r="P5" s="31">
        <f t="shared" si="5"/>
        <v>3.8323200000000028</v>
      </c>
      <c r="Q5" s="32">
        <f t="shared" si="6"/>
        <v>0</v>
      </c>
      <c r="R5" s="37">
        <f t="shared" si="7"/>
        <v>0.15561027266880206</v>
      </c>
    </row>
    <row r="6" spans="1:20" ht="35.25" customHeight="1" x14ac:dyDescent="0.3">
      <c r="A6" s="23">
        <v>72</v>
      </c>
      <c r="B6" s="9"/>
      <c r="C6" s="10" t="s">
        <v>22</v>
      </c>
      <c r="D6" s="10" t="s">
        <v>23</v>
      </c>
      <c r="E6" s="29">
        <v>62.55</v>
      </c>
      <c r="F6" s="30">
        <f t="shared" si="8"/>
        <v>5.0039999999999996</v>
      </c>
      <c r="G6" s="19">
        <v>0</v>
      </c>
      <c r="H6" s="27">
        <f t="shared" si="0"/>
        <v>11.484180000000002</v>
      </c>
      <c r="I6" s="33">
        <f t="shared" si="1"/>
        <v>79.038180000000011</v>
      </c>
      <c r="J6" s="21">
        <v>84.89</v>
      </c>
      <c r="K6" s="27">
        <f t="shared" si="2"/>
        <v>14.5116</v>
      </c>
      <c r="L6" s="28">
        <f t="shared" si="3"/>
        <v>67.554000000000002</v>
      </c>
      <c r="M6" s="36">
        <f t="shared" si="9"/>
        <v>84.767759999999996</v>
      </c>
      <c r="N6" s="36">
        <f t="shared" si="4"/>
        <v>7.828400000000002</v>
      </c>
      <c r="O6" s="35">
        <v>0</v>
      </c>
      <c r="P6" s="31">
        <f t="shared" si="5"/>
        <v>7.828400000000002</v>
      </c>
      <c r="Q6" s="32">
        <f t="shared" si="6"/>
        <v>0</v>
      </c>
      <c r="R6" s="37">
        <f t="shared" si="7"/>
        <v>0.10158626345676708</v>
      </c>
    </row>
    <row r="7" spans="1:20" ht="35.25" customHeight="1" x14ac:dyDescent="0.3">
      <c r="A7" s="23">
        <v>48</v>
      </c>
      <c r="B7" s="9"/>
      <c r="C7" s="10" t="s">
        <v>26</v>
      </c>
      <c r="D7" s="10" t="s">
        <v>25</v>
      </c>
      <c r="E7" s="29">
        <v>33.799999999999997</v>
      </c>
      <c r="F7" s="30">
        <f t="shared" si="8"/>
        <v>2.7039999999999997</v>
      </c>
      <c r="G7" s="19">
        <v>0</v>
      </c>
      <c r="H7" s="27">
        <f t="shared" si="0"/>
        <v>6.2056800000000001</v>
      </c>
      <c r="I7" s="33">
        <f t="shared" si="1"/>
        <v>42.709679999999999</v>
      </c>
      <c r="J7" s="21">
        <v>46.15</v>
      </c>
      <c r="K7" s="27">
        <f t="shared" si="2"/>
        <v>7.8415999999999988</v>
      </c>
      <c r="L7" s="28">
        <f t="shared" si="3"/>
        <v>36.503999999999998</v>
      </c>
      <c r="M7" s="36">
        <f t="shared" si="9"/>
        <v>45.805759999999999</v>
      </c>
      <c r="N7" s="36">
        <f t="shared" si="4"/>
        <v>4.5084000000000017</v>
      </c>
      <c r="O7" s="35">
        <v>0</v>
      </c>
      <c r="P7" s="31">
        <f t="shared" si="5"/>
        <v>4.5084000000000017</v>
      </c>
      <c r="Q7" s="32">
        <f t="shared" si="6"/>
        <v>0</v>
      </c>
      <c r="R7" s="37">
        <f t="shared" si="7"/>
        <v>0.10826673326673332</v>
      </c>
    </row>
    <row r="8" spans="1:20" ht="35.25" customHeight="1" x14ac:dyDescent="0.3">
      <c r="A8" s="23">
        <v>132</v>
      </c>
      <c r="B8" s="9"/>
      <c r="C8" s="10" t="s">
        <v>28</v>
      </c>
      <c r="D8" s="10" t="s">
        <v>27</v>
      </c>
      <c r="E8" s="29">
        <v>102.89</v>
      </c>
      <c r="F8" s="30">
        <f t="shared" si="8"/>
        <v>8.2311999999999994</v>
      </c>
      <c r="G8" s="19">
        <v>0</v>
      </c>
      <c r="H8" s="27">
        <f t="shared" si="0"/>
        <v>18.890604000000003</v>
      </c>
      <c r="I8" s="33">
        <f t="shared" si="1"/>
        <v>130.01180400000001</v>
      </c>
      <c r="J8" s="21">
        <v>139.94999999999999</v>
      </c>
      <c r="K8" s="27">
        <f t="shared" si="2"/>
        <v>23.870480000000001</v>
      </c>
      <c r="L8" s="28">
        <f t="shared" si="3"/>
        <v>111.1212</v>
      </c>
      <c r="M8" s="36">
        <f t="shared" si="9"/>
        <v>139.43652800000001</v>
      </c>
      <c r="N8" s="36">
        <f t="shared" si="4"/>
        <v>13.189519999999987</v>
      </c>
      <c r="O8" s="35">
        <v>0</v>
      </c>
      <c r="P8" s="31">
        <f t="shared" si="5"/>
        <v>13.189519999999987</v>
      </c>
      <c r="Q8" s="32">
        <f t="shared" si="6"/>
        <v>0</v>
      </c>
      <c r="R8" s="37">
        <f t="shared" si="7"/>
        <v>0.10405072622003314</v>
      </c>
    </row>
    <row r="9" spans="1:20" ht="35.25" customHeight="1" x14ac:dyDescent="0.3">
      <c r="A9" s="23" t="s">
        <v>29</v>
      </c>
      <c r="B9" s="9"/>
      <c r="C9" s="10" t="s">
        <v>31</v>
      </c>
      <c r="D9" s="10" t="s">
        <v>30</v>
      </c>
      <c r="E9" s="29">
        <v>0</v>
      </c>
      <c r="F9" s="30">
        <f t="shared" si="8"/>
        <v>0</v>
      </c>
      <c r="G9" s="19">
        <v>0</v>
      </c>
      <c r="H9" s="27">
        <f t="shared" si="0"/>
        <v>0</v>
      </c>
      <c r="I9" s="33">
        <f t="shared" si="1"/>
        <v>0</v>
      </c>
      <c r="J9" s="21">
        <v>0</v>
      </c>
      <c r="K9" s="27">
        <f t="shared" si="2"/>
        <v>0</v>
      </c>
      <c r="L9" s="28">
        <f t="shared" si="3"/>
        <v>0</v>
      </c>
      <c r="M9" s="36">
        <v>0</v>
      </c>
      <c r="N9" s="36">
        <f t="shared" si="4"/>
        <v>0</v>
      </c>
      <c r="O9" s="35">
        <v>0</v>
      </c>
      <c r="P9" s="31">
        <f t="shared" si="5"/>
        <v>0</v>
      </c>
      <c r="Q9" s="32">
        <f t="shared" si="6"/>
        <v>0</v>
      </c>
      <c r="R9" s="37" t="e">
        <f t="shared" si="7"/>
        <v>#DIV/0!</v>
      </c>
    </row>
    <row r="10" spans="1:20" ht="35.25" customHeight="1" x14ac:dyDescent="0.3">
      <c r="A10" s="23" t="s">
        <v>34</v>
      </c>
      <c r="B10" s="9"/>
      <c r="C10" s="10" t="s">
        <v>33</v>
      </c>
      <c r="D10" s="10" t="s">
        <v>32</v>
      </c>
      <c r="E10" s="29">
        <v>12.19</v>
      </c>
      <c r="F10" s="30">
        <f t="shared" si="8"/>
        <v>0.97519999999999996</v>
      </c>
      <c r="G10" s="19">
        <v>0</v>
      </c>
      <c r="H10" s="27">
        <f t="shared" si="0"/>
        <v>2.2380839999999997</v>
      </c>
      <c r="I10" s="33">
        <f t="shared" si="1"/>
        <v>15.403283999999999</v>
      </c>
      <c r="J10" s="21">
        <v>17.18</v>
      </c>
      <c r="K10" s="27">
        <f t="shared" si="2"/>
        <v>2.8280799999999999</v>
      </c>
      <c r="L10" s="28">
        <f t="shared" si="3"/>
        <v>13.165199999999999</v>
      </c>
      <c r="M10" s="36">
        <f t="shared" ref="M10:M41" si="10">E10+K10+(10%*(E10+K10))</f>
        <v>16.519887999999998</v>
      </c>
      <c r="N10" s="36">
        <f t="shared" si="4"/>
        <v>2.1619200000000003</v>
      </c>
      <c r="O10" s="35">
        <v>0</v>
      </c>
      <c r="P10" s="31">
        <f t="shared" si="5"/>
        <v>2.1619200000000003</v>
      </c>
      <c r="Q10" s="32">
        <f t="shared" si="6"/>
        <v>0</v>
      </c>
      <c r="R10" s="37">
        <f t="shared" si="7"/>
        <v>0.14395448685850656</v>
      </c>
    </row>
    <row r="11" spans="1:20" ht="35.25" customHeight="1" x14ac:dyDescent="0.3">
      <c r="A11" s="23">
        <v>1</v>
      </c>
      <c r="B11" s="9"/>
      <c r="C11" s="10" t="s">
        <v>36</v>
      </c>
      <c r="D11" s="10" t="s">
        <v>35</v>
      </c>
      <c r="E11" s="29">
        <v>28.99</v>
      </c>
      <c r="F11" s="30">
        <f t="shared" si="8"/>
        <v>2.3191999999999999</v>
      </c>
      <c r="G11" s="19">
        <v>0</v>
      </c>
      <c r="H11" s="27">
        <f t="shared" si="0"/>
        <v>5.3225639999999999</v>
      </c>
      <c r="I11" s="33">
        <f t="shared" si="1"/>
        <v>36.631763999999997</v>
      </c>
      <c r="J11" s="21">
        <v>39.76</v>
      </c>
      <c r="K11" s="27">
        <f t="shared" si="2"/>
        <v>6.7256799999999988</v>
      </c>
      <c r="L11" s="28">
        <f t="shared" si="3"/>
        <v>31.309199999999997</v>
      </c>
      <c r="M11" s="36">
        <f t="shared" si="10"/>
        <v>39.287247999999998</v>
      </c>
      <c r="N11" s="36">
        <f t="shared" si="4"/>
        <v>4.044319999999999</v>
      </c>
      <c r="O11" s="35">
        <v>1</v>
      </c>
      <c r="P11" s="31">
        <f t="shared" si="5"/>
        <v>4.044319999999999</v>
      </c>
      <c r="Q11" s="32">
        <f t="shared" si="6"/>
        <v>4.044319999999999</v>
      </c>
      <c r="R11" s="37">
        <f t="shared" si="7"/>
        <v>0.11323653924550783</v>
      </c>
    </row>
    <row r="12" spans="1:20" ht="35.25" customHeight="1" x14ac:dyDescent="0.3">
      <c r="A12" s="23">
        <v>1</v>
      </c>
      <c r="B12" s="9"/>
      <c r="C12" s="10" t="s">
        <v>38</v>
      </c>
      <c r="D12" s="10" t="s">
        <v>37</v>
      </c>
      <c r="E12" s="29">
        <v>59.99</v>
      </c>
      <c r="F12" s="30">
        <f t="shared" si="8"/>
        <v>4.7991999999999999</v>
      </c>
      <c r="G12" s="19">
        <v>0</v>
      </c>
      <c r="H12" s="27">
        <f t="shared" si="0"/>
        <v>11.014164000000003</v>
      </c>
      <c r="I12" s="33">
        <f t="shared" si="1"/>
        <v>75.803364000000016</v>
      </c>
      <c r="J12" s="21">
        <v>81.459999999999994</v>
      </c>
      <c r="K12" s="27">
        <f t="shared" si="2"/>
        <v>13.917680000000001</v>
      </c>
      <c r="L12" s="28">
        <f t="shared" si="3"/>
        <v>64.789200000000008</v>
      </c>
      <c r="M12" s="36">
        <f t="shared" si="10"/>
        <v>81.298447999999993</v>
      </c>
      <c r="N12" s="36">
        <f t="shared" si="4"/>
        <v>7.5523199999999946</v>
      </c>
      <c r="O12" s="35">
        <v>0</v>
      </c>
      <c r="P12" s="31">
        <f t="shared" si="5"/>
        <v>7.5523199999999946</v>
      </c>
      <c r="Q12" s="32">
        <f t="shared" si="6"/>
        <v>0</v>
      </c>
      <c r="R12" s="37">
        <f t="shared" si="7"/>
        <v>0.1021858621458554</v>
      </c>
    </row>
    <row r="13" spans="1:20" ht="35.25" customHeight="1" x14ac:dyDescent="0.3">
      <c r="A13" s="23">
        <v>1</v>
      </c>
      <c r="B13" s="9"/>
      <c r="C13" s="10" t="s">
        <v>105</v>
      </c>
      <c r="D13" s="10" t="s">
        <v>91</v>
      </c>
      <c r="E13" s="29">
        <v>27.99</v>
      </c>
      <c r="F13" s="30">
        <f t="shared" si="8"/>
        <v>2.2391999999999999</v>
      </c>
      <c r="G13" s="19">
        <v>0</v>
      </c>
      <c r="H13" s="27">
        <f t="shared" si="0"/>
        <v>5.1389640000000005</v>
      </c>
      <c r="I13" s="33">
        <f t="shared" si="1"/>
        <v>35.368164</v>
      </c>
      <c r="J13" s="21">
        <v>39.950000000000003</v>
      </c>
      <c r="K13" s="27">
        <f t="shared" si="2"/>
        <v>6.4936799999999995</v>
      </c>
      <c r="L13" s="28">
        <f t="shared" si="3"/>
        <v>30.229199999999999</v>
      </c>
      <c r="M13" s="36">
        <f t="shared" si="10"/>
        <v>37.932048000000002</v>
      </c>
      <c r="N13" s="36">
        <f t="shared" si="4"/>
        <v>5.4663200000000032</v>
      </c>
      <c r="O13" s="35">
        <v>0</v>
      </c>
      <c r="P13" s="31">
        <f t="shared" si="5"/>
        <v>5.4663200000000032</v>
      </c>
      <c r="Q13" s="32">
        <f t="shared" si="6"/>
        <v>0</v>
      </c>
      <c r="R13" s="37">
        <f t="shared" si="7"/>
        <v>0.15851904437113451</v>
      </c>
    </row>
    <row r="14" spans="1:20" ht="35.25" customHeight="1" x14ac:dyDescent="0.3">
      <c r="A14" s="23">
        <v>1</v>
      </c>
      <c r="B14" s="9"/>
      <c r="C14" s="10" t="s">
        <v>39</v>
      </c>
      <c r="D14" s="10" t="s">
        <v>73</v>
      </c>
      <c r="E14" s="29">
        <v>24</v>
      </c>
      <c r="F14" s="30">
        <f t="shared" si="8"/>
        <v>1.92</v>
      </c>
      <c r="G14" s="19">
        <v>0</v>
      </c>
      <c r="H14" s="27">
        <f t="shared" si="0"/>
        <v>4.4064000000000005</v>
      </c>
      <c r="I14" s="33">
        <f t="shared" si="1"/>
        <v>30.326400000000003</v>
      </c>
      <c r="J14" s="21">
        <v>64.95</v>
      </c>
      <c r="K14" s="27">
        <f t="shared" si="2"/>
        <v>5.5679999999999996</v>
      </c>
      <c r="L14" s="28">
        <f t="shared" si="3"/>
        <v>25.92</v>
      </c>
      <c r="M14" s="36">
        <f t="shared" si="10"/>
        <v>32.524799999999999</v>
      </c>
      <c r="N14" s="36">
        <f t="shared" si="4"/>
        <v>35.382000000000005</v>
      </c>
      <c r="O14" s="35">
        <v>0</v>
      </c>
      <c r="P14" s="31">
        <f t="shared" si="5"/>
        <v>35.382000000000005</v>
      </c>
      <c r="Q14" s="32">
        <f t="shared" si="6"/>
        <v>0</v>
      </c>
      <c r="R14" s="37">
        <f t="shared" si="7"/>
        <v>1.1966314935064937</v>
      </c>
    </row>
    <row r="15" spans="1:20" ht="35.25" customHeight="1" x14ac:dyDescent="0.3">
      <c r="A15" s="23">
        <v>1</v>
      </c>
      <c r="B15" s="9"/>
      <c r="C15" s="10" t="s">
        <v>40</v>
      </c>
      <c r="D15" s="10" t="s">
        <v>74</v>
      </c>
      <c r="E15" s="29">
        <v>24</v>
      </c>
      <c r="F15" s="30">
        <f t="shared" si="8"/>
        <v>1.92</v>
      </c>
      <c r="G15" s="19">
        <v>0</v>
      </c>
      <c r="H15" s="27">
        <f t="shared" si="0"/>
        <v>4.4064000000000005</v>
      </c>
      <c r="I15" s="33">
        <f t="shared" si="1"/>
        <v>30.326400000000003</v>
      </c>
      <c r="J15" s="21">
        <v>64.95</v>
      </c>
      <c r="K15" s="27">
        <f t="shared" si="2"/>
        <v>5.5679999999999996</v>
      </c>
      <c r="L15" s="28">
        <f t="shared" si="3"/>
        <v>25.92</v>
      </c>
      <c r="M15" s="36">
        <f t="shared" si="10"/>
        <v>32.524799999999999</v>
      </c>
      <c r="N15" s="36">
        <f t="shared" si="4"/>
        <v>35.382000000000005</v>
      </c>
      <c r="O15" s="35">
        <v>0</v>
      </c>
      <c r="P15" s="31">
        <f t="shared" si="5"/>
        <v>35.382000000000005</v>
      </c>
      <c r="Q15" s="32">
        <f t="shared" si="6"/>
        <v>0</v>
      </c>
      <c r="R15" s="37">
        <f t="shared" si="7"/>
        <v>1.1966314935064937</v>
      </c>
    </row>
    <row r="16" spans="1:20" ht="35.25" customHeight="1" x14ac:dyDescent="0.3">
      <c r="A16" s="23">
        <v>1</v>
      </c>
      <c r="B16" s="9"/>
      <c r="C16" s="10" t="s">
        <v>41</v>
      </c>
      <c r="D16" s="10" t="s">
        <v>75</v>
      </c>
      <c r="E16" s="29">
        <v>13.99</v>
      </c>
      <c r="F16" s="30">
        <f t="shared" si="8"/>
        <v>1.1192</v>
      </c>
      <c r="G16" s="19">
        <v>0</v>
      </c>
      <c r="H16" s="27">
        <f t="shared" si="0"/>
        <v>2.5685640000000003</v>
      </c>
      <c r="I16" s="33">
        <f t="shared" si="1"/>
        <v>17.677764</v>
      </c>
      <c r="J16" s="21">
        <v>23.1</v>
      </c>
      <c r="K16" s="27">
        <f t="shared" si="2"/>
        <v>3.2456800000000001</v>
      </c>
      <c r="L16" s="28">
        <f t="shared" si="3"/>
        <v>15.1092</v>
      </c>
      <c r="M16" s="36">
        <f t="shared" si="10"/>
        <v>18.959248000000002</v>
      </c>
      <c r="N16" s="36">
        <f t="shared" si="4"/>
        <v>5.8643199999999993</v>
      </c>
      <c r="O16" s="35">
        <v>1</v>
      </c>
      <c r="P16" s="31">
        <f>N16</f>
        <v>5.8643199999999993</v>
      </c>
      <c r="Q16" s="32">
        <f>O16*P16</f>
        <v>5.8643199999999993</v>
      </c>
      <c r="R16" s="37">
        <f t="shared" si="7"/>
        <v>0.34024303073624007</v>
      </c>
    </row>
    <row r="17" spans="1:18" ht="35.25" customHeight="1" x14ac:dyDescent="0.3">
      <c r="A17" s="23">
        <v>1</v>
      </c>
      <c r="B17" s="9"/>
      <c r="C17" s="10" t="s">
        <v>42</v>
      </c>
      <c r="D17" s="10" t="s">
        <v>76</v>
      </c>
      <c r="E17" s="29">
        <v>11.7</v>
      </c>
      <c r="F17" s="30">
        <f t="shared" si="8"/>
        <v>0.93599999999999994</v>
      </c>
      <c r="G17" s="19">
        <v>0</v>
      </c>
      <c r="H17" s="27">
        <f t="shared" si="0"/>
        <v>2.14812</v>
      </c>
      <c r="I17" s="33">
        <f t="shared" si="1"/>
        <v>14.78412</v>
      </c>
      <c r="J17" s="21">
        <v>15.86</v>
      </c>
      <c r="K17" s="27">
        <f t="shared" si="2"/>
        <v>2.7143999999999995</v>
      </c>
      <c r="L17" s="28">
        <f t="shared" si="3"/>
        <v>12.635999999999999</v>
      </c>
      <c r="M17" s="36">
        <f t="shared" si="10"/>
        <v>15.855839999999999</v>
      </c>
      <c r="N17" s="36">
        <f t="shared" si="4"/>
        <v>1.4456000000000007</v>
      </c>
      <c r="O17" s="35">
        <v>2</v>
      </c>
      <c r="P17" s="31">
        <f t="shared" si="5"/>
        <v>1.4456000000000007</v>
      </c>
      <c r="Q17" s="32">
        <f t="shared" ref="Q17:Q31" si="11">O17*P17</f>
        <v>2.8912000000000013</v>
      </c>
      <c r="R17" s="37">
        <f t="shared" si="7"/>
        <v>0.10028860028860034</v>
      </c>
    </row>
    <row r="18" spans="1:18" ht="35.25" customHeight="1" x14ac:dyDescent="0.3">
      <c r="A18" s="23">
        <v>1</v>
      </c>
      <c r="B18" s="9"/>
      <c r="C18" s="10" t="s">
        <v>43</v>
      </c>
      <c r="D18" s="10" t="s">
        <v>44</v>
      </c>
      <c r="E18" s="29">
        <v>12.99</v>
      </c>
      <c r="F18" s="30">
        <f t="shared" si="8"/>
        <v>1.0392000000000001</v>
      </c>
      <c r="G18" s="19">
        <v>0</v>
      </c>
      <c r="H18" s="27">
        <f t="shared" si="0"/>
        <v>2.3849640000000001</v>
      </c>
      <c r="I18" s="33">
        <f t="shared" si="1"/>
        <v>16.414164</v>
      </c>
      <c r="J18" s="21">
        <v>17.95</v>
      </c>
      <c r="K18" s="27">
        <f t="shared" si="2"/>
        <v>3.0136799999999999</v>
      </c>
      <c r="L18" s="28">
        <f t="shared" si="3"/>
        <v>14.029199999999999</v>
      </c>
      <c r="M18" s="36">
        <f t="shared" si="10"/>
        <v>17.604047999999999</v>
      </c>
      <c r="N18" s="36">
        <f t="shared" si="4"/>
        <v>1.9463200000000001</v>
      </c>
      <c r="O18" s="35">
        <v>0</v>
      </c>
      <c r="P18" s="31">
        <f t="shared" si="5"/>
        <v>1.9463200000000001</v>
      </c>
      <c r="Q18" s="32">
        <f t="shared" si="11"/>
        <v>0</v>
      </c>
      <c r="R18" s="37">
        <f t="shared" si="7"/>
        <v>0.1216170280835408</v>
      </c>
    </row>
    <row r="19" spans="1:18" ht="35.25" customHeight="1" x14ac:dyDescent="0.3">
      <c r="A19" s="23">
        <v>1</v>
      </c>
      <c r="B19" s="9"/>
      <c r="C19" s="10" t="s">
        <v>45</v>
      </c>
      <c r="D19" s="10" t="s">
        <v>46</v>
      </c>
      <c r="E19" s="29">
        <v>15.49</v>
      </c>
      <c r="F19" s="30">
        <f t="shared" si="8"/>
        <v>1.2392000000000001</v>
      </c>
      <c r="G19" s="19">
        <v>0</v>
      </c>
      <c r="H19" s="27">
        <f t="shared" si="0"/>
        <v>2.8439640000000002</v>
      </c>
      <c r="I19" s="33">
        <f t="shared" si="1"/>
        <v>19.573163999999998</v>
      </c>
      <c r="J19" s="21">
        <v>22.59</v>
      </c>
      <c r="K19" s="27">
        <f t="shared" si="2"/>
        <v>3.59368</v>
      </c>
      <c r="L19" s="28">
        <f t="shared" si="3"/>
        <v>16.729199999999999</v>
      </c>
      <c r="M19" s="36">
        <f t="shared" si="10"/>
        <v>20.992048</v>
      </c>
      <c r="N19" s="36">
        <f t="shared" si="4"/>
        <v>3.5063199999999988</v>
      </c>
      <c r="O19" s="35">
        <v>1</v>
      </c>
      <c r="P19" s="31">
        <f t="shared" si="5"/>
        <v>3.5063199999999988</v>
      </c>
      <c r="Q19" s="32">
        <f t="shared" si="11"/>
        <v>3.5063199999999988</v>
      </c>
      <c r="R19" s="37">
        <f t="shared" si="7"/>
        <v>0.1837339548766275</v>
      </c>
    </row>
    <row r="20" spans="1:18" ht="35.25" customHeight="1" x14ac:dyDescent="0.3">
      <c r="A20" s="23">
        <v>1</v>
      </c>
      <c r="B20" s="9"/>
      <c r="C20" s="10" t="s">
        <v>48</v>
      </c>
      <c r="D20" s="10" t="s">
        <v>47</v>
      </c>
      <c r="E20" s="29">
        <v>22.36</v>
      </c>
      <c r="F20" s="30">
        <f t="shared" si="8"/>
        <v>1.7887999999999999</v>
      </c>
      <c r="G20" s="19">
        <v>0</v>
      </c>
      <c r="H20" s="27">
        <f t="shared" si="0"/>
        <v>4.1052960000000001</v>
      </c>
      <c r="I20" s="33">
        <f t="shared" si="1"/>
        <v>28.254095999999997</v>
      </c>
      <c r="J20" s="21">
        <v>30.19</v>
      </c>
      <c r="K20" s="27">
        <f t="shared" si="2"/>
        <v>5.1875200000000001</v>
      </c>
      <c r="L20" s="28">
        <f t="shared" si="3"/>
        <v>24.148799999999998</v>
      </c>
      <c r="M20" s="36">
        <f t="shared" si="10"/>
        <v>30.302271999999999</v>
      </c>
      <c r="N20" s="36">
        <f t="shared" si="4"/>
        <v>2.6424800000000026</v>
      </c>
      <c r="O20" s="35">
        <v>0</v>
      </c>
      <c r="P20" s="31">
        <f t="shared" si="5"/>
        <v>2.6424800000000026</v>
      </c>
      <c r="Q20" s="32">
        <f t="shared" si="11"/>
        <v>0</v>
      </c>
      <c r="R20" s="37">
        <f t="shared" si="7"/>
        <v>9.5924424412796611E-2</v>
      </c>
    </row>
    <row r="21" spans="1:18" ht="35.25" customHeight="1" x14ac:dyDescent="0.3">
      <c r="A21" s="23">
        <v>1</v>
      </c>
      <c r="B21" s="9"/>
      <c r="C21" s="10" t="s">
        <v>49</v>
      </c>
      <c r="D21" s="10" t="s">
        <v>56</v>
      </c>
      <c r="E21" s="29">
        <v>9.36</v>
      </c>
      <c r="F21" s="30">
        <f t="shared" si="8"/>
        <v>0.74880000000000002</v>
      </c>
      <c r="G21" s="19">
        <v>0</v>
      </c>
      <c r="H21" s="27">
        <f t="shared" si="0"/>
        <v>1.7184959999999998</v>
      </c>
      <c r="I21" s="33">
        <f t="shared" si="1"/>
        <v>11.827295999999999</v>
      </c>
      <c r="J21" s="21">
        <v>14.99</v>
      </c>
      <c r="K21" s="27">
        <f t="shared" si="2"/>
        <v>2.1715200000000001</v>
      </c>
      <c r="L21" s="28">
        <f t="shared" si="3"/>
        <v>10.108799999999999</v>
      </c>
      <c r="M21" s="36">
        <f t="shared" si="10"/>
        <v>12.684672000000001</v>
      </c>
      <c r="N21" s="36">
        <f t="shared" si="4"/>
        <v>3.4584799999999998</v>
      </c>
      <c r="O21" s="35">
        <v>0</v>
      </c>
      <c r="P21" s="31">
        <f t="shared" si="5"/>
        <v>3.4584799999999998</v>
      </c>
      <c r="Q21" s="32">
        <f t="shared" si="11"/>
        <v>0</v>
      </c>
      <c r="R21" s="37">
        <f t="shared" si="7"/>
        <v>0.29991536241536237</v>
      </c>
    </row>
    <row r="22" spans="1:18" ht="35.25" customHeight="1" x14ac:dyDescent="0.3">
      <c r="A22" s="23">
        <v>1</v>
      </c>
      <c r="B22" s="9"/>
      <c r="C22" s="10" t="s">
        <v>51</v>
      </c>
      <c r="D22" s="10" t="s">
        <v>50</v>
      </c>
      <c r="E22" s="29">
        <v>17.14</v>
      </c>
      <c r="F22" s="30">
        <f t="shared" si="8"/>
        <v>1.3712</v>
      </c>
      <c r="G22" s="19">
        <v>0</v>
      </c>
      <c r="H22" s="27">
        <f t="shared" si="0"/>
        <v>3.1469040000000006</v>
      </c>
      <c r="I22" s="33">
        <f t="shared" si="1"/>
        <v>21.658104000000002</v>
      </c>
      <c r="J22" s="21">
        <v>23.23</v>
      </c>
      <c r="K22" s="27">
        <f t="shared" si="2"/>
        <v>3.97648</v>
      </c>
      <c r="L22" s="28">
        <f t="shared" si="3"/>
        <v>18.511200000000002</v>
      </c>
      <c r="M22" s="36">
        <f t="shared" si="10"/>
        <v>23.228127999999998</v>
      </c>
      <c r="N22" s="36">
        <f t="shared" si="4"/>
        <v>2.1135200000000012</v>
      </c>
      <c r="O22" s="35">
        <v>1</v>
      </c>
      <c r="P22" s="31">
        <f t="shared" si="5"/>
        <v>2.1135200000000012</v>
      </c>
      <c r="Q22" s="32">
        <f t="shared" si="11"/>
        <v>2.1135200000000012</v>
      </c>
      <c r="R22" s="37">
        <f t="shared" si="7"/>
        <v>0.10008865113882623</v>
      </c>
    </row>
    <row r="23" spans="1:18" ht="35.25" customHeight="1" x14ac:dyDescent="0.3">
      <c r="A23" s="23">
        <v>1</v>
      </c>
      <c r="B23" s="9"/>
      <c r="C23" s="10" t="s">
        <v>52</v>
      </c>
      <c r="D23" s="10" t="s">
        <v>53</v>
      </c>
      <c r="E23" s="29">
        <v>9.98</v>
      </c>
      <c r="F23" s="30">
        <f t="shared" si="8"/>
        <v>0.7984</v>
      </c>
      <c r="G23" s="19">
        <v>0</v>
      </c>
      <c r="H23" s="27">
        <f t="shared" si="0"/>
        <v>1.8323280000000004</v>
      </c>
      <c r="I23" s="33">
        <f t="shared" si="1"/>
        <v>12.610728000000002</v>
      </c>
      <c r="J23" s="21">
        <v>13.52</v>
      </c>
      <c r="K23" s="27">
        <f t="shared" si="2"/>
        <v>2.3153600000000001</v>
      </c>
      <c r="L23" s="28">
        <f t="shared" si="3"/>
        <v>10.778400000000001</v>
      </c>
      <c r="M23" s="36">
        <f t="shared" si="10"/>
        <v>13.524896</v>
      </c>
      <c r="N23" s="36">
        <f t="shared" si="4"/>
        <v>1.2246399999999991</v>
      </c>
      <c r="O23" s="35">
        <v>2</v>
      </c>
      <c r="P23" s="31">
        <f t="shared" si="5"/>
        <v>1.2246399999999991</v>
      </c>
      <c r="Q23" s="32">
        <f t="shared" si="11"/>
        <v>2.4492799999999981</v>
      </c>
      <c r="R23" s="37">
        <f t="shared" si="7"/>
        <v>9.9601801004606541E-2</v>
      </c>
    </row>
    <row r="24" spans="1:18" ht="35.25" customHeight="1" x14ac:dyDescent="0.3">
      <c r="A24" s="23">
        <v>1</v>
      </c>
      <c r="B24" s="9"/>
      <c r="C24" s="10" t="s">
        <v>55</v>
      </c>
      <c r="D24" s="10" t="s">
        <v>54</v>
      </c>
      <c r="E24" s="29">
        <v>27.99</v>
      </c>
      <c r="F24" s="30">
        <f t="shared" si="8"/>
        <v>2.2391999999999999</v>
      </c>
      <c r="G24" s="19">
        <v>0</v>
      </c>
      <c r="H24" s="27">
        <f t="shared" si="0"/>
        <v>5.1389640000000005</v>
      </c>
      <c r="I24" s="33">
        <f t="shared" si="1"/>
        <v>35.368164</v>
      </c>
      <c r="J24" s="21">
        <v>40.950000000000003</v>
      </c>
      <c r="K24" s="27">
        <f t="shared" si="2"/>
        <v>6.4936799999999995</v>
      </c>
      <c r="L24" s="28">
        <f t="shared" si="3"/>
        <v>30.229199999999999</v>
      </c>
      <c r="M24" s="36">
        <f t="shared" si="10"/>
        <v>37.932048000000002</v>
      </c>
      <c r="N24" s="36">
        <f t="shared" si="4"/>
        <v>6.4663200000000032</v>
      </c>
      <c r="O24" s="35">
        <v>0</v>
      </c>
      <c r="P24" s="31">
        <f t="shared" si="5"/>
        <v>6.4663200000000032</v>
      </c>
      <c r="Q24" s="32">
        <f t="shared" si="11"/>
        <v>0</v>
      </c>
      <c r="R24" s="37">
        <f t="shared" si="7"/>
        <v>0.18751826951183873</v>
      </c>
    </row>
    <row r="25" spans="1:18" ht="35.25" customHeight="1" x14ac:dyDescent="0.3">
      <c r="A25" s="23">
        <v>1</v>
      </c>
      <c r="B25" s="9"/>
      <c r="C25" s="10" t="s">
        <v>58</v>
      </c>
      <c r="D25" s="10" t="s">
        <v>57</v>
      </c>
      <c r="E25" s="29">
        <v>39.979999999999997</v>
      </c>
      <c r="F25" s="30">
        <f t="shared" si="8"/>
        <v>3.1983999999999999</v>
      </c>
      <c r="G25" s="19">
        <v>0</v>
      </c>
      <c r="H25" s="27">
        <f t="shared" si="0"/>
        <v>7.3403279999999995</v>
      </c>
      <c r="I25" s="33">
        <f t="shared" si="1"/>
        <v>50.518727999999996</v>
      </c>
      <c r="J25" s="21">
        <v>54.18</v>
      </c>
      <c r="K25" s="27">
        <f t="shared" si="2"/>
        <v>9.2753599999999992</v>
      </c>
      <c r="L25" s="28">
        <f t="shared" si="3"/>
        <v>43.178399999999996</v>
      </c>
      <c r="M25" s="36">
        <f t="shared" si="10"/>
        <v>54.180895999999997</v>
      </c>
      <c r="N25" s="36">
        <f t="shared" si="4"/>
        <v>4.9246400000000037</v>
      </c>
      <c r="O25" s="35">
        <v>0</v>
      </c>
      <c r="P25" s="31">
        <f t="shared" si="5"/>
        <v>4.9246400000000037</v>
      </c>
      <c r="Q25" s="32">
        <f t="shared" si="11"/>
        <v>0</v>
      </c>
      <c r="R25" s="37">
        <f t="shared" si="7"/>
        <v>9.9981809086361451E-2</v>
      </c>
    </row>
    <row r="26" spans="1:18" ht="35.25" customHeight="1" x14ac:dyDescent="0.3">
      <c r="A26" s="23">
        <v>1</v>
      </c>
      <c r="B26" s="9"/>
      <c r="C26" s="10" t="s">
        <v>59</v>
      </c>
      <c r="D26" s="10" t="s">
        <v>60</v>
      </c>
      <c r="E26" s="29">
        <v>5.94</v>
      </c>
      <c r="F26" s="30">
        <f t="shared" si="8"/>
        <v>0.47520000000000007</v>
      </c>
      <c r="G26" s="19">
        <v>0</v>
      </c>
      <c r="H26" s="27">
        <f t="shared" si="0"/>
        <v>1.0905840000000002</v>
      </c>
      <c r="I26" s="33">
        <f t="shared" si="1"/>
        <v>7.5057840000000002</v>
      </c>
      <c r="J26" s="21">
        <v>8.0500000000000007</v>
      </c>
      <c r="K26" s="27">
        <f t="shared" si="2"/>
        <v>1.3780800000000002</v>
      </c>
      <c r="L26" s="28">
        <f t="shared" si="3"/>
        <v>6.4152000000000005</v>
      </c>
      <c r="M26" s="36">
        <f t="shared" si="10"/>
        <v>8.0498879999999993</v>
      </c>
      <c r="N26" s="36">
        <f t="shared" si="4"/>
        <v>0.73192000000000057</v>
      </c>
      <c r="O26" s="35">
        <v>0</v>
      </c>
      <c r="P26" s="31">
        <f t="shared" si="5"/>
        <v>0.73192000000000057</v>
      </c>
      <c r="Q26" s="32">
        <f t="shared" si="11"/>
        <v>0</v>
      </c>
      <c r="R26" s="37">
        <f t="shared" si="7"/>
        <v>0.10001530456075919</v>
      </c>
    </row>
    <row r="27" spans="1:18" ht="35.25" customHeight="1" x14ac:dyDescent="0.3">
      <c r="A27" s="23">
        <v>1</v>
      </c>
      <c r="B27" s="9"/>
      <c r="C27" s="10" t="s">
        <v>62</v>
      </c>
      <c r="D27" s="10" t="s">
        <v>61</v>
      </c>
      <c r="E27" s="29">
        <v>19.46</v>
      </c>
      <c r="F27" s="30">
        <f t="shared" si="8"/>
        <v>1.5568000000000002</v>
      </c>
      <c r="G27" s="19">
        <v>0</v>
      </c>
      <c r="H27" s="27">
        <f t="shared" si="0"/>
        <v>3.5728560000000003</v>
      </c>
      <c r="I27" s="33">
        <f t="shared" si="1"/>
        <v>24.589656000000002</v>
      </c>
      <c r="J27" s="21">
        <v>26.37</v>
      </c>
      <c r="K27" s="27">
        <f t="shared" si="2"/>
        <v>4.5147200000000005</v>
      </c>
      <c r="L27" s="28">
        <f t="shared" si="3"/>
        <v>21.0168</v>
      </c>
      <c r="M27" s="36">
        <f t="shared" si="10"/>
        <v>26.372192000000002</v>
      </c>
      <c r="N27" s="36">
        <f t="shared" si="4"/>
        <v>2.3952799999999996</v>
      </c>
      <c r="O27" s="35">
        <v>0</v>
      </c>
      <c r="P27" s="31">
        <f t="shared" si="5"/>
        <v>2.3952799999999996</v>
      </c>
      <c r="Q27" s="32">
        <f t="shared" si="11"/>
        <v>0</v>
      </c>
      <c r="R27" s="37">
        <f t="shared" si="7"/>
        <v>9.9908570360780005E-2</v>
      </c>
    </row>
    <row r="28" spans="1:18" ht="35.25" customHeight="1" x14ac:dyDescent="0.3">
      <c r="A28" s="23">
        <v>1</v>
      </c>
      <c r="B28" s="9"/>
      <c r="C28" s="10" t="s">
        <v>64</v>
      </c>
      <c r="D28" s="10" t="s">
        <v>63</v>
      </c>
      <c r="E28" s="29">
        <v>14.51</v>
      </c>
      <c r="F28" s="30">
        <f t="shared" si="8"/>
        <v>1.1608000000000001</v>
      </c>
      <c r="G28" s="19">
        <v>0</v>
      </c>
      <c r="H28" s="27">
        <f t="shared" si="0"/>
        <v>2.6640360000000003</v>
      </c>
      <c r="I28" s="33">
        <f t="shared" si="1"/>
        <v>18.334835999999999</v>
      </c>
      <c r="J28" s="21">
        <v>19.95</v>
      </c>
      <c r="K28" s="27">
        <f t="shared" si="2"/>
        <v>3.36632</v>
      </c>
      <c r="L28" s="28">
        <f t="shared" si="3"/>
        <v>15.6708</v>
      </c>
      <c r="M28" s="36">
        <f t="shared" si="10"/>
        <v>19.663951999999998</v>
      </c>
      <c r="N28" s="36">
        <f t="shared" si="4"/>
        <v>2.0736799999999995</v>
      </c>
      <c r="O28" s="35">
        <v>0</v>
      </c>
      <c r="P28" s="31">
        <f t="shared" si="5"/>
        <v>2.0736799999999995</v>
      </c>
      <c r="Q28" s="32">
        <f t="shared" si="11"/>
        <v>0</v>
      </c>
      <c r="R28" s="37">
        <f t="shared" si="7"/>
        <v>0.11600150366518386</v>
      </c>
    </row>
    <row r="29" spans="1:18" ht="35.25" customHeight="1" x14ac:dyDescent="0.3">
      <c r="A29" s="23">
        <v>1</v>
      </c>
      <c r="B29" s="9"/>
      <c r="C29" s="10" t="s">
        <v>66</v>
      </c>
      <c r="D29" s="10" t="s">
        <v>65</v>
      </c>
      <c r="E29" s="29">
        <v>14.99</v>
      </c>
      <c r="F29" s="30">
        <f t="shared" si="8"/>
        <v>1.1992</v>
      </c>
      <c r="G29" s="19">
        <v>0</v>
      </c>
      <c r="H29" s="27">
        <f t="shared" ref="H29:H39" si="12">SUM(E29:G29)*17.7%</f>
        <v>2.8654883999999998</v>
      </c>
      <c r="I29" s="33">
        <f t="shared" si="1"/>
        <v>19.0546884</v>
      </c>
      <c r="J29" s="21">
        <v>20.95</v>
      </c>
      <c r="K29" s="27">
        <f t="shared" si="2"/>
        <v>3.4776800000000003</v>
      </c>
      <c r="L29" s="28">
        <f t="shared" si="3"/>
        <v>16.1892</v>
      </c>
      <c r="M29" s="36">
        <f t="shared" si="10"/>
        <v>20.314448000000002</v>
      </c>
      <c r="N29" s="36">
        <f t="shared" si="4"/>
        <v>2.4823199999999979</v>
      </c>
      <c r="O29" s="35">
        <v>0</v>
      </c>
      <c r="P29" s="31">
        <f t="shared" si="5"/>
        <v>2.4823199999999979</v>
      </c>
      <c r="Q29" s="32">
        <f t="shared" si="11"/>
        <v>0</v>
      </c>
      <c r="R29" s="37">
        <f t="shared" si="7"/>
        <v>0.13441428484790713</v>
      </c>
    </row>
    <row r="30" spans="1:18" ht="35.25" customHeight="1" x14ac:dyDescent="0.3">
      <c r="A30" s="23">
        <v>1</v>
      </c>
      <c r="B30" s="9"/>
      <c r="C30" s="10" t="s">
        <v>68</v>
      </c>
      <c r="D30" s="10" t="s">
        <v>67</v>
      </c>
      <c r="E30" s="29">
        <v>18.82</v>
      </c>
      <c r="F30" s="30">
        <f t="shared" si="8"/>
        <v>1.5056</v>
      </c>
      <c r="G30" s="19">
        <v>0</v>
      </c>
      <c r="H30" s="27">
        <f t="shared" si="12"/>
        <v>3.5976311999999999</v>
      </c>
      <c r="I30" s="33">
        <f t="shared" si="1"/>
        <v>23.9232312</v>
      </c>
      <c r="J30" s="21">
        <v>28.89</v>
      </c>
      <c r="K30" s="27">
        <f t="shared" si="2"/>
        <v>4.3662400000000003</v>
      </c>
      <c r="L30" s="28">
        <f t="shared" si="3"/>
        <v>20.325600000000001</v>
      </c>
      <c r="M30" s="36">
        <f t="shared" si="10"/>
        <v>25.504864000000001</v>
      </c>
      <c r="N30" s="36">
        <f t="shared" si="4"/>
        <v>5.7037599999999991</v>
      </c>
      <c r="O30" s="35">
        <v>0</v>
      </c>
      <c r="P30" s="31">
        <f t="shared" si="5"/>
        <v>5.7037599999999991</v>
      </c>
      <c r="Q30" s="32">
        <f t="shared" si="11"/>
        <v>0</v>
      </c>
      <c r="R30" s="37">
        <f t="shared" si="7"/>
        <v>0.24599762617828499</v>
      </c>
    </row>
    <row r="31" spans="1:18" ht="35.25" customHeight="1" x14ac:dyDescent="0.3">
      <c r="A31" s="23">
        <v>1</v>
      </c>
      <c r="B31" s="9"/>
      <c r="C31" s="10" t="s">
        <v>70</v>
      </c>
      <c r="D31" s="10" t="s">
        <v>69</v>
      </c>
      <c r="E31" s="29">
        <v>33.24</v>
      </c>
      <c r="F31" s="30">
        <f t="shared" si="8"/>
        <v>2.6592000000000002</v>
      </c>
      <c r="G31" s="19">
        <v>0</v>
      </c>
      <c r="H31" s="27">
        <f t="shared" si="12"/>
        <v>6.3541583999999993</v>
      </c>
      <c r="I31" s="33">
        <f t="shared" si="1"/>
        <v>42.253358399999996</v>
      </c>
      <c r="J31" s="21">
        <v>45.59</v>
      </c>
      <c r="K31" s="27">
        <f t="shared" si="2"/>
        <v>7.7116800000000003</v>
      </c>
      <c r="L31" s="28">
        <f t="shared" si="3"/>
        <v>35.8992</v>
      </c>
      <c r="M31" s="36">
        <f t="shared" si="10"/>
        <v>45.046848000000004</v>
      </c>
      <c r="N31" s="36">
        <f t="shared" si="4"/>
        <v>4.6383200000000002</v>
      </c>
      <c r="O31" s="35">
        <v>0</v>
      </c>
      <c r="P31" s="31">
        <f t="shared" si="5"/>
        <v>4.6383200000000002</v>
      </c>
      <c r="Q31" s="32">
        <f t="shared" si="11"/>
        <v>0</v>
      </c>
      <c r="R31" s="37">
        <f t="shared" si="7"/>
        <v>0.1132632409708222</v>
      </c>
    </row>
    <row r="32" spans="1:18" ht="35.25" customHeight="1" x14ac:dyDescent="0.3">
      <c r="A32" s="23">
        <v>1</v>
      </c>
      <c r="B32" s="9"/>
      <c r="C32" s="10" t="s">
        <v>71</v>
      </c>
      <c r="D32" s="10" t="s">
        <v>72</v>
      </c>
      <c r="E32" s="29">
        <v>19.239999999999998</v>
      </c>
      <c r="F32" s="30">
        <f t="shared" si="8"/>
        <v>1.5391999999999999</v>
      </c>
      <c r="G32" s="19">
        <v>0</v>
      </c>
      <c r="H32" s="27">
        <f t="shared" si="12"/>
        <v>3.6779183999999998</v>
      </c>
      <c r="I32" s="33">
        <f t="shared" si="1"/>
        <v>24.457118399999999</v>
      </c>
      <c r="J32" s="21">
        <v>26.86</v>
      </c>
      <c r="K32" s="27">
        <f t="shared" si="2"/>
        <v>4.4636799999999992</v>
      </c>
      <c r="L32" s="28">
        <f t="shared" si="3"/>
        <v>20.779199999999999</v>
      </c>
      <c r="M32" s="36">
        <f t="shared" si="10"/>
        <v>26.074047999999998</v>
      </c>
      <c r="N32" s="36">
        <f t="shared" si="4"/>
        <v>3.1563200000000009</v>
      </c>
      <c r="O32" s="35">
        <v>0</v>
      </c>
      <c r="P32" s="31">
        <f t="shared" si="5"/>
        <v>3.1563200000000009</v>
      </c>
      <c r="Q32" s="32">
        <v>0</v>
      </c>
      <c r="R32" s="37">
        <f t="shared" si="7"/>
        <v>0.13315738315738321</v>
      </c>
    </row>
    <row r="33" spans="1:18" ht="35.25" customHeight="1" x14ac:dyDescent="0.3">
      <c r="A33" s="23">
        <v>1</v>
      </c>
      <c r="B33" s="9"/>
      <c r="C33" s="10" t="s">
        <v>77</v>
      </c>
      <c r="D33" s="10" t="s">
        <v>78</v>
      </c>
      <c r="E33" s="29">
        <v>16.37</v>
      </c>
      <c r="F33" s="30">
        <f t="shared" si="8"/>
        <v>1.3096000000000001</v>
      </c>
      <c r="G33" s="19">
        <v>0</v>
      </c>
      <c r="H33" s="27">
        <f t="shared" si="12"/>
        <v>3.1292892000000001</v>
      </c>
      <c r="I33" s="33">
        <f t="shared" si="1"/>
        <v>20.808889199999999</v>
      </c>
      <c r="J33" s="21">
        <v>22.92</v>
      </c>
      <c r="K33" s="27">
        <f t="shared" si="2"/>
        <v>3.7978400000000003</v>
      </c>
      <c r="L33" s="28">
        <f t="shared" si="3"/>
        <v>17.679600000000001</v>
      </c>
      <c r="M33" s="36">
        <f t="shared" si="10"/>
        <v>22.184624000000003</v>
      </c>
      <c r="N33" s="36">
        <f t="shared" si="4"/>
        <v>2.7521599999999999</v>
      </c>
      <c r="O33" s="35">
        <v>0</v>
      </c>
      <c r="P33" s="31">
        <f t="shared" si="5"/>
        <v>2.7521599999999999</v>
      </c>
      <c r="Q33" s="32">
        <v>0</v>
      </c>
      <c r="R33" s="37">
        <f t="shared" si="7"/>
        <v>0.13646280414759338</v>
      </c>
    </row>
    <row r="34" spans="1:18" ht="35.25" customHeight="1" x14ac:dyDescent="0.3">
      <c r="A34" s="23">
        <v>1</v>
      </c>
      <c r="B34" s="9"/>
      <c r="C34" s="10" t="s">
        <v>80</v>
      </c>
      <c r="D34" s="10" t="s">
        <v>79</v>
      </c>
      <c r="E34" s="29">
        <v>19.95</v>
      </c>
      <c r="F34" s="30">
        <f t="shared" si="8"/>
        <v>1.5960000000000001</v>
      </c>
      <c r="G34" s="19">
        <v>0</v>
      </c>
      <c r="H34" s="27">
        <f t="shared" si="12"/>
        <v>3.8136419999999998</v>
      </c>
      <c r="I34" s="33">
        <f t="shared" ref="I34:I50" si="13">SUM(E34:H34)</f>
        <v>25.359642000000001</v>
      </c>
      <c r="J34" s="21">
        <v>27.46</v>
      </c>
      <c r="K34" s="27">
        <f t="shared" ref="K34:K65" si="14">(E34*0.152)+F34</f>
        <v>4.6284000000000001</v>
      </c>
      <c r="L34" s="28">
        <f t="shared" ref="L34:L65" si="15">E34+F34</f>
        <v>21.545999999999999</v>
      </c>
      <c r="M34" s="36">
        <f t="shared" si="10"/>
        <v>27.036239999999999</v>
      </c>
      <c r="N34" s="36">
        <f t="shared" ref="N34:N65" si="16">J34-(E34+K34)</f>
        <v>2.8816000000000024</v>
      </c>
      <c r="O34" s="35">
        <v>0</v>
      </c>
      <c r="P34" s="31">
        <f t="shared" si="5"/>
        <v>2.8816000000000024</v>
      </c>
      <c r="Q34" s="32">
        <v>0</v>
      </c>
      <c r="R34" s="37">
        <f t="shared" ref="R34:R65" si="17">N34/(E34+K34)</f>
        <v>0.1172411548351399</v>
      </c>
    </row>
    <row r="35" spans="1:18" ht="35.25" customHeight="1" x14ac:dyDescent="0.3">
      <c r="A35" s="23" t="s">
        <v>106</v>
      </c>
      <c r="B35" s="9"/>
      <c r="C35" s="10" t="s">
        <v>82</v>
      </c>
      <c r="D35" s="10" t="s">
        <v>81</v>
      </c>
      <c r="E35" s="29">
        <v>21.49</v>
      </c>
      <c r="F35" s="30">
        <f t="shared" si="8"/>
        <v>1.7191999999999998</v>
      </c>
      <c r="G35" s="19">
        <v>0</v>
      </c>
      <c r="H35" s="27">
        <f t="shared" si="12"/>
        <v>4.1080283999999994</v>
      </c>
      <c r="I35" s="33">
        <f t="shared" si="13"/>
        <v>27.317228399999998</v>
      </c>
      <c r="J35" s="21">
        <v>29.95</v>
      </c>
      <c r="K35" s="27">
        <f t="shared" si="14"/>
        <v>4.9856799999999994</v>
      </c>
      <c r="L35" s="28">
        <f t="shared" si="15"/>
        <v>23.209199999999999</v>
      </c>
      <c r="M35" s="36">
        <f t="shared" si="10"/>
        <v>29.123247999999997</v>
      </c>
      <c r="N35" s="36">
        <f t="shared" si="16"/>
        <v>3.4743200000000023</v>
      </c>
      <c r="O35" s="35">
        <v>0</v>
      </c>
      <c r="P35" s="31">
        <f t="shared" si="5"/>
        <v>3.4743200000000023</v>
      </c>
      <c r="Q35" s="32">
        <v>0</v>
      </c>
      <c r="R35" s="37">
        <f t="shared" si="17"/>
        <v>0.13122684667589285</v>
      </c>
    </row>
    <row r="36" spans="1:18" ht="35.25" customHeight="1" x14ac:dyDescent="0.3">
      <c r="A36" s="23">
        <v>1</v>
      </c>
      <c r="B36" s="9"/>
      <c r="C36" s="10" t="s">
        <v>84</v>
      </c>
      <c r="D36" s="10" t="s">
        <v>83</v>
      </c>
      <c r="E36" s="29">
        <v>35.299999999999997</v>
      </c>
      <c r="F36" s="30">
        <f t="shared" si="8"/>
        <v>2.8239999999999998</v>
      </c>
      <c r="G36" s="19">
        <v>0</v>
      </c>
      <c r="H36" s="27">
        <f t="shared" si="12"/>
        <v>6.7479479999999992</v>
      </c>
      <c r="I36" s="33">
        <f t="shared" si="13"/>
        <v>44.871947999999996</v>
      </c>
      <c r="J36" s="21">
        <v>47.84</v>
      </c>
      <c r="K36" s="27">
        <f t="shared" si="14"/>
        <v>8.1895999999999987</v>
      </c>
      <c r="L36" s="28">
        <f t="shared" si="15"/>
        <v>38.123999999999995</v>
      </c>
      <c r="M36" s="36">
        <f t="shared" si="10"/>
        <v>47.838559999999994</v>
      </c>
      <c r="N36" s="36">
        <f t="shared" si="16"/>
        <v>4.3504000000000076</v>
      </c>
      <c r="O36" s="35">
        <v>0</v>
      </c>
      <c r="P36" s="31">
        <f t="shared" si="5"/>
        <v>4.3504000000000076</v>
      </c>
      <c r="Q36" s="32">
        <v>0</v>
      </c>
      <c r="R36" s="37">
        <f t="shared" si="17"/>
        <v>0.10003311136455631</v>
      </c>
    </row>
    <row r="37" spans="1:18" ht="35.25" customHeight="1" x14ac:dyDescent="0.3">
      <c r="A37" s="23">
        <v>1</v>
      </c>
      <c r="B37" s="9"/>
      <c r="C37" s="10" t="s">
        <v>86</v>
      </c>
      <c r="D37" s="10" t="s">
        <v>85</v>
      </c>
      <c r="E37" s="29">
        <v>49.95</v>
      </c>
      <c r="F37" s="30">
        <f t="shared" si="8"/>
        <v>3.9960000000000004</v>
      </c>
      <c r="G37" s="19">
        <v>0</v>
      </c>
      <c r="H37" s="27">
        <f t="shared" si="12"/>
        <v>9.5484419999999997</v>
      </c>
      <c r="I37" s="33">
        <f t="shared" si="13"/>
        <v>63.494442000000006</v>
      </c>
      <c r="J37" s="21">
        <v>67.69</v>
      </c>
      <c r="K37" s="27">
        <f t="shared" si="14"/>
        <v>11.5884</v>
      </c>
      <c r="L37" s="28">
        <f t="shared" si="15"/>
        <v>53.946000000000005</v>
      </c>
      <c r="M37" s="36">
        <f>E37+K37+(10%*(E37+K37))</f>
        <v>67.692239999999998</v>
      </c>
      <c r="N37" s="36">
        <f t="shared" si="16"/>
        <v>6.1515999999999948</v>
      </c>
      <c r="O37" s="35">
        <v>0</v>
      </c>
      <c r="P37" s="31">
        <f t="shared" si="5"/>
        <v>6.1515999999999948</v>
      </c>
      <c r="Q37" s="32">
        <v>0</v>
      </c>
      <c r="R37" s="37">
        <f t="shared" si="17"/>
        <v>9.9963599963599881E-2</v>
      </c>
    </row>
    <row r="38" spans="1:18" ht="35.25" customHeight="1" x14ac:dyDescent="0.3">
      <c r="A38" s="23" t="s">
        <v>106</v>
      </c>
      <c r="B38" s="9"/>
      <c r="C38" s="10" t="s">
        <v>88</v>
      </c>
      <c r="D38" s="10" t="s">
        <v>87</v>
      </c>
      <c r="E38" s="29">
        <v>24.99</v>
      </c>
      <c r="F38" s="30">
        <f t="shared" si="8"/>
        <v>1.9991999999999999</v>
      </c>
      <c r="G38" s="19">
        <v>0</v>
      </c>
      <c r="H38" s="27">
        <f t="shared" si="12"/>
        <v>4.7770883999999993</v>
      </c>
      <c r="I38" s="33">
        <f t="shared" si="13"/>
        <v>31.766288399999997</v>
      </c>
      <c r="J38" s="21">
        <v>33.950000000000003</v>
      </c>
      <c r="K38" s="27">
        <f t="shared" si="14"/>
        <v>5.7976799999999997</v>
      </c>
      <c r="L38" s="28">
        <f t="shared" si="15"/>
        <v>26.989199999999997</v>
      </c>
      <c r="M38" s="36">
        <f>E37+K37+(10%*(E37+K37))</f>
        <v>67.692239999999998</v>
      </c>
      <c r="N38" s="36">
        <f t="shared" si="16"/>
        <v>3.1623200000000047</v>
      </c>
      <c r="O38" s="35">
        <v>0</v>
      </c>
      <c r="P38" s="31">
        <f t="shared" ref="P38:P44" si="18">N38</f>
        <v>3.1623200000000047</v>
      </c>
      <c r="Q38" s="32">
        <v>0</v>
      </c>
      <c r="R38" s="37">
        <f t="shared" si="17"/>
        <v>0.10271381279784657</v>
      </c>
    </row>
    <row r="39" spans="1:18" ht="35.25" customHeight="1" x14ac:dyDescent="0.3">
      <c r="A39" s="23">
        <v>1</v>
      </c>
      <c r="B39" s="9"/>
      <c r="C39" s="10" t="s">
        <v>90</v>
      </c>
      <c r="D39" s="10" t="s">
        <v>89</v>
      </c>
      <c r="E39" s="29">
        <v>17.71</v>
      </c>
      <c r="F39" s="30">
        <f t="shared" si="8"/>
        <v>1.4168000000000001</v>
      </c>
      <c r="G39" s="19">
        <v>0</v>
      </c>
      <c r="H39" s="27">
        <f t="shared" si="12"/>
        <v>3.3854435999999999</v>
      </c>
      <c r="I39" s="33">
        <f t="shared" si="13"/>
        <v>22.512243599999998</v>
      </c>
      <c r="J39" s="21">
        <v>24.95</v>
      </c>
      <c r="K39" s="27">
        <f t="shared" si="14"/>
        <v>4.1087199999999999</v>
      </c>
      <c r="L39" s="28">
        <f t="shared" si="15"/>
        <v>19.126799999999999</v>
      </c>
      <c r="M39" s="36">
        <f t="shared" si="10"/>
        <v>24.000591999999997</v>
      </c>
      <c r="N39" s="36">
        <f t="shared" si="16"/>
        <v>3.1312800000000003</v>
      </c>
      <c r="O39" s="35">
        <v>0</v>
      </c>
      <c r="P39" s="31">
        <f t="shared" si="18"/>
        <v>3.1312800000000003</v>
      </c>
      <c r="Q39" s="32">
        <v>0</v>
      </c>
      <c r="R39" s="37">
        <f t="shared" si="17"/>
        <v>0.14351346000131998</v>
      </c>
    </row>
    <row r="40" spans="1:18" ht="35.25" customHeight="1" x14ac:dyDescent="0.3">
      <c r="A40" s="23">
        <v>1</v>
      </c>
      <c r="B40" s="9"/>
      <c r="C40" s="10" t="s">
        <v>93</v>
      </c>
      <c r="D40" s="10" t="s">
        <v>92</v>
      </c>
      <c r="E40" s="29">
        <v>27.99</v>
      </c>
      <c r="F40" s="30">
        <f t="shared" si="8"/>
        <v>2.2391999999999999</v>
      </c>
      <c r="G40" s="19">
        <v>0</v>
      </c>
      <c r="H40" s="27"/>
      <c r="I40" s="33">
        <f t="shared" si="13"/>
        <v>30.229199999999999</v>
      </c>
      <c r="J40" s="21">
        <v>37.93</v>
      </c>
      <c r="K40" s="27">
        <f t="shared" si="14"/>
        <v>6.4936799999999995</v>
      </c>
      <c r="L40" s="28">
        <f t="shared" si="15"/>
        <v>30.229199999999999</v>
      </c>
      <c r="M40" s="36">
        <f t="shared" si="10"/>
        <v>37.932048000000002</v>
      </c>
      <c r="N40" s="36">
        <f t="shared" si="16"/>
        <v>3.4463200000000001</v>
      </c>
      <c r="O40" s="35">
        <v>0</v>
      </c>
      <c r="P40" s="31">
        <f t="shared" si="18"/>
        <v>3.4463200000000001</v>
      </c>
      <c r="Q40" s="32">
        <v>0</v>
      </c>
      <c r="R40" s="37">
        <f t="shared" si="17"/>
        <v>9.9940609586911838E-2</v>
      </c>
    </row>
    <row r="41" spans="1:18" ht="35.25" customHeight="1" x14ac:dyDescent="0.3">
      <c r="A41" s="23">
        <v>1</v>
      </c>
      <c r="B41" s="9"/>
      <c r="C41" s="10" t="s">
        <v>95</v>
      </c>
      <c r="D41" s="10" t="s">
        <v>94</v>
      </c>
      <c r="E41" s="29">
        <v>34.99</v>
      </c>
      <c r="F41" s="30">
        <f t="shared" si="8"/>
        <v>2.7992000000000004</v>
      </c>
      <c r="G41" s="19">
        <v>0</v>
      </c>
      <c r="H41" s="27">
        <f t="shared" ref="H41:H50" si="19">SUM(E41:G41)*17.7%</f>
        <v>6.6886884000000002</v>
      </c>
      <c r="I41" s="33">
        <f t="shared" si="13"/>
        <v>44.477888399999998</v>
      </c>
      <c r="J41" s="21">
        <v>47.95</v>
      </c>
      <c r="K41" s="27">
        <f t="shared" si="14"/>
        <v>8.11768</v>
      </c>
      <c r="L41" s="28">
        <f t="shared" si="15"/>
        <v>37.789200000000001</v>
      </c>
      <c r="M41" s="36">
        <f t="shared" si="10"/>
        <v>47.418448000000005</v>
      </c>
      <c r="N41" s="36">
        <f t="shared" si="16"/>
        <v>4.8423200000000008</v>
      </c>
      <c r="O41" s="35">
        <v>0</v>
      </c>
      <c r="P41" s="31">
        <f t="shared" si="18"/>
        <v>4.8423200000000008</v>
      </c>
      <c r="Q41" s="32">
        <v>0</v>
      </c>
      <c r="R41" s="37">
        <f t="shared" si="17"/>
        <v>0.1123307958117904</v>
      </c>
    </row>
    <row r="42" spans="1:18" ht="35.25" customHeight="1" x14ac:dyDescent="0.3">
      <c r="A42" s="23">
        <v>1</v>
      </c>
      <c r="B42" s="9"/>
      <c r="C42" s="10" t="s">
        <v>97</v>
      </c>
      <c r="D42" s="10" t="s">
        <v>96</v>
      </c>
      <c r="E42" s="29">
        <v>100.99</v>
      </c>
      <c r="F42" s="30">
        <f t="shared" si="8"/>
        <v>8.0792000000000002</v>
      </c>
      <c r="G42" s="19">
        <v>0</v>
      </c>
      <c r="H42" s="27">
        <f t="shared" si="19"/>
        <v>19.305248399999996</v>
      </c>
      <c r="I42" s="33">
        <f t="shared" si="13"/>
        <v>128.37444840000001</v>
      </c>
      <c r="J42" s="21">
        <v>145.59</v>
      </c>
      <c r="K42" s="27">
        <f t="shared" si="14"/>
        <v>23.429679999999998</v>
      </c>
      <c r="L42" s="28">
        <f t="shared" si="15"/>
        <v>109.0692</v>
      </c>
      <c r="M42" s="36">
        <f t="shared" ref="M42:M77" si="20">E42+K42+(10%*(E42+K42))</f>
        <v>136.861648</v>
      </c>
      <c r="N42" s="36">
        <f t="shared" si="16"/>
        <v>21.170320000000004</v>
      </c>
      <c r="O42" s="35">
        <v>0</v>
      </c>
      <c r="P42" s="31">
        <f t="shared" si="18"/>
        <v>21.170320000000004</v>
      </c>
      <c r="Q42" s="32">
        <v>0</v>
      </c>
      <c r="R42" s="37">
        <f t="shared" si="17"/>
        <v>0.17015250320528075</v>
      </c>
    </row>
    <row r="43" spans="1:18" ht="35.25" customHeight="1" x14ac:dyDescent="0.3">
      <c r="A43" s="23">
        <v>1</v>
      </c>
      <c r="B43" s="9"/>
      <c r="C43" s="10" t="s">
        <v>99</v>
      </c>
      <c r="D43" s="10" t="s">
        <v>98</v>
      </c>
      <c r="E43" s="29">
        <v>27.77</v>
      </c>
      <c r="F43" s="30">
        <f t="shared" si="8"/>
        <v>2.2216</v>
      </c>
      <c r="G43" s="19">
        <v>0</v>
      </c>
      <c r="H43" s="27">
        <f t="shared" si="19"/>
        <v>5.3085131999999993</v>
      </c>
      <c r="I43" s="33">
        <f t="shared" si="13"/>
        <v>35.300113199999998</v>
      </c>
      <c r="J43" s="21">
        <v>37.93</v>
      </c>
      <c r="K43" s="27">
        <f t="shared" si="14"/>
        <v>6.442639999999999</v>
      </c>
      <c r="L43" s="28">
        <f t="shared" si="15"/>
        <v>29.991599999999998</v>
      </c>
      <c r="M43" s="36">
        <f t="shared" si="20"/>
        <v>37.633904000000001</v>
      </c>
      <c r="N43" s="36">
        <f t="shared" si="16"/>
        <v>3.7173599999999993</v>
      </c>
      <c r="O43" s="35">
        <v>0</v>
      </c>
      <c r="P43" s="31">
        <f t="shared" si="18"/>
        <v>3.7173599999999993</v>
      </c>
      <c r="Q43" s="32">
        <v>0</v>
      </c>
      <c r="R43" s="37">
        <f t="shared" si="17"/>
        <v>0.10865457912631118</v>
      </c>
    </row>
    <row r="44" spans="1:18" ht="35.25" customHeight="1" x14ac:dyDescent="0.3">
      <c r="A44" s="23">
        <v>1</v>
      </c>
      <c r="B44" s="9"/>
      <c r="C44" s="10" t="s">
        <v>101</v>
      </c>
      <c r="D44" s="10" t="s">
        <v>100</v>
      </c>
      <c r="E44" s="29">
        <v>74.989999999999995</v>
      </c>
      <c r="F44" s="30">
        <f t="shared" si="8"/>
        <v>5.9992000000000001</v>
      </c>
      <c r="G44" s="19">
        <v>0</v>
      </c>
      <c r="H44" s="27">
        <f t="shared" si="19"/>
        <v>14.335088399999998</v>
      </c>
      <c r="I44" s="33">
        <f t="shared" si="13"/>
        <v>95.3242884</v>
      </c>
      <c r="J44" s="21">
        <v>102.72</v>
      </c>
      <c r="K44" s="27">
        <f t="shared" si="14"/>
        <v>17.397680000000001</v>
      </c>
      <c r="L44" s="28">
        <f t="shared" si="15"/>
        <v>80.989199999999997</v>
      </c>
      <c r="M44" s="36">
        <f t="shared" si="20"/>
        <v>101.62644799999998</v>
      </c>
      <c r="N44" s="36">
        <f t="shared" si="16"/>
        <v>10.33232000000001</v>
      </c>
      <c r="O44" s="35">
        <v>0</v>
      </c>
      <c r="P44" s="31">
        <f t="shared" si="18"/>
        <v>10.33232000000001</v>
      </c>
      <c r="Q44" s="32">
        <v>0</v>
      </c>
      <c r="R44" s="37">
        <f t="shared" si="17"/>
        <v>0.11183655656252015</v>
      </c>
    </row>
    <row r="45" spans="1:18" ht="35.25" customHeight="1" x14ac:dyDescent="0.3">
      <c r="A45" s="23"/>
      <c r="B45" s="9"/>
      <c r="C45" s="10" t="s">
        <v>103</v>
      </c>
      <c r="D45" s="10" t="s">
        <v>102</v>
      </c>
      <c r="E45" s="29">
        <v>25.17</v>
      </c>
      <c r="F45" s="30">
        <f t="shared" si="8"/>
        <v>2.0136000000000003</v>
      </c>
      <c r="G45" s="19">
        <v>0</v>
      </c>
      <c r="H45" s="27">
        <f t="shared" si="19"/>
        <v>4.8114971999999998</v>
      </c>
      <c r="I45" s="33">
        <f t="shared" si="13"/>
        <v>31.995097200000004</v>
      </c>
      <c r="J45" s="21">
        <v>34.950000000000003</v>
      </c>
      <c r="K45" s="27">
        <f t="shared" si="14"/>
        <v>5.8394400000000006</v>
      </c>
      <c r="L45" s="28">
        <f t="shared" si="15"/>
        <v>27.183600000000002</v>
      </c>
      <c r="M45" s="36">
        <f t="shared" si="20"/>
        <v>34.110384000000003</v>
      </c>
      <c r="N45" s="36">
        <f t="shared" si="16"/>
        <v>3.9405600000000014</v>
      </c>
      <c r="O45" s="35">
        <v>0</v>
      </c>
      <c r="P45" s="31">
        <f t="shared" ref="P45:P49" si="21">N45</f>
        <v>3.9405600000000014</v>
      </c>
      <c r="Q45" s="32">
        <v>0</v>
      </c>
      <c r="R45" s="37">
        <f t="shared" si="17"/>
        <v>0.12707614197483094</v>
      </c>
    </row>
    <row r="46" spans="1:18" ht="35.25" customHeight="1" x14ac:dyDescent="0.3">
      <c r="A46" s="23">
        <v>1</v>
      </c>
      <c r="B46" s="9"/>
      <c r="C46" s="10" t="s">
        <v>108</v>
      </c>
      <c r="D46" s="10" t="s">
        <v>109</v>
      </c>
      <c r="E46" s="29">
        <v>43.99</v>
      </c>
      <c r="F46" s="30">
        <f t="shared" si="8"/>
        <v>3.5192000000000001</v>
      </c>
      <c r="G46" s="19">
        <v>0</v>
      </c>
      <c r="H46" s="27">
        <f t="shared" si="19"/>
        <v>8.4091284000000002</v>
      </c>
      <c r="I46" s="33">
        <f t="shared" si="13"/>
        <v>55.9183284</v>
      </c>
      <c r="J46" s="21">
        <v>59.95</v>
      </c>
      <c r="K46" s="27">
        <f t="shared" si="14"/>
        <v>10.205680000000001</v>
      </c>
      <c r="L46" s="28">
        <f t="shared" si="15"/>
        <v>47.5092</v>
      </c>
      <c r="M46" s="36">
        <f t="shared" si="20"/>
        <v>59.615248000000001</v>
      </c>
      <c r="N46" s="36">
        <f t="shared" si="16"/>
        <v>5.7543199999999999</v>
      </c>
      <c r="O46" s="35">
        <v>0</v>
      </c>
      <c r="P46" s="31">
        <f t="shared" si="21"/>
        <v>5.7543199999999999</v>
      </c>
      <c r="Q46" s="32">
        <v>0</v>
      </c>
      <c r="R46" s="37">
        <f t="shared" si="17"/>
        <v>0.10617672847725132</v>
      </c>
    </row>
    <row r="47" spans="1:18" ht="35.25" customHeight="1" x14ac:dyDescent="0.3">
      <c r="A47" s="23">
        <v>1</v>
      </c>
      <c r="B47" s="9"/>
      <c r="C47" s="10"/>
      <c r="D47" s="10"/>
      <c r="E47" s="29">
        <v>0</v>
      </c>
      <c r="F47" s="30">
        <f t="shared" si="8"/>
        <v>0</v>
      </c>
      <c r="G47" s="19">
        <v>0</v>
      </c>
      <c r="H47" s="27">
        <f t="shared" si="19"/>
        <v>0</v>
      </c>
      <c r="I47" s="33">
        <f t="shared" si="13"/>
        <v>0</v>
      </c>
      <c r="J47" s="21"/>
      <c r="K47" s="27">
        <f t="shared" si="14"/>
        <v>0</v>
      </c>
      <c r="L47" s="28">
        <f t="shared" si="15"/>
        <v>0</v>
      </c>
      <c r="M47" s="36">
        <f t="shared" si="20"/>
        <v>0</v>
      </c>
      <c r="N47" s="36">
        <f t="shared" si="16"/>
        <v>0</v>
      </c>
      <c r="O47" s="35">
        <v>0</v>
      </c>
      <c r="P47" s="31">
        <f t="shared" si="21"/>
        <v>0</v>
      </c>
      <c r="Q47" s="32">
        <v>0</v>
      </c>
      <c r="R47" s="37" t="e">
        <f t="shared" si="17"/>
        <v>#DIV/0!</v>
      </c>
    </row>
    <row r="48" spans="1:18" ht="35.25" customHeight="1" x14ac:dyDescent="0.3">
      <c r="A48" s="23">
        <v>1</v>
      </c>
      <c r="B48" s="9"/>
      <c r="C48" s="10"/>
      <c r="D48" s="10"/>
      <c r="E48" s="29">
        <v>0</v>
      </c>
      <c r="F48" s="30">
        <f t="shared" si="8"/>
        <v>0</v>
      </c>
      <c r="G48" s="19">
        <v>0</v>
      </c>
      <c r="H48" s="27">
        <f t="shared" si="19"/>
        <v>0</v>
      </c>
      <c r="I48" s="33">
        <f t="shared" si="13"/>
        <v>0</v>
      </c>
      <c r="J48" s="21"/>
      <c r="K48" s="27">
        <f t="shared" si="14"/>
        <v>0</v>
      </c>
      <c r="L48" s="28">
        <f t="shared" si="15"/>
        <v>0</v>
      </c>
      <c r="M48" s="36">
        <f t="shared" si="20"/>
        <v>0</v>
      </c>
      <c r="N48" s="36">
        <f t="shared" si="16"/>
        <v>0</v>
      </c>
      <c r="O48" s="35">
        <v>0</v>
      </c>
      <c r="P48" s="31">
        <f t="shared" si="21"/>
        <v>0</v>
      </c>
      <c r="Q48" s="32">
        <v>0</v>
      </c>
      <c r="R48" s="37" t="e">
        <f t="shared" si="17"/>
        <v>#DIV/0!</v>
      </c>
    </row>
    <row r="49" spans="1:18" ht="35.25" customHeight="1" x14ac:dyDescent="0.3">
      <c r="A49" s="23">
        <v>1</v>
      </c>
      <c r="B49" s="9"/>
      <c r="C49" s="10" t="s">
        <v>101</v>
      </c>
      <c r="D49" s="10" t="s">
        <v>100</v>
      </c>
      <c r="E49" s="29">
        <v>77.89</v>
      </c>
      <c r="F49" s="30">
        <f t="shared" si="8"/>
        <v>6.2312000000000003</v>
      </c>
      <c r="G49" s="19">
        <v>0</v>
      </c>
      <c r="H49" s="27">
        <f t="shared" si="19"/>
        <v>14.8894524</v>
      </c>
      <c r="I49" s="33">
        <f t="shared" si="13"/>
        <v>99.010652399999998</v>
      </c>
      <c r="J49" s="21"/>
      <c r="K49" s="27">
        <f t="shared" si="14"/>
        <v>18.07048</v>
      </c>
      <c r="L49" s="28">
        <f t="shared" si="15"/>
        <v>84.121200000000002</v>
      </c>
      <c r="M49" s="36">
        <f t="shared" si="20"/>
        <v>105.556528</v>
      </c>
      <c r="N49" s="36">
        <f t="shared" si="16"/>
        <v>-95.960480000000004</v>
      </c>
      <c r="O49" s="35">
        <v>0</v>
      </c>
      <c r="P49" s="31">
        <f t="shared" si="21"/>
        <v>-95.960480000000004</v>
      </c>
      <c r="Q49" s="32">
        <v>0</v>
      </c>
      <c r="R49" s="37">
        <f t="shared" si="17"/>
        <v>-1</v>
      </c>
    </row>
    <row r="50" spans="1:18" ht="35.25" customHeight="1" x14ac:dyDescent="0.3">
      <c r="A50" s="23">
        <v>1</v>
      </c>
      <c r="B50" s="9"/>
      <c r="C50" s="10" t="s">
        <v>101</v>
      </c>
      <c r="D50" s="10" t="s">
        <v>100</v>
      </c>
      <c r="E50" s="29">
        <v>77.89</v>
      </c>
      <c r="F50" s="30">
        <f t="shared" si="8"/>
        <v>6.2312000000000003</v>
      </c>
      <c r="G50" s="19">
        <v>0</v>
      </c>
      <c r="H50" s="27">
        <f t="shared" si="19"/>
        <v>14.8894524</v>
      </c>
      <c r="I50" s="33">
        <f t="shared" si="13"/>
        <v>99.010652399999998</v>
      </c>
      <c r="J50" s="21"/>
      <c r="K50" s="27">
        <f t="shared" si="14"/>
        <v>18.07048</v>
      </c>
      <c r="L50" s="28">
        <f t="shared" si="15"/>
        <v>84.121200000000002</v>
      </c>
      <c r="M50" s="36">
        <f t="shared" si="20"/>
        <v>105.556528</v>
      </c>
      <c r="N50" s="36">
        <f t="shared" si="16"/>
        <v>-95.960480000000004</v>
      </c>
      <c r="O50" s="35">
        <v>0</v>
      </c>
      <c r="P50" s="31">
        <f t="shared" ref="P50" si="22">N50</f>
        <v>-95.960480000000004</v>
      </c>
      <c r="Q50" s="32">
        <v>0</v>
      </c>
      <c r="R50" s="37">
        <f t="shared" si="17"/>
        <v>-1</v>
      </c>
    </row>
    <row r="51" spans="1:18" ht="35.25" customHeight="1" x14ac:dyDescent="0.3">
      <c r="A51" s="23">
        <v>1</v>
      </c>
      <c r="B51" s="9"/>
      <c r="C51" s="10" t="s">
        <v>101</v>
      </c>
      <c r="D51" s="10" t="s">
        <v>100</v>
      </c>
      <c r="E51" s="29">
        <v>77.89</v>
      </c>
      <c r="F51" s="30">
        <f t="shared" ref="F51:F56" si="23">E51*8%</f>
        <v>6.2312000000000003</v>
      </c>
      <c r="G51" s="19">
        <v>0</v>
      </c>
      <c r="H51" s="27">
        <f t="shared" ref="H51:H56" si="24">SUM(E51:G51)*17.7%</f>
        <v>14.8894524</v>
      </c>
      <c r="I51" s="33">
        <f t="shared" ref="I51:I56" si="25">SUM(E51:H51)</f>
        <v>99.010652399999998</v>
      </c>
      <c r="J51" s="21"/>
      <c r="K51" s="27">
        <f t="shared" si="14"/>
        <v>18.07048</v>
      </c>
      <c r="L51" s="28">
        <f t="shared" si="15"/>
        <v>84.121200000000002</v>
      </c>
      <c r="M51" s="36">
        <f t="shared" si="20"/>
        <v>105.556528</v>
      </c>
      <c r="N51" s="36">
        <f t="shared" si="16"/>
        <v>-95.960480000000004</v>
      </c>
      <c r="O51" s="35">
        <v>0</v>
      </c>
      <c r="P51" s="31">
        <f t="shared" ref="P51:P56" si="26">N51</f>
        <v>-95.960480000000004</v>
      </c>
      <c r="Q51" s="32">
        <v>0</v>
      </c>
      <c r="R51" s="37">
        <f t="shared" si="17"/>
        <v>-1</v>
      </c>
    </row>
    <row r="52" spans="1:18" ht="35.25" customHeight="1" x14ac:dyDescent="0.3">
      <c r="A52" s="23">
        <v>1</v>
      </c>
      <c r="B52" s="9"/>
      <c r="C52" s="10" t="s">
        <v>101</v>
      </c>
      <c r="D52" s="10" t="s">
        <v>100</v>
      </c>
      <c r="E52" s="29">
        <v>77.89</v>
      </c>
      <c r="F52" s="30">
        <f t="shared" si="23"/>
        <v>6.2312000000000003</v>
      </c>
      <c r="G52" s="19">
        <v>0</v>
      </c>
      <c r="H52" s="27">
        <f t="shared" si="24"/>
        <v>14.8894524</v>
      </c>
      <c r="I52" s="33">
        <f t="shared" si="25"/>
        <v>99.010652399999998</v>
      </c>
      <c r="J52" s="21"/>
      <c r="K52" s="27">
        <f t="shared" si="14"/>
        <v>18.07048</v>
      </c>
      <c r="L52" s="28">
        <f t="shared" si="15"/>
        <v>84.121200000000002</v>
      </c>
      <c r="M52" s="36">
        <f t="shared" si="20"/>
        <v>105.556528</v>
      </c>
      <c r="N52" s="36">
        <f t="shared" si="16"/>
        <v>-95.960480000000004</v>
      </c>
      <c r="O52" s="35">
        <v>0</v>
      </c>
      <c r="P52" s="31">
        <f t="shared" si="26"/>
        <v>-95.960480000000004</v>
      </c>
      <c r="Q52" s="32">
        <v>0</v>
      </c>
      <c r="R52" s="37">
        <f t="shared" si="17"/>
        <v>-1</v>
      </c>
    </row>
    <row r="53" spans="1:18" ht="35.25" customHeight="1" x14ac:dyDescent="0.3">
      <c r="A53" s="23">
        <v>1</v>
      </c>
      <c r="B53" s="9"/>
      <c r="C53" s="10" t="s">
        <v>101</v>
      </c>
      <c r="D53" s="10" t="s">
        <v>100</v>
      </c>
      <c r="E53" s="29">
        <v>77.89</v>
      </c>
      <c r="F53" s="30">
        <f t="shared" si="23"/>
        <v>6.2312000000000003</v>
      </c>
      <c r="G53" s="19">
        <v>0</v>
      </c>
      <c r="H53" s="27">
        <f t="shared" si="24"/>
        <v>14.8894524</v>
      </c>
      <c r="I53" s="33">
        <f t="shared" si="25"/>
        <v>99.010652399999998</v>
      </c>
      <c r="J53" s="21"/>
      <c r="K53" s="27">
        <f t="shared" si="14"/>
        <v>18.07048</v>
      </c>
      <c r="L53" s="28">
        <f t="shared" si="15"/>
        <v>84.121200000000002</v>
      </c>
      <c r="M53" s="36">
        <f t="shared" si="20"/>
        <v>105.556528</v>
      </c>
      <c r="N53" s="36">
        <f t="shared" si="16"/>
        <v>-95.960480000000004</v>
      </c>
      <c r="O53" s="35">
        <v>0</v>
      </c>
      <c r="P53" s="31">
        <f t="shared" si="26"/>
        <v>-95.960480000000004</v>
      </c>
      <c r="Q53" s="32">
        <v>0</v>
      </c>
      <c r="R53" s="37">
        <f t="shared" si="17"/>
        <v>-1</v>
      </c>
    </row>
    <row r="54" spans="1:18" ht="35.25" customHeight="1" x14ac:dyDescent="0.3">
      <c r="A54" s="23">
        <v>1</v>
      </c>
      <c r="B54" s="9"/>
      <c r="C54" s="10" t="s">
        <v>101</v>
      </c>
      <c r="D54" s="10" t="s">
        <v>100</v>
      </c>
      <c r="E54" s="29">
        <v>77.89</v>
      </c>
      <c r="F54" s="30">
        <f t="shared" si="23"/>
        <v>6.2312000000000003</v>
      </c>
      <c r="G54" s="19">
        <v>0</v>
      </c>
      <c r="H54" s="27">
        <f t="shared" si="24"/>
        <v>14.8894524</v>
      </c>
      <c r="I54" s="33">
        <f t="shared" si="25"/>
        <v>99.010652399999998</v>
      </c>
      <c r="J54" s="21"/>
      <c r="K54" s="27">
        <f t="shared" si="14"/>
        <v>18.07048</v>
      </c>
      <c r="L54" s="28">
        <f t="shared" si="15"/>
        <v>84.121200000000002</v>
      </c>
      <c r="M54" s="36">
        <f t="shared" si="20"/>
        <v>105.556528</v>
      </c>
      <c r="N54" s="36">
        <f t="shared" si="16"/>
        <v>-95.960480000000004</v>
      </c>
      <c r="O54" s="35">
        <v>0</v>
      </c>
      <c r="P54" s="31">
        <f t="shared" si="26"/>
        <v>-95.960480000000004</v>
      </c>
      <c r="Q54" s="32">
        <v>0</v>
      </c>
      <c r="R54" s="37">
        <f t="shared" si="17"/>
        <v>-1</v>
      </c>
    </row>
    <row r="55" spans="1:18" ht="35.25" customHeight="1" x14ac:dyDescent="0.3">
      <c r="A55" s="23">
        <v>1</v>
      </c>
      <c r="B55" s="9"/>
      <c r="C55" s="10" t="s">
        <v>101</v>
      </c>
      <c r="D55" s="10" t="s">
        <v>100</v>
      </c>
      <c r="E55" s="29">
        <v>77.89</v>
      </c>
      <c r="F55" s="30">
        <f t="shared" si="23"/>
        <v>6.2312000000000003</v>
      </c>
      <c r="G55" s="19">
        <v>0</v>
      </c>
      <c r="H55" s="27">
        <f t="shared" si="24"/>
        <v>14.8894524</v>
      </c>
      <c r="I55" s="33">
        <f t="shared" si="25"/>
        <v>99.010652399999998</v>
      </c>
      <c r="J55" s="21"/>
      <c r="K55" s="27">
        <f t="shared" si="14"/>
        <v>18.07048</v>
      </c>
      <c r="L55" s="28">
        <f t="shared" si="15"/>
        <v>84.121200000000002</v>
      </c>
      <c r="M55" s="36">
        <f t="shared" si="20"/>
        <v>105.556528</v>
      </c>
      <c r="N55" s="36">
        <f t="shared" si="16"/>
        <v>-95.960480000000004</v>
      </c>
      <c r="O55" s="35">
        <v>0</v>
      </c>
      <c r="P55" s="31">
        <f t="shared" si="26"/>
        <v>-95.960480000000004</v>
      </c>
      <c r="Q55" s="32">
        <v>0</v>
      </c>
      <c r="R55" s="37">
        <f t="shared" si="17"/>
        <v>-1</v>
      </c>
    </row>
    <row r="56" spans="1:18" ht="35.25" customHeight="1" x14ac:dyDescent="0.3">
      <c r="A56" s="23">
        <v>1</v>
      </c>
      <c r="B56" s="9"/>
      <c r="C56" s="10" t="s">
        <v>101</v>
      </c>
      <c r="D56" s="10" t="s">
        <v>100</v>
      </c>
      <c r="E56" s="29">
        <v>77.89</v>
      </c>
      <c r="F56" s="30">
        <f t="shared" si="23"/>
        <v>6.2312000000000003</v>
      </c>
      <c r="G56" s="19">
        <v>0</v>
      </c>
      <c r="H56" s="27">
        <f t="shared" si="24"/>
        <v>14.8894524</v>
      </c>
      <c r="I56" s="33">
        <f t="shared" si="25"/>
        <v>99.010652399999998</v>
      </c>
      <c r="J56" s="21"/>
      <c r="K56" s="27">
        <f t="shared" si="14"/>
        <v>18.07048</v>
      </c>
      <c r="L56" s="28">
        <f t="shared" si="15"/>
        <v>84.121200000000002</v>
      </c>
      <c r="M56" s="36">
        <f t="shared" si="20"/>
        <v>105.556528</v>
      </c>
      <c r="N56" s="36">
        <f t="shared" si="16"/>
        <v>-95.960480000000004</v>
      </c>
      <c r="O56" s="35">
        <v>0</v>
      </c>
      <c r="P56" s="31">
        <f t="shared" si="26"/>
        <v>-95.960480000000004</v>
      </c>
      <c r="Q56" s="32">
        <v>0</v>
      </c>
      <c r="R56" s="37">
        <f t="shared" si="17"/>
        <v>-1</v>
      </c>
    </row>
    <row r="57" spans="1:18" ht="35.25" customHeight="1" x14ac:dyDescent="0.3">
      <c r="A57" s="23">
        <v>1</v>
      </c>
      <c r="B57" s="9"/>
      <c r="C57" s="10" t="s">
        <v>101</v>
      </c>
      <c r="D57" s="10" t="s">
        <v>100</v>
      </c>
      <c r="E57" s="29">
        <v>77.89</v>
      </c>
      <c r="F57" s="30">
        <f t="shared" ref="F57:F77" si="27">E57*8%</f>
        <v>6.2312000000000003</v>
      </c>
      <c r="G57" s="19">
        <v>0</v>
      </c>
      <c r="H57" s="27">
        <f t="shared" ref="H57:H77" si="28">SUM(E57:G57)*17.7%</f>
        <v>14.8894524</v>
      </c>
      <c r="I57" s="33">
        <f t="shared" ref="I57:I77" si="29">SUM(E57:H57)</f>
        <v>99.010652399999998</v>
      </c>
      <c r="J57" s="21"/>
      <c r="K57" s="27">
        <f t="shared" si="14"/>
        <v>18.07048</v>
      </c>
      <c r="L57" s="28">
        <f t="shared" si="15"/>
        <v>84.121200000000002</v>
      </c>
      <c r="M57" s="36">
        <f t="shared" si="20"/>
        <v>105.556528</v>
      </c>
      <c r="N57" s="36">
        <f t="shared" si="16"/>
        <v>-95.960480000000004</v>
      </c>
      <c r="O57" s="35">
        <v>0</v>
      </c>
      <c r="P57" s="31">
        <f t="shared" ref="P57:P77" si="30">N57</f>
        <v>-95.960480000000004</v>
      </c>
      <c r="Q57" s="32">
        <v>0</v>
      </c>
      <c r="R57" s="37">
        <f t="shared" si="17"/>
        <v>-1</v>
      </c>
    </row>
    <row r="58" spans="1:18" ht="35.25" customHeight="1" x14ac:dyDescent="0.3">
      <c r="A58" s="23">
        <v>1</v>
      </c>
      <c r="B58" s="9"/>
      <c r="C58" s="10" t="s">
        <v>101</v>
      </c>
      <c r="D58" s="10" t="s">
        <v>100</v>
      </c>
      <c r="E58" s="29">
        <v>77.89</v>
      </c>
      <c r="F58" s="30">
        <f t="shared" si="27"/>
        <v>6.2312000000000003</v>
      </c>
      <c r="G58" s="19">
        <v>0</v>
      </c>
      <c r="H58" s="27">
        <f t="shared" si="28"/>
        <v>14.8894524</v>
      </c>
      <c r="I58" s="33">
        <f t="shared" si="29"/>
        <v>99.010652399999998</v>
      </c>
      <c r="J58" s="21"/>
      <c r="K58" s="27">
        <f t="shared" si="14"/>
        <v>18.07048</v>
      </c>
      <c r="L58" s="28">
        <f t="shared" si="15"/>
        <v>84.121200000000002</v>
      </c>
      <c r="M58" s="36">
        <f t="shared" si="20"/>
        <v>105.556528</v>
      </c>
      <c r="N58" s="36">
        <f t="shared" si="16"/>
        <v>-95.960480000000004</v>
      </c>
      <c r="O58" s="35">
        <v>0</v>
      </c>
      <c r="P58" s="31">
        <f t="shared" si="30"/>
        <v>-95.960480000000004</v>
      </c>
      <c r="Q58" s="32">
        <v>0</v>
      </c>
      <c r="R58" s="37">
        <f t="shared" si="17"/>
        <v>-1</v>
      </c>
    </row>
    <row r="59" spans="1:18" ht="35.25" customHeight="1" x14ac:dyDescent="0.3">
      <c r="A59" s="23">
        <v>1</v>
      </c>
      <c r="B59" s="9"/>
      <c r="C59" s="10" t="s">
        <v>101</v>
      </c>
      <c r="D59" s="10" t="s">
        <v>100</v>
      </c>
      <c r="E59" s="29">
        <v>77.89</v>
      </c>
      <c r="F59" s="30">
        <f t="shared" si="27"/>
        <v>6.2312000000000003</v>
      </c>
      <c r="G59" s="19">
        <v>0</v>
      </c>
      <c r="H59" s="27">
        <f t="shared" si="28"/>
        <v>14.8894524</v>
      </c>
      <c r="I59" s="33">
        <f t="shared" si="29"/>
        <v>99.010652399999998</v>
      </c>
      <c r="J59" s="21"/>
      <c r="K59" s="27">
        <f t="shared" si="14"/>
        <v>18.07048</v>
      </c>
      <c r="L59" s="28">
        <f t="shared" si="15"/>
        <v>84.121200000000002</v>
      </c>
      <c r="M59" s="36">
        <f t="shared" si="20"/>
        <v>105.556528</v>
      </c>
      <c r="N59" s="36">
        <f t="shared" si="16"/>
        <v>-95.960480000000004</v>
      </c>
      <c r="O59" s="35">
        <v>0</v>
      </c>
      <c r="P59" s="31">
        <f t="shared" si="30"/>
        <v>-95.960480000000004</v>
      </c>
      <c r="Q59" s="32">
        <v>0</v>
      </c>
      <c r="R59" s="37">
        <f t="shared" si="17"/>
        <v>-1</v>
      </c>
    </row>
    <row r="60" spans="1:18" ht="35.25" customHeight="1" x14ac:dyDescent="0.3">
      <c r="A60" s="23">
        <v>1</v>
      </c>
      <c r="B60" s="9"/>
      <c r="C60" s="10" t="s">
        <v>101</v>
      </c>
      <c r="D60" s="10" t="s">
        <v>100</v>
      </c>
      <c r="E60" s="29">
        <v>77.89</v>
      </c>
      <c r="F60" s="30">
        <f t="shared" si="27"/>
        <v>6.2312000000000003</v>
      </c>
      <c r="G60" s="19">
        <v>0</v>
      </c>
      <c r="H60" s="27">
        <f t="shared" si="28"/>
        <v>14.8894524</v>
      </c>
      <c r="I60" s="33">
        <f t="shared" si="29"/>
        <v>99.010652399999998</v>
      </c>
      <c r="J60" s="21"/>
      <c r="K60" s="27">
        <f t="shared" si="14"/>
        <v>18.07048</v>
      </c>
      <c r="L60" s="28">
        <f t="shared" si="15"/>
        <v>84.121200000000002</v>
      </c>
      <c r="M60" s="36">
        <f t="shared" si="20"/>
        <v>105.556528</v>
      </c>
      <c r="N60" s="36">
        <f t="shared" si="16"/>
        <v>-95.960480000000004</v>
      </c>
      <c r="O60" s="35">
        <v>0</v>
      </c>
      <c r="P60" s="31">
        <f t="shared" si="30"/>
        <v>-95.960480000000004</v>
      </c>
      <c r="Q60" s="32">
        <v>0</v>
      </c>
      <c r="R60" s="37">
        <f t="shared" si="17"/>
        <v>-1</v>
      </c>
    </row>
    <row r="61" spans="1:18" ht="35.25" customHeight="1" x14ac:dyDescent="0.3">
      <c r="A61" s="23">
        <v>1</v>
      </c>
      <c r="B61" s="9"/>
      <c r="C61" s="10" t="s">
        <v>101</v>
      </c>
      <c r="D61" s="10" t="s">
        <v>100</v>
      </c>
      <c r="E61" s="29">
        <v>77.89</v>
      </c>
      <c r="F61" s="30">
        <f t="shared" si="27"/>
        <v>6.2312000000000003</v>
      </c>
      <c r="G61" s="19">
        <v>0</v>
      </c>
      <c r="H61" s="27">
        <f t="shared" si="28"/>
        <v>14.8894524</v>
      </c>
      <c r="I61" s="33">
        <f t="shared" si="29"/>
        <v>99.010652399999998</v>
      </c>
      <c r="J61" s="21"/>
      <c r="K61" s="27">
        <f t="shared" si="14"/>
        <v>18.07048</v>
      </c>
      <c r="L61" s="28">
        <f t="shared" si="15"/>
        <v>84.121200000000002</v>
      </c>
      <c r="M61" s="36">
        <f t="shared" si="20"/>
        <v>105.556528</v>
      </c>
      <c r="N61" s="36">
        <f t="shared" si="16"/>
        <v>-95.960480000000004</v>
      </c>
      <c r="O61" s="35">
        <v>0</v>
      </c>
      <c r="P61" s="31">
        <f t="shared" si="30"/>
        <v>-95.960480000000004</v>
      </c>
      <c r="Q61" s="32">
        <v>0</v>
      </c>
      <c r="R61" s="37">
        <f t="shared" si="17"/>
        <v>-1</v>
      </c>
    </row>
    <row r="62" spans="1:18" ht="35.25" customHeight="1" x14ac:dyDescent="0.3">
      <c r="A62" s="23">
        <v>1</v>
      </c>
      <c r="B62" s="9"/>
      <c r="C62" s="10" t="s">
        <v>101</v>
      </c>
      <c r="D62" s="10" t="s">
        <v>100</v>
      </c>
      <c r="E62" s="29">
        <v>77.89</v>
      </c>
      <c r="F62" s="30">
        <f t="shared" si="27"/>
        <v>6.2312000000000003</v>
      </c>
      <c r="G62" s="19">
        <v>0</v>
      </c>
      <c r="H62" s="27">
        <f t="shared" si="28"/>
        <v>14.8894524</v>
      </c>
      <c r="I62" s="33">
        <f t="shared" si="29"/>
        <v>99.010652399999998</v>
      </c>
      <c r="J62" s="21"/>
      <c r="K62" s="27">
        <f t="shared" si="14"/>
        <v>18.07048</v>
      </c>
      <c r="L62" s="28">
        <f t="shared" si="15"/>
        <v>84.121200000000002</v>
      </c>
      <c r="M62" s="36">
        <f t="shared" si="20"/>
        <v>105.556528</v>
      </c>
      <c r="N62" s="36">
        <f t="shared" si="16"/>
        <v>-95.960480000000004</v>
      </c>
      <c r="O62" s="35">
        <v>0</v>
      </c>
      <c r="P62" s="31">
        <f t="shared" si="30"/>
        <v>-95.960480000000004</v>
      </c>
      <c r="Q62" s="32">
        <v>0</v>
      </c>
      <c r="R62" s="37">
        <f t="shared" si="17"/>
        <v>-1</v>
      </c>
    </row>
    <row r="63" spans="1:18" ht="35.25" customHeight="1" x14ac:dyDescent="0.3">
      <c r="A63" s="23">
        <v>1</v>
      </c>
      <c r="B63" s="9"/>
      <c r="C63" s="10" t="s">
        <v>101</v>
      </c>
      <c r="D63" s="10" t="s">
        <v>100</v>
      </c>
      <c r="E63" s="29">
        <v>77.89</v>
      </c>
      <c r="F63" s="30">
        <f t="shared" si="27"/>
        <v>6.2312000000000003</v>
      </c>
      <c r="G63" s="19">
        <v>0</v>
      </c>
      <c r="H63" s="27">
        <f t="shared" si="28"/>
        <v>14.8894524</v>
      </c>
      <c r="I63" s="33">
        <f t="shared" si="29"/>
        <v>99.010652399999998</v>
      </c>
      <c r="J63" s="21"/>
      <c r="K63" s="27">
        <f t="shared" si="14"/>
        <v>18.07048</v>
      </c>
      <c r="L63" s="28">
        <f t="shared" si="15"/>
        <v>84.121200000000002</v>
      </c>
      <c r="M63" s="36">
        <f t="shared" si="20"/>
        <v>105.556528</v>
      </c>
      <c r="N63" s="36">
        <f t="shared" si="16"/>
        <v>-95.960480000000004</v>
      </c>
      <c r="O63" s="35">
        <v>0</v>
      </c>
      <c r="P63" s="31">
        <f t="shared" si="30"/>
        <v>-95.960480000000004</v>
      </c>
      <c r="Q63" s="32">
        <v>0</v>
      </c>
      <c r="R63" s="37">
        <f t="shared" si="17"/>
        <v>-1</v>
      </c>
    </row>
    <row r="64" spans="1:18" ht="35.25" customHeight="1" x14ac:dyDescent="0.3">
      <c r="A64" s="23">
        <v>1</v>
      </c>
      <c r="B64" s="9"/>
      <c r="C64" s="10" t="s">
        <v>101</v>
      </c>
      <c r="D64" s="10" t="s">
        <v>100</v>
      </c>
      <c r="E64" s="29">
        <v>77.89</v>
      </c>
      <c r="F64" s="30">
        <f t="shared" si="27"/>
        <v>6.2312000000000003</v>
      </c>
      <c r="G64" s="19">
        <v>0</v>
      </c>
      <c r="H64" s="27">
        <f t="shared" si="28"/>
        <v>14.8894524</v>
      </c>
      <c r="I64" s="33">
        <f t="shared" si="29"/>
        <v>99.010652399999998</v>
      </c>
      <c r="J64" s="21"/>
      <c r="K64" s="27">
        <f t="shared" si="14"/>
        <v>18.07048</v>
      </c>
      <c r="L64" s="28">
        <f t="shared" si="15"/>
        <v>84.121200000000002</v>
      </c>
      <c r="M64" s="36">
        <f t="shared" si="20"/>
        <v>105.556528</v>
      </c>
      <c r="N64" s="36">
        <f t="shared" si="16"/>
        <v>-95.960480000000004</v>
      </c>
      <c r="O64" s="35">
        <v>0</v>
      </c>
      <c r="P64" s="31">
        <f t="shared" si="30"/>
        <v>-95.960480000000004</v>
      </c>
      <c r="Q64" s="32">
        <v>0</v>
      </c>
      <c r="R64" s="37">
        <f t="shared" si="17"/>
        <v>-1</v>
      </c>
    </row>
    <row r="65" spans="1:18" ht="35.25" customHeight="1" x14ac:dyDescent="0.3">
      <c r="A65" s="23">
        <v>1</v>
      </c>
      <c r="B65" s="9"/>
      <c r="C65" s="10" t="s">
        <v>101</v>
      </c>
      <c r="D65" s="10" t="s">
        <v>100</v>
      </c>
      <c r="E65" s="29">
        <v>77.89</v>
      </c>
      <c r="F65" s="30">
        <f t="shared" si="27"/>
        <v>6.2312000000000003</v>
      </c>
      <c r="G65" s="19">
        <v>0</v>
      </c>
      <c r="H65" s="27">
        <f t="shared" si="28"/>
        <v>14.8894524</v>
      </c>
      <c r="I65" s="33">
        <f t="shared" si="29"/>
        <v>99.010652399999998</v>
      </c>
      <c r="J65" s="21"/>
      <c r="K65" s="27">
        <f t="shared" si="14"/>
        <v>18.07048</v>
      </c>
      <c r="L65" s="28">
        <f t="shared" si="15"/>
        <v>84.121200000000002</v>
      </c>
      <c r="M65" s="36">
        <f t="shared" si="20"/>
        <v>105.556528</v>
      </c>
      <c r="N65" s="36">
        <f t="shared" si="16"/>
        <v>-95.960480000000004</v>
      </c>
      <c r="O65" s="35">
        <v>0</v>
      </c>
      <c r="P65" s="31">
        <f t="shared" si="30"/>
        <v>-95.960480000000004</v>
      </c>
      <c r="Q65" s="32">
        <v>0</v>
      </c>
      <c r="R65" s="37">
        <f t="shared" si="17"/>
        <v>-1</v>
      </c>
    </row>
    <row r="66" spans="1:18" ht="35.25" customHeight="1" x14ac:dyDescent="0.3">
      <c r="A66" s="23">
        <v>1</v>
      </c>
      <c r="B66" s="9"/>
      <c r="C66" s="10" t="s">
        <v>101</v>
      </c>
      <c r="D66" s="10" t="s">
        <v>100</v>
      </c>
      <c r="E66" s="29">
        <v>77.89</v>
      </c>
      <c r="F66" s="30">
        <f t="shared" si="27"/>
        <v>6.2312000000000003</v>
      </c>
      <c r="G66" s="19">
        <v>0</v>
      </c>
      <c r="H66" s="27">
        <f t="shared" si="28"/>
        <v>14.8894524</v>
      </c>
      <c r="I66" s="33">
        <f t="shared" si="29"/>
        <v>99.010652399999998</v>
      </c>
      <c r="J66" s="21"/>
      <c r="K66" s="27">
        <f t="shared" ref="K66:K77" si="31">(E66*0.152)+F66</f>
        <v>18.07048</v>
      </c>
      <c r="L66" s="28">
        <f t="shared" ref="L66:L77" si="32">E66+F66</f>
        <v>84.121200000000002</v>
      </c>
      <c r="M66" s="36">
        <f t="shared" si="20"/>
        <v>105.556528</v>
      </c>
      <c r="N66" s="36">
        <f t="shared" ref="N66:N77" si="33">J66-(E66+K66)</f>
        <v>-95.960480000000004</v>
      </c>
      <c r="O66" s="35">
        <v>0</v>
      </c>
      <c r="P66" s="31">
        <f t="shared" si="30"/>
        <v>-95.960480000000004</v>
      </c>
      <c r="Q66" s="32">
        <v>0</v>
      </c>
      <c r="R66" s="37">
        <f t="shared" ref="R66:R77" si="34">N66/(E66+K66)</f>
        <v>-1</v>
      </c>
    </row>
    <row r="67" spans="1:18" ht="35.25" customHeight="1" x14ac:dyDescent="0.3">
      <c r="A67" s="23">
        <v>1</v>
      </c>
      <c r="B67" s="9"/>
      <c r="C67" s="10" t="s">
        <v>101</v>
      </c>
      <c r="D67" s="10" t="s">
        <v>100</v>
      </c>
      <c r="E67" s="29">
        <v>77.89</v>
      </c>
      <c r="F67" s="30">
        <f t="shared" si="27"/>
        <v>6.2312000000000003</v>
      </c>
      <c r="G67" s="19">
        <v>0</v>
      </c>
      <c r="H67" s="27">
        <f t="shared" si="28"/>
        <v>14.8894524</v>
      </c>
      <c r="I67" s="33">
        <f t="shared" si="29"/>
        <v>99.010652399999998</v>
      </c>
      <c r="J67" s="21"/>
      <c r="K67" s="27">
        <f t="shared" si="31"/>
        <v>18.07048</v>
      </c>
      <c r="L67" s="28">
        <f t="shared" si="32"/>
        <v>84.121200000000002</v>
      </c>
      <c r="M67" s="36">
        <f t="shared" si="20"/>
        <v>105.556528</v>
      </c>
      <c r="N67" s="36">
        <f t="shared" si="33"/>
        <v>-95.960480000000004</v>
      </c>
      <c r="O67" s="35">
        <v>0</v>
      </c>
      <c r="P67" s="31">
        <f t="shared" si="30"/>
        <v>-95.960480000000004</v>
      </c>
      <c r="Q67" s="32">
        <v>0</v>
      </c>
      <c r="R67" s="37">
        <f t="shared" si="34"/>
        <v>-1</v>
      </c>
    </row>
    <row r="68" spans="1:18" ht="35.25" customHeight="1" x14ac:dyDescent="0.3">
      <c r="A68" s="23">
        <v>1</v>
      </c>
      <c r="B68" s="9"/>
      <c r="C68" s="10" t="s">
        <v>101</v>
      </c>
      <c r="D68" s="10" t="s">
        <v>100</v>
      </c>
      <c r="E68" s="29">
        <v>77.89</v>
      </c>
      <c r="F68" s="30">
        <f t="shared" si="27"/>
        <v>6.2312000000000003</v>
      </c>
      <c r="G68" s="19">
        <v>0</v>
      </c>
      <c r="H68" s="27">
        <f t="shared" si="28"/>
        <v>14.8894524</v>
      </c>
      <c r="I68" s="33">
        <f t="shared" si="29"/>
        <v>99.010652399999998</v>
      </c>
      <c r="J68" s="21"/>
      <c r="K68" s="27">
        <f t="shared" si="31"/>
        <v>18.07048</v>
      </c>
      <c r="L68" s="28">
        <f t="shared" si="32"/>
        <v>84.121200000000002</v>
      </c>
      <c r="M68" s="36">
        <f t="shared" si="20"/>
        <v>105.556528</v>
      </c>
      <c r="N68" s="36">
        <f t="shared" si="33"/>
        <v>-95.960480000000004</v>
      </c>
      <c r="O68" s="35">
        <v>0</v>
      </c>
      <c r="P68" s="31">
        <f t="shared" si="30"/>
        <v>-95.960480000000004</v>
      </c>
      <c r="Q68" s="32">
        <v>0</v>
      </c>
      <c r="R68" s="37">
        <f t="shared" si="34"/>
        <v>-1</v>
      </c>
    </row>
    <row r="69" spans="1:18" ht="35.25" customHeight="1" x14ac:dyDescent="0.3">
      <c r="A69" s="23">
        <v>1</v>
      </c>
      <c r="B69" s="9"/>
      <c r="C69" s="10" t="s">
        <v>101</v>
      </c>
      <c r="D69" s="10" t="s">
        <v>100</v>
      </c>
      <c r="E69" s="29">
        <v>77.89</v>
      </c>
      <c r="F69" s="30">
        <f t="shared" si="27"/>
        <v>6.2312000000000003</v>
      </c>
      <c r="G69" s="19">
        <v>0</v>
      </c>
      <c r="H69" s="27">
        <f t="shared" si="28"/>
        <v>14.8894524</v>
      </c>
      <c r="I69" s="33">
        <f t="shared" si="29"/>
        <v>99.010652399999998</v>
      </c>
      <c r="J69" s="21"/>
      <c r="K69" s="27">
        <f t="shared" si="31"/>
        <v>18.07048</v>
      </c>
      <c r="L69" s="28">
        <f t="shared" si="32"/>
        <v>84.121200000000002</v>
      </c>
      <c r="M69" s="36">
        <f t="shared" si="20"/>
        <v>105.556528</v>
      </c>
      <c r="N69" s="36">
        <f t="shared" si="33"/>
        <v>-95.960480000000004</v>
      </c>
      <c r="O69" s="35">
        <v>0</v>
      </c>
      <c r="P69" s="31">
        <f t="shared" si="30"/>
        <v>-95.960480000000004</v>
      </c>
      <c r="Q69" s="32">
        <v>0</v>
      </c>
      <c r="R69" s="37">
        <f t="shared" si="34"/>
        <v>-1</v>
      </c>
    </row>
    <row r="70" spans="1:18" ht="35.25" customHeight="1" x14ac:dyDescent="0.3">
      <c r="A70" s="23">
        <v>1</v>
      </c>
      <c r="B70" s="9"/>
      <c r="C70" s="10" t="s">
        <v>101</v>
      </c>
      <c r="D70" s="10" t="s">
        <v>100</v>
      </c>
      <c r="E70" s="29">
        <v>77.89</v>
      </c>
      <c r="F70" s="30">
        <f t="shared" si="27"/>
        <v>6.2312000000000003</v>
      </c>
      <c r="G70" s="19">
        <v>0</v>
      </c>
      <c r="H70" s="27">
        <f t="shared" si="28"/>
        <v>14.8894524</v>
      </c>
      <c r="I70" s="33">
        <f t="shared" si="29"/>
        <v>99.010652399999998</v>
      </c>
      <c r="J70" s="21"/>
      <c r="K70" s="27">
        <f t="shared" si="31"/>
        <v>18.07048</v>
      </c>
      <c r="L70" s="28">
        <f t="shared" si="32"/>
        <v>84.121200000000002</v>
      </c>
      <c r="M70" s="36">
        <f t="shared" si="20"/>
        <v>105.556528</v>
      </c>
      <c r="N70" s="36">
        <f t="shared" si="33"/>
        <v>-95.960480000000004</v>
      </c>
      <c r="O70" s="35">
        <v>0</v>
      </c>
      <c r="P70" s="31">
        <f t="shared" si="30"/>
        <v>-95.960480000000004</v>
      </c>
      <c r="Q70" s="32">
        <v>0</v>
      </c>
      <c r="R70" s="37">
        <f t="shared" si="34"/>
        <v>-1</v>
      </c>
    </row>
    <row r="71" spans="1:18" ht="35.25" customHeight="1" x14ac:dyDescent="0.3">
      <c r="A71" s="23">
        <v>1</v>
      </c>
      <c r="B71" s="9"/>
      <c r="C71" s="10" t="s">
        <v>101</v>
      </c>
      <c r="D71" s="10" t="s">
        <v>100</v>
      </c>
      <c r="E71" s="29">
        <v>77.89</v>
      </c>
      <c r="F71" s="30">
        <f t="shared" si="27"/>
        <v>6.2312000000000003</v>
      </c>
      <c r="G71" s="19">
        <v>0</v>
      </c>
      <c r="H71" s="27">
        <f t="shared" si="28"/>
        <v>14.8894524</v>
      </c>
      <c r="I71" s="33">
        <f t="shared" si="29"/>
        <v>99.010652399999998</v>
      </c>
      <c r="J71" s="21"/>
      <c r="K71" s="27">
        <f t="shared" si="31"/>
        <v>18.07048</v>
      </c>
      <c r="L71" s="28">
        <f t="shared" si="32"/>
        <v>84.121200000000002</v>
      </c>
      <c r="M71" s="36">
        <f t="shared" si="20"/>
        <v>105.556528</v>
      </c>
      <c r="N71" s="36">
        <f t="shared" si="33"/>
        <v>-95.960480000000004</v>
      </c>
      <c r="O71" s="35">
        <v>0</v>
      </c>
      <c r="P71" s="31">
        <f t="shared" si="30"/>
        <v>-95.960480000000004</v>
      </c>
      <c r="Q71" s="32">
        <v>0</v>
      </c>
      <c r="R71" s="37">
        <f t="shared" si="34"/>
        <v>-1</v>
      </c>
    </row>
    <row r="72" spans="1:18" ht="35.25" customHeight="1" x14ac:dyDescent="0.3">
      <c r="A72" s="23">
        <v>1</v>
      </c>
      <c r="B72" s="9"/>
      <c r="C72" s="10" t="s">
        <v>101</v>
      </c>
      <c r="D72" s="10" t="s">
        <v>100</v>
      </c>
      <c r="E72" s="29">
        <v>77.89</v>
      </c>
      <c r="F72" s="30">
        <f t="shared" si="27"/>
        <v>6.2312000000000003</v>
      </c>
      <c r="G72" s="19">
        <v>0</v>
      </c>
      <c r="H72" s="27">
        <f t="shared" si="28"/>
        <v>14.8894524</v>
      </c>
      <c r="I72" s="33">
        <f t="shared" si="29"/>
        <v>99.010652399999998</v>
      </c>
      <c r="J72" s="21"/>
      <c r="K72" s="27">
        <f t="shared" si="31"/>
        <v>18.07048</v>
      </c>
      <c r="L72" s="28">
        <f t="shared" si="32"/>
        <v>84.121200000000002</v>
      </c>
      <c r="M72" s="36">
        <f t="shared" si="20"/>
        <v>105.556528</v>
      </c>
      <c r="N72" s="36">
        <f t="shared" si="33"/>
        <v>-95.960480000000004</v>
      </c>
      <c r="O72" s="35">
        <v>0</v>
      </c>
      <c r="P72" s="31">
        <f t="shared" si="30"/>
        <v>-95.960480000000004</v>
      </c>
      <c r="Q72" s="32">
        <v>0</v>
      </c>
      <c r="R72" s="37">
        <f t="shared" si="34"/>
        <v>-1</v>
      </c>
    </row>
    <row r="73" spans="1:18" ht="35.25" customHeight="1" x14ac:dyDescent="0.3">
      <c r="A73" s="23">
        <v>1</v>
      </c>
      <c r="B73" s="9"/>
      <c r="C73" s="10" t="s">
        <v>101</v>
      </c>
      <c r="D73" s="10" t="s">
        <v>100</v>
      </c>
      <c r="E73" s="29">
        <v>77.89</v>
      </c>
      <c r="F73" s="30">
        <f t="shared" si="27"/>
        <v>6.2312000000000003</v>
      </c>
      <c r="G73" s="19">
        <v>0</v>
      </c>
      <c r="H73" s="27">
        <f t="shared" si="28"/>
        <v>14.8894524</v>
      </c>
      <c r="I73" s="33">
        <f t="shared" si="29"/>
        <v>99.010652399999998</v>
      </c>
      <c r="J73" s="21"/>
      <c r="K73" s="27">
        <f t="shared" si="31"/>
        <v>18.07048</v>
      </c>
      <c r="L73" s="28">
        <f t="shared" si="32"/>
        <v>84.121200000000002</v>
      </c>
      <c r="M73" s="36">
        <f t="shared" si="20"/>
        <v>105.556528</v>
      </c>
      <c r="N73" s="36">
        <f t="shared" si="33"/>
        <v>-95.960480000000004</v>
      </c>
      <c r="O73" s="35">
        <v>0</v>
      </c>
      <c r="P73" s="31">
        <f t="shared" si="30"/>
        <v>-95.960480000000004</v>
      </c>
      <c r="Q73" s="32">
        <v>0</v>
      </c>
      <c r="R73" s="37">
        <f t="shared" si="34"/>
        <v>-1</v>
      </c>
    </row>
    <row r="74" spans="1:18" ht="35.25" customHeight="1" x14ac:dyDescent="0.3">
      <c r="A74" s="23">
        <v>1</v>
      </c>
      <c r="B74" s="9"/>
      <c r="C74" s="10" t="s">
        <v>101</v>
      </c>
      <c r="D74" s="10" t="s">
        <v>100</v>
      </c>
      <c r="E74" s="29">
        <v>77.89</v>
      </c>
      <c r="F74" s="30">
        <f t="shared" si="27"/>
        <v>6.2312000000000003</v>
      </c>
      <c r="G74" s="19">
        <v>0</v>
      </c>
      <c r="H74" s="27">
        <f t="shared" si="28"/>
        <v>14.8894524</v>
      </c>
      <c r="I74" s="33">
        <f t="shared" si="29"/>
        <v>99.010652399999998</v>
      </c>
      <c r="J74" s="21"/>
      <c r="K74" s="27">
        <f t="shared" si="31"/>
        <v>18.07048</v>
      </c>
      <c r="L74" s="28">
        <f t="shared" si="32"/>
        <v>84.121200000000002</v>
      </c>
      <c r="M74" s="36">
        <f t="shared" si="20"/>
        <v>105.556528</v>
      </c>
      <c r="N74" s="36">
        <f t="shared" si="33"/>
        <v>-95.960480000000004</v>
      </c>
      <c r="O74" s="35">
        <v>0</v>
      </c>
      <c r="P74" s="31">
        <f t="shared" si="30"/>
        <v>-95.960480000000004</v>
      </c>
      <c r="Q74" s="32">
        <v>0</v>
      </c>
      <c r="R74" s="37">
        <f t="shared" si="34"/>
        <v>-1</v>
      </c>
    </row>
    <row r="75" spans="1:18" ht="35.25" customHeight="1" x14ac:dyDescent="0.3">
      <c r="A75" s="23">
        <v>1</v>
      </c>
      <c r="B75" s="9"/>
      <c r="C75" s="10" t="s">
        <v>101</v>
      </c>
      <c r="D75" s="10" t="s">
        <v>100</v>
      </c>
      <c r="E75" s="29">
        <v>77.89</v>
      </c>
      <c r="F75" s="30">
        <f t="shared" si="27"/>
        <v>6.2312000000000003</v>
      </c>
      <c r="G75" s="19">
        <v>0</v>
      </c>
      <c r="H75" s="27">
        <f t="shared" si="28"/>
        <v>14.8894524</v>
      </c>
      <c r="I75" s="33">
        <f t="shared" si="29"/>
        <v>99.010652399999998</v>
      </c>
      <c r="J75" s="21"/>
      <c r="K75" s="27">
        <f t="shared" si="31"/>
        <v>18.07048</v>
      </c>
      <c r="L75" s="28">
        <f t="shared" si="32"/>
        <v>84.121200000000002</v>
      </c>
      <c r="M75" s="36">
        <f t="shared" si="20"/>
        <v>105.556528</v>
      </c>
      <c r="N75" s="36">
        <f t="shared" si="33"/>
        <v>-95.960480000000004</v>
      </c>
      <c r="O75" s="35">
        <v>0</v>
      </c>
      <c r="P75" s="31">
        <f t="shared" si="30"/>
        <v>-95.960480000000004</v>
      </c>
      <c r="Q75" s="32">
        <v>0</v>
      </c>
      <c r="R75" s="37">
        <f t="shared" si="34"/>
        <v>-1</v>
      </c>
    </row>
    <row r="76" spans="1:18" ht="35.25" customHeight="1" x14ac:dyDescent="0.3">
      <c r="A76" s="23">
        <v>1</v>
      </c>
      <c r="B76" s="9"/>
      <c r="C76" s="10" t="s">
        <v>101</v>
      </c>
      <c r="D76" s="10" t="s">
        <v>100</v>
      </c>
      <c r="E76" s="29">
        <v>77.89</v>
      </c>
      <c r="F76" s="30">
        <f t="shared" si="27"/>
        <v>6.2312000000000003</v>
      </c>
      <c r="G76" s="19">
        <v>0</v>
      </c>
      <c r="H76" s="27">
        <f t="shared" si="28"/>
        <v>14.8894524</v>
      </c>
      <c r="I76" s="33">
        <f t="shared" si="29"/>
        <v>99.010652399999998</v>
      </c>
      <c r="J76" s="21"/>
      <c r="K76" s="27">
        <f t="shared" si="31"/>
        <v>18.07048</v>
      </c>
      <c r="L76" s="28">
        <f t="shared" si="32"/>
        <v>84.121200000000002</v>
      </c>
      <c r="M76" s="36">
        <f t="shared" si="20"/>
        <v>105.556528</v>
      </c>
      <c r="N76" s="36">
        <f t="shared" si="33"/>
        <v>-95.960480000000004</v>
      </c>
      <c r="O76" s="35">
        <v>0</v>
      </c>
      <c r="P76" s="31">
        <f t="shared" si="30"/>
        <v>-95.960480000000004</v>
      </c>
      <c r="Q76" s="32">
        <v>0</v>
      </c>
      <c r="R76" s="37">
        <f t="shared" si="34"/>
        <v>-1</v>
      </c>
    </row>
    <row r="77" spans="1:18" ht="35.25" customHeight="1" x14ac:dyDescent="0.3">
      <c r="A77" s="23">
        <v>1</v>
      </c>
      <c r="B77" s="9"/>
      <c r="C77" s="10" t="s">
        <v>101</v>
      </c>
      <c r="D77" s="10" t="s">
        <v>100</v>
      </c>
      <c r="E77" s="29">
        <v>77.89</v>
      </c>
      <c r="F77" s="30">
        <f t="shared" si="27"/>
        <v>6.2312000000000003</v>
      </c>
      <c r="G77" s="19">
        <v>0</v>
      </c>
      <c r="H77" s="27">
        <f t="shared" si="28"/>
        <v>14.8894524</v>
      </c>
      <c r="I77" s="33">
        <f t="shared" si="29"/>
        <v>99.010652399999998</v>
      </c>
      <c r="J77" s="21"/>
      <c r="K77" s="27">
        <f t="shared" si="31"/>
        <v>18.07048</v>
      </c>
      <c r="L77" s="28">
        <f t="shared" si="32"/>
        <v>84.121200000000002</v>
      </c>
      <c r="M77" s="36">
        <f t="shared" si="20"/>
        <v>105.556528</v>
      </c>
      <c r="N77" s="36">
        <f t="shared" si="33"/>
        <v>-95.960480000000004</v>
      </c>
      <c r="O77" s="35">
        <v>0</v>
      </c>
      <c r="P77" s="31">
        <f t="shared" si="30"/>
        <v>-95.960480000000004</v>
      </c>
      <c r="Q77" s="32">
        <v>0</v>
      </c>
      <c r="R77" s="37">
        <f t="shared" si="34"/>
        <v>-1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  <hyperlink ref="C3" r:id="rId48"/>
  </hyperlinks>
  <pageMargins left="0.7" right="0.7" top="0.75" bottom="0.75" header="0.3" footer="0.3"/>
  <pageSetup orientation="portrait" r:id="rId49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2015-01-24T19:46:49Z</dcterms:modified>
</cp:coreProperties>
</file>