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8" i="1" l="1"/>
  <c r="M37" i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H53" i="1"/>
  <c r="F53" i="1"/>
  <c r="K53" i="1" s="1"/>
  <c r="F52" i="1"/>
  <c r="L52" i="1" s="1"/>
  <c r="H51" i="1"/>
  <c r="F51" i="1"/>
  <c r="K51" i="1" s="1"/>
  <c r="M51" i="1" l="1"/>
  <c r="N51" i="1"/>
  <c r="L51" i="1"/>
  <c r="M53" i="1"/>
  <c r="N53" i="1"/>
  <c r="L53" i="1"/>
  <c r="K72" i="1"/>
  <c r="K73" i="1"/>
  <c r="K74" i="1"/>
  <c r="K75" i="1"/>
  <c r="K76" i="1"/>
  <c r="K77" i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K67" i="1"/>
  <c r="K68" i="1"/>
  <c r="K69" i="1"/>
  <c r="K70" i="1"/>
  <c r="K71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K61" i="1"/>
  <c r="K62" i="1"/>
  <c r="K63" i="1"/>
  <c r="K64" i="1"/>
  <c r="K65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K56" i="1"/>
  <c r="K57" i="1"/>
  <c r="K58" i="1"/>
  <c r="K59" i="1"/>
  <c r="K54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H52" i="1"/>
  <c r="I52" i="1" s="1"/>
  <c r="P51" i="1"/>
  <c r="R51" i="1"/>
  <c r="I51" i="1"/>
  <c r="F3" i="1"/>
  <c r="K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F47" i="1"/>
  <c r="K47" i="1" s="1"/>
  <c r="F48" i="1"/>
  <c r="K48" i="1" s="1"/>
  <c r="F49" i="1"/>
  <c r="K49" i="1" s="1"/>
  <c r="F50" i="1"/>
  <c r="K50" i="1" s="1"/>
  <c r="F2" i="1"/>
  <c r="K2" i="1" s="1"/>
  <c r="M2" i="1" s="1"/>
  <c r="N3" i="1" l="1"/>
  <c r="M3" i="1"/>
  <c r="M11" i="1"/>
  <c r="N11" i="1"/>
  <c r="M50" i="1"/>
  <c r="N50" i="1"/>
  <c r="M48" i="1"/>
  <c r="N48" i="1"/>
  <c r="M42" i="1"/>
  <c r="N42" i="1"/>
  <c r="M40" i="1"/>
  <c r="N40" i="1"/>
  <c r="N38" i="1"/>
  <c r="M36" i="1"/>
  <c r="N36" i="1"/>
  <c r="M34" i="1"/>
  <c r="N34" i="1"/>
  <c r="R34" i="1" s="1"/>
  <c r="M32" i="1"/>
  <c r="N32" i="1"/>
  <c r="R32" i="1" s="1"/>
  <c r="M30" i="1"/>
  <c r="N30" i="1"/>
  <c r="M26" i="1"/>
  <c r="N26" i="1"/>
  <c r="M24" i="1"/>
  <c r="N24" i="1"/>
  <c r="M22" i="1"/>
  <c r="N22" i="1"/>
  <c r="M20" i="1"/>
  <c r="N20" i="1"/>
  <c r="M18" i="1"/>
  <c r="N18" i="1"/>
  <c r="M12" i="1"/>
  <c r="N12" i="1"/>
  <c r="R12" i="1" s="1"/>
  <c r="M8" i="1"/>
  <c r="N8" i="1"/>
  <c r="R8" i="1" s="1"/>
  <c r="M52" i="1"/>
  <c r="N52" i="1"/>
  <c r="M54" i="1"/>
  <c r="N54" i="1"/>
  <c r="M58" i="1"/>
  <c r="N58" i="1"/>
  <c r="M56" i="1"/>
  <c r="N56" i="1"/>
  <c r="M65" i="1"/>
  <c r="N65" i="1"/>
  <c r="M63" i="1"/>
  <c r="N63" i="1"/>
  <c r="M61" i="1"/>
  <c r="N61" i="1"/>
  <c r="M71" i="1"/>
  <c r="N71" i="1"/>
  <c r="M69" i="1"/>
  <c r="N69" i="1"/>
  <c r="M67" i="1"/>
  <c r="N67" i="1"/>
  <c r="M77" i="1"/>
  <c r="N77" i="1"/>
  <c r="M75" i="1"/>
  <c r="N75" i="1"/>
  <c r="M73" i="1"/>
  <c r="N73" i="1"/>
  <c r="N2" i="1"/>
  <c r="M49" i="1"/>
  <c r="N49" i="1"/>
  <c r="M47" i="1"/>
  <c r="N47" i="1"/>
  <c r="M45" i="1"/>
  <c r="N45" i="1"/>
  <c r="M43" i="1"/>
  <c r="N43" i="1"/>
  <c r="M41" i="1"/>
  <c r="N41" i="1"/>
  <c r="R41" i="1" s="1"/>
  <c r="N37" i="1"/>
  <c r="M33" i="1"/>
  <c r="N33" i="1"/>
  <c r="M31" i="1"/>
  <c r="N31" i="1"/>
  <c r="M29" i="1"/>
  <c r="N29" i="1"/>
  <c r="M27" i="1"/>
  <c r="R27" i="1" s="1"/>
  <c r="N27" i="1"/>
  <c r="M25" i="1"/>
  <c r="N25" i="1"/>
  <c r="M23" i="1"/>
  <c r="N23" i="1"/>
  <c r="M17" i="1"/>
  <c r="N17" i="1"/>
  <c r="M13" i="1"/>
  <c r="N13" i="1"/>
  <c r="M59" i="1"/>
  <c r="N59" i="1"/>
  <c r="M57" i="1"/>
  <c r="N57" i="1"/>
  <c r="M55" i="1"/>
  <c r="N55" i="1"/>
  <c r="M64" i="1"/>
  <c r="N64" i="1"/>
  <c r="M62" i="1"/>
  <c r="N62" i="1"/>
  <c r="M60" i="1"/>
  <c r="N60" i="1"/>
  <c r="M70" i="1"/>
  <c r="N70" i="1"/>
  <c r="M68" i="1"/>
  <c r="N68" i="1"/>
  <c r="M66" i="1"/>
  <c r="N66" i="1"/>
  <c r="M76" i="1"/>
  <c r="N76" i="1"/>
  <c r="M74" i="1"/>
  <c r="N74" i="1"/>
  <c r="M72" i="1"/>
  <c r="N72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R24" i="1"/>
  <c r="R23" i="1"/>
  <c r="R17" i="1"/>
  <c r="R38" i="1"/>
  <c r="R31" i="1"/>
  <c r="R50" i="1"/>
  <c r="R26" i="1"/>
  <c r="R42" i="1"/>
  <c r="R18" i="1"/>
  <c r="M5" i="1"/>
  <c r="R30" i="1"/>
  <c r="R11" i="1"/>
  <c r="R48" i="1"/>
  <c r="R40" i="1"/>
  <c r="R36" i="1"/>
  <c r="M39" i="1"/>
  <c r="R39" i="1" s="1"/>
  <c r="R22" i="1"/>
  <c r="R47" i="1"/>
  <c r="R20" i="1"/>
  <c r="M35" i="1"/>
  <c r="R43" i="1"/>
  <c r="R45" i="1"/>
  <c r="R37" i="1"/>
  <c r="R33" i="1"/>
  <c r="R29" i="1"/>
  <c r="R25" i="1"/>
  <c r="R13" i="1"/>
  <c r="R5" i="1"/>
  <c r="R49" i="1"/>
  <c r="K46" i="1"/>
  <c r="L50" i="1"/>
  <c r="M46" i="1" l="1"/>
  <c r="N46" i="1"/>
  <c r="R35" i="1"/>
  <c r="R46" i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L3" i="1"/>
  <c r="R3" i="1"/>
  <c r="P33" i="1"/>
  <c r="P35" i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<sst xmlns="http://schemas.openxmlformats.org/spreadsheetml/2006/main" count="169" uniqueCount="110">
  <si>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</si>
  <si>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</si>
  <si>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</si>
  <si>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</si>
  <si>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</si>
  <si>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</si>
  <si>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</si>
  <si>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</si>
  <si>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</si>
  <si>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</si>
  <si>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</si>
  <si>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</si>
  <si>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</si>
  <si>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</si>
  <si>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</si>
  <si>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</si>
  <si>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</si>
  <si>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</si>
  <si>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</si>
  <si>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</si>
  <si>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</si>
  <si>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</si>
  <si>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</si>
  <si>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</si>
  <si>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</si>
  <si>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</si>
  <si>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</si>
  <si>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</si>
  <si>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</si>
  <si>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</si>
  <si>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</si>
  <si>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</si>
  <si>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</si>
  <si>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</si>
  <si>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</si>
  <si>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</si>
  <si>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</si>
  <si>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</si>
  <si>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</si>
  <si>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</si>
  <si>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</si>
  <si>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</si>
  <si>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</si>
  <si>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</si>
  <si>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</si>
  <si>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</si>
  <si>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</si>
  <si>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</si>
  <si>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</si>
  <si>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</si>
  <si>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</si>
  <si>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</si>
  <si>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</si>
  <si>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</si>
  <si>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</si>
  <si>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</si>
  <si>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</si>
  <si>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</si>
  <si>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</si>
  <si>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</si>
  <si>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</si>
  <si>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</si>
  <si>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</si>
  <si>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</si>
  <si>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</si>
  <si>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</si>
  <si>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</si>
  <si>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</si>
  <si>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</si>
  <si>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</si>
  <si>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</si>
  <si>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</si>
  <si>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</si>
  <si>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</si>
  <si>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</si>
  <si>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</si>
  <si>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</si>
  <si>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</si>
  <si>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</si>
  <si>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</si>
  <si>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</si>
  <si>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</si>
  <si>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</si>
  <si>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</si>
  <si>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</si>
  <si>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</si>
  <si>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</si>
  <si>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</si>
  <si>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</si>
  <si>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</si>
  <si>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</si>
  <si>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</si>
  <si>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</si>
  <si>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</si>
  <si>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</si>
  <si>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</si>
  <si>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</si>
  <si>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</si>
  <si>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</si>
  <si>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</si>
  <si>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</si>
  <si>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</si>
  <si>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</si>
  <si>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</si>
  <si>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</si>
  <si>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</si>
  <si>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</si>
  <si>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EbaY</t>
  </si>
  <si>
    <t>http://www.amazon.com/gp/product/B00MXVQ7O2/?ie=UTF8&amp;tag=evattcom-20</t>
  </si>
  <si>
    <t>http://www.ebay.com/itm/251794125007?ssPageName=STRK:MESELX:IT&amp;_trksid=p3984.m1558.l2649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</si>
</sst>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hyperlink" Target="http://www.ebay.com/itm/251766283706?ssPageName=STRK:MESELX:IT&amp;_trksid=p3984.m1558.l2649" TargetMode="External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40" zoomScaleNormal="100" workbookViewId="0">
      <selection activeCell="C15" sqref="C15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0.570312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107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14.36</v>
      </c>
      <c r="F2" s="30">
        <f>E2*8%</f>
        <v>1.1488</v>
      </c>
      <c r="G2" s="19">
        <v>0</v>
      </c>
      <c r="H2" s="27">
        <f t="shared" ref="H2:H28" si="0">SUM(E2+F2)*0.17</f>
        <v>2.6364960000000002</v>
      </c>
      <c r="I2" s="33">
        <f t="shared" ref="I2:I33" si="1">SUM(E2:H2)</f>
        <v>18.145295999999998</v>
      </c>
      <c r="J2" s="21">
        <v>22.02</v>
      </c>
      <c r="K2" s="27">
        <f t="shared" ref="K2:K33" si="2">(E2*0.152)+F2</f>
        <v>3.3315199999999998</v>
      </c>
      <c r="L2" s="28">
        <f t="shared" ref="L2:L33" si="3">E2+F2</f>
        <v>15.508799999999999</v>
      </c>
      <c r="M2" s="36">
        <f>E2+K2+(10%*(E2+K2))</f>
        <v>19.460672000000002</v>
      </c>
      <c r="N2" s="36">
        <f t="shared" ref="N2:N33" si="4">J2-(E2+K2)</f>
        <v>4.328479999999999</v>
      </c>
      <c r="O2" s="35">
        <v>0</v>
      </c>
      <c r="P2" s="31">
        <f t="shared" ref="P2:P37" si="5">N2</f>
        <v>4.328479999999999</v>
      </c>
      <c r="Q2" s="32">
        <f t="shared" ref="Q2:Q15" si="6">O2*P2</f>
        <v>0</v>
      </c>
      <c r="R2" s="37">
        <f t="shared" ref="R2:R33" si="7">N2/(E2+K2)</f>
        <v>0.244664110262996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14.99</v>
      </c>
      <c r="F3" s="30">
        <f t="shared" ref="F3:F50" si="8">E3*8%</f>
        <v>1.1992</v>
      </c>
      <c r="G3" s="19">
        <v>0</v>
      </c>
      <c r="H3" s="27">
        <f t="shared" si="0"/>
        <v>2.7521640000000001</v>
      </c>
      <c r="I3" s="33">
        <f t="shared" si="1"/>
        <v>18.941364</v>
      </c>
      <c r="J3" s="21">
        <v>22.95</v>
      </c>
      <c r="K3" s="27">
        <f t="shared" si="2"/>
        <v>3.4776800000000003</v>
      </c>
      <c r="L3" s="28">
        <f t="shared" si="3"/>
        <v>16.1892</v>
      </c>
      <c r="M3" s="36">
        <f>E3+K3+(10%*(E3+K3))</f>
        <v>20.314448000000002</v>
      </c>
      <c r="N3" s="36">
        <f t="shared" si="4"/>
        <v>4.4823199999999979</v>
      </c>
      <c r="O3" s="35">
        <v>1</v>
      </c>
      <c r="P3" s="31">
        <f t="shared" si="5"/>
        <v>4.4823199999999979</v>
      </c>
      <c r="Q3" s="32">
        <f t="shared" si="6"/>
        <v>4.4823199999999979</v>
      </c>
      <c r="R3" s="37">
        <f t="shared" si="7"/>
        <v>0.2427115912773016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10.49</v>
      </c>
      <c r="F4" s="30">
        <f t="shared" si="8"/>
        <v>0.83920000000000006</v>
      </c>
      <c r="G4" s="19">
        <v>0</v>
      </c>
      <c r="H4" s="27">
        <f t="shared" si="0"/>
        <v>1.9259640000000002</v>
      </c>
      <c r="I4" s="33">
        <f t="shared" si="1"/>
        <v>13.255164000000001</v>
      </c>
      <c r="J4" s="21">
        <v>15.55</v>
      </c>
      <c r="K4" s="27">
        <f t="shared" si="2"/>
        <v>2.4336799999999998</v>
      </c>
      <c r="L4" s="28">
        <f t="shared" si="3"/>
        <v>11.3292</v>
      </c>
      <c r="M4" s="36">
        <f t="shared" ref="M4:M8" si="9">E4+K4+(10%*(E4+K4))</f>
        <v>14.216048000000001</v>
      </c>
      <c r="N4" s="36">
        <f t="shared" si="4"/>
        <v>2.6263199999999998</v>
      </c>
      <c r="O4" s="35">
        <v>0</v>
      </c>
      <c r="P4" s="31">
        <f t="shared" si="5"/>
        <v>2.6263199999999998</v>
      </c>
      <c r="Q4" s="32">
        <f t="shared" si="6"/>
        <v>0</v>
      </c>
      <c r="R4" s="37">
        <f t="shared" si="7"/>
        <v>0.2032176593663724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8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9"/>
        <v>27.090447999999999</v>
      </c>
      <c r="N5" s="36">
        <f t="shared" si="4"/>
        <v>3.8323200000000028</v>
      </c>
      <c r="O5" s="35">
        <v>0</v>
      </c>
      <c r="P5" s="31">
        <f t="shared" si="5"/>
        <v>3.8323200000000028</v>
      </c>
      <c r="Q5" s="32">
        <f t="shared" si="6"/>
        <v>0</v>
      </c>
      <c r="R5" s="37">
        <f t="shared" si="7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61.34</v>
      </c>
      <c r="F6" s="30">
        <f t="shared" si="8"/>
        <v>4.9072000000000005</v>
      </c>
      <c r="G6" s="19">
        <v>0</v>
      </c>
      <c r="H6" s="27">
        <f t="shared" si="0"/>
        <v>11.262024000000002</v>
      </c>
      <c r="I6" s="33">
        <f t="shared" si="1"/>
        <v>77.509224000000003</v>
      </c>
      <c r="J6" s="21">
        <v>84.89</v>
      </c>
      <c r="K6" s="27">
        <f t="shared" si="2"/>
        <v>14.230879999999999</v>
      </c>
      <c r="L6" s="28">
        <f t="shared" si="3"/>
        <v>66.247200000000007</v>
      </c>
      <c r="M6" s="36">
        <f t="shared" si="9"/>
        <v>83.12796800000001</v>
      </c>
      <c r="N6" s="36">
        <f t="shared" si="4"/>
        <v>9.3191199999999981</v>
      </c>
      <c r="O6" s="35">
        <v>0</v>
      </c>
      <c r="P6" s="31">
        <f t="shared" si="5"/>
        <v>9.3191199999999981</v>
      </c>
      <c r="Q6" s="32">
        <f t="shared" si="6"/>
        <v>0</v>
      </c>
      <c r="R6" s="37">
        <f t="shared" si="7"/>
        <v>0.12331628267396116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36.68</v>
      </c>
      <c r="F7" s="30">
        <f t="shared" si="8"/>
        <v>2.9344000000000001</v>
      </c>
      <c r="G7" s="19">
        <v>0</v>
      </c>
      <c r="H7" s="27">
        <f t="shared" si="0"/>
        <v>6.7344480000000013</v>
      </c>
      <c r="I7" s="33">
        <f t="shared" si="1"/>
        <v>46.348848000000004</v>
      </c>
      <c r="J7" s="21">
        <v>49.94</v>
      </c>
      <c r="K7" s="27">
        <f t="shared" si="2"/>
        <v>8.50976</v>
      </c>
      <c r="L7" s="28">
        <f t="shared" si="3"/>
        <v>39.614400000000003</v>
      </c>
      <c r="M7" s="36">
        <f t="shared" si="9"/>
        <v>49.708736000000002</v>
      </c>
      <c r="N7" s="36">
        <f t="shared" si="4"/>
        <v>4.750239999999998</v>
      </c>
      <c r="O7" s="35">
        <v>0</v>
      </c>
      <c r="P7" s="31">
        <f t="shared" si="5"/>
        <v>4.750239999999998</v>
      </c>
      <c r="Q7" s="32">
        <f t="shared" si="6"/>
        <v>0</v>
      </c>
      <c r="R7" s="37">
        <f t="shared" si="7"/>
        <v>0.10511761956691069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102.89</v>
      </c>
      <c r="F8" s="30">
        <f t="shared" si="8"/>
        <v>8.2311999999999994</v>
      </c>
      <c r="G8" s="19">
        <v>0</v>
      </c>
      <c r="H8" s="27">
        <f t="shared" si="0"/>
        <v>18.890604000000003</v>
      </c>
      <c r="I8" s="33">
        <f t="shared" si="1"/>
        <v>130.01180400000001</v>
      </c>
      <c r="J8" s="21">
        <v>139.94999999999999</v>
      </c>
      <c r="K8" s="27">
        <f t="shared" si="2"/>
        <v>23.870480000000001</v>
      </c>
      <c r="L8" s="28">
        <f t="shared" si="3"/>
        <v>111.1212</v>
      </c>
      <c r="M8" s="36">
        <f t="shared" si="9"/>
        <v>139.43652800000001</v>
      </c>
      <c r="N8" s="36">
        <f t="shared" si="4"/>
        <v>13.189519999999987</v>
      </c>
      <c r="O8" s="35">
        <v>0</v>
      </c>
      <c r="P8" s="31">
        <f t="shared" si="5"/>
        <v>13.189519999999987</v>
      </c>
      <c r="Q8" s="32">
        <f t="shared" si="6"/>
        <v>0</v>
      </c>
      <c r="R8" s="37">
        <f t="shared" si="7"/>
        <v>0.10405072622003314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8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4"/>
        <v>0</v>
      </c>
      <c r="O9" s="35">
        <v>0</v>
      </c>
      <c r="P9" s="31">
        <f t="shared" si="5"/>
        <v>0</v>
      </c>
      <c r="Q9" s="32">
        <f t="shared" si="6"/>
        <v>0</v>
      </c>
      <c r="R9" s="37" t="e">
        <f t="shared" si="7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12.87</v>
      </c>
      <c r="F10" s="30">
        <f t="shared" si="8"/>
        <v>1.0295999999999998</v>
      </c>
      <c r="G10" s="19">
        <v>0</v>
      </c>
      <c r="H10" s="27">
        <f t="shared" si="0"/>
        <v>2.3629320000000003</v>
      </c>
      <c r="I10" s="33">
        <f t="shared" si="1"/>
        <v>16.262532</v>
      </c>
      <c r="J10" s="21">
        <v>21.19</v>
      </c>
      <c r="K10" s="27">
        <f t="shared" si="2"/>
        <v>2.9858399999999996</v>
      </c>
      <c r="L10" s="28">
        <f t="shared" si="3"/>
        <v>13.8996</v>
      </c>
      <c r="M10" s="36">
        <v>0</v>
      </c>
      <c r="N10" s="36">
        <f t="shared" si="4"/>
        <v>5.3341600000000025</v>
      </c>
      <c r="O10" s="35">
        <v>0</v>
      </c>
      <c r="P10" s="31">
        <f t="shared" si="5"/>
        <v>5.3341600000000025</v>
      </c>
      <c r="Q10" s="32">
        <f t="shared" si="6"/>
        <v>0</v>
      </c>
      <c r="R10" s="37">
        <f t="shared" si="7"/>
        <v>0.33641610914338205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8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ref="M11:M41" si="10">E11+K11+(10%*(E11+K11))</f>
        <v>39.287247999999998</v>
      </c>
      <c r="N11" s="36">
        <f t="shared" si="4"/>
        <v>4.044319999999999</v>
      </c>
      <c r="O11" s="35">
        <v>6</v>
      </c>
      <c r="P11" s="31">
        <f t="shared" si="5"/>
        <v>4.044319999999999</v>
      </c>
      <c r="Q11" s="32">
        <f t="shared" si="6"/>
        <v>24.265919999999994</v>
      </c>
      <c r="R11" s="37">
        <f t="shared" si="7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8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4"/>
        <v>7.5523199999999946</v>
      </c>
      <c r="O12" s="35">
        <v>0</v>
      </c>
      <c r="P12" s="31">
        <f t="shared" si="5"/>
        <v>7.5523199999999946</v>
      </c>
      <c r="Q12" s="32">
        <f t="shared" si="6"/>
        <v>0</v>
      </c>
      <c r="R12" s="37">
        <f t="shared" si="7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8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4"/>
        <v>5.4663200000000032</v>
      </c>
      <c r="O13" s="35">
        <v>0</v>
      </c>
      <c r="P13" s="31">
        <f t="shared" si="5"/>
        <v>5.4663200000000032</v>
      </c>
      <c r="Q13" s="32">
        <f t="shared" si="6"/>
        <v>0</v>
      </c>
      <c r="R13" s="37">
        <f t="shared" si="7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24</v>
      </c>
      <c r="F14" s="30">
        <f t="shared" si="8"/>
        <v>1.92</v>
      </c>
      <c r="G14" s="19">
        <v>0</v>
      </c>
      <c r="H14" s="27">
        <f t="shared" si="0"/>
        <v>4.4064000000000005</v>
      </c>
      <c r="I14" s="33">
        <f t="shared" si="1"/>
        <v>30.326400000000003</v>
      </c>
      <c r="J14" s="21">
        <v>64.95</v>
      </c>
      <c r="K14" s="27">
        <f t="shared" si="2"/>
        <v>5.5679999999999996</v>
      </c>
      <c r="L14" s="28">
        <f t="shared" si="3"/>
        <v>25.92</v>
      </c>
      <c r="M14" s="36">
        <f t="shared" si="10"/>
        <v>32.524799999999999</v>
      </c>
      <c r="N14" s="36">
        <f t="shared" si="4"/>
        <v>35.382000000000005</v>
      </c>
      <c r="O14" s="35">
        <v>0</v>
      </c>
      <c r="P14" s="31">
        <f t="shared" si="5"/>
        <v>35.382000000000005</v>
      </c>
      <c r="Q14" s="32">
        <f t="shared" si="6"/>
        <v>0</v>
      </c>
      <c r="R14" s="37">
        <f t="shared" si="7"/>
        <v>1.1966314935064937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26</v>
      </c>
      <c r="F15" s="30">
        <f t="shared" si="8"/>
        <v>2.08</v>
      </c>
      <c r="G15" s="19">
        <v>0</v>
      </c>
      <c r="H15" s="27">
        <f t="shared" si="0"/>
        <v>4.7736000000000001</v>
      </c>
      <c r="I15" s="33">
        <f t="shared" si="1"/>
        <v>32.8536</v>
      </c>
      <c r="J15" s="21">
        <v>64.95</v>
      </c>
      <c r="K15" s="27">
        <f t="shared" si="2"/>
        <v>6.032</v>
      </c>
      <c r="L15" s="28">
        <f t="shared" si="3"/>
        <v>28.08</v>
      </c>
      <c r="M15" s="36">
        <f t="shared" si="10"/>
        <v>35.235199999999999</v>
      </c>
      <c r="N15" s="36">
        <f t="shared" si="4"/>
        <v>32.918000000000006</v>
      </c>
      <c r="O15" s="35">
        <v>0</v>
      </c>
      <c r="P15" s="31">
        <f t="shared" si="5"/>
        <v>32.918000000000006</v>
      </c>
      <c r="Q15" s="32">
        <f t="shared" si="6"/>
        <v>0</v>
      </c>
      <c r="R15" s="37">
        <f t="shared" si="7"/>
        <v>1.0276598401598405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13.99</v>
      </c>
      <c r="F16" s="30">
        <f t="shared" si="8"/>
        <v>1.1192</v>
      </c>
      <c r="G16" s="19">
        <v>0</v>
      </c>
      <c r="H16" s="27">
        <f t="shared" si="0"/>
        <v>2.5685640000000003</v>
      </c>
      <c r="I16" s="33">
        <f t="shared" si="1"/>
        <v>17.677764</v>
      </c>
      <c r="J16" s="21">
        <v>23.1</v>
      </c>
      <c r="K16" s="27">
        <f t="shared" si="2"/>
        <v>3.2456800000000001</v>
      </c>
      <c r="L16" s="28">
        <f t="shared" si="3"/>
        <v>15.1092</v>
      </c>
      <c r="M16" s="36">
        <f t="shared" si="10"/>
        <v>18.959248000000002</v>
      </c>
      <c r="N16" s="36">
        <f t="shared" si="4"/>
        <v>5.8643199999999993</v>
      </c>
      <c r="O16" s="35">
        <v>1</v>
      </c>
      <c r="P16" s="31">
        <f>N16</f>
        <v>5.8643199999999993</v>
      </c>
      <c r="Q16" s="32">
        <f>O16*P16</f>
        <v>5.8643199999999993</v>
      </c>
      <c r="R16" s="37">
        <f t="shared" si="7"/>
        <v>0.34024303073624007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8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4"/>
        <v>1.4456000000000007</v>
      </c>
      <c r="O17" s="35">
        <v>7</v>
      </c>
      <c r="P17" s="31">
        <f t="shared" si="5"/>
        <v>1.4456000000000007</v>
      </c>
      <c r="Q17" s="32">
        <f t="shared" ref="Q17:Q31" si="11">O17*P17</f>
        <v>10.119200000000005</v>
      </c>
      <c r="R17" s="37">
        <f t="shared" si="7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8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4"/>
        <v>1.9463200000000001</v>
      </c>
      <c r="O18" s="35">
        <v>0</v>
      </c>
      <c r="P18" s="31">
        <f t="shared" si="5"/>
        <v>1.9463200000000001</v>
      </c>
      <c r="Q18" s="32">
        <f t="shared" si="11"/>
        <v>0</v>
      </c>
      <c r="R18" s="37">
        <f t="shared" si="7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16.440000000000001</v>
      </c>
      <c r="F19" s="30">
        <f t="shared" si="8"/>
        <v>1.3152000000000001</v>
      </c>
      <c r="G19" s="19">
        <v>0</v>
      </c>
      <c r="H19" s="27">
        <f t="shared" si="0"/>
        <v>3.0183840000000006</v>
      </c>
      <c r="I19" s="33">
        <f t="shared" si="1"/>
        <v>20.773584000000003</v>
      </c>
      <c r="J19" s="21">
        <v>22.59</v>
      </c>
      <c r="K19" s="27">
        <f t="shared" si="2"/>
        <v>3.8140800000000006</v>
      </c>
      <c r="L19" s="28">
        <f t="shared" si="3"/>
        <v>17.755200000000002</v>
      </c>
      <c r="M19" s="36">
        <f t="shared" si="10"/>
        <v>22.279488000000001</v>
      </c>
      <c r="N19" s="36">
        <f t="shared" si="4"/>
        <v>2.335919999999998</v>
      </c>
      <c r="O19" s="35">
        <v>2</v>
      </c>
      <c r="P19" s="31">
        <f t="shared" si="5"/>
        <v>2.335919999999998</v>
      </c>
      <c r="Q19" s="32">
        <f t="shared" si="11"/>
        <v>4.671839999999996</v>
      </c>
      <c r="R19" s="37">
        <f t="shared" si="7"/>
        <v>0.11533083704616541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21.91</v>
      </c>
      <c r="F20" s="30">
        <f t="shared" si="8"/>
        <v>1.7528000000000001</v>
      </c>
      <c r="G20" s="19">
        <v>0</v>
      </c>
      <c r="H20" s="27">
        <f t="shared" si="0"/>
        <v>4.0226760000000006</v>
      </c>
      <c r="I20" s="33">
        <f t="shared" si="1"/>
        <v>27.685476000000001</v>
      </c>
      <c r="J20" s="21">
        <v>30.95</v>
      </c>
      <c r="K20" s="27">
        <f t="shared" si="2"/>
        <v>5.0831200000000001</v>
      </c>
      <c r="L20" s="28">
        <f t="shared" si="3"/>
        <v>23.662800000000001</v>
      </c>
      <c r="M20" s="36">
        <f t="shared" si="10"/>
        <v>29.692432</v>
      </c>
      <c r="N20" s="36">
        <f t="shared" si="4"/>
        <v>3.9568799999999982</v>
      </c>
      <c r="O20" s="35">
        <v>0</v>
      </c>
      <c r="P20" s="31">
        <f t="shared" si="5"/>
        <v>3.9568799999999982</v>
      </c>
      <c r="Q20" s="32">
        <f t="shared" si="11"/>
        <v>0</v>
      </c>
      <c r="R20" s="37">
        <f t="shared" si="7"/>
        <v>0.14658846402342515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8.57</v>
      </c>
      <c r="F21" s="30">
        <f t="shared" si="8"/>
        <v>0.68559999999999999</v>
      </c>
      <c r="G21" s="19">
        <v>0</v>
      </c>
      <c r="H21" s="27">
        <f t="shared" si="0"/>
        <v>1.5734520000000003</v>
      </c>
      <c r="I21" s="33">
        <f t="shared" si="1"/>
        <v>10.829052000000001</v>
      </c>
      <c r="J21" s="21">
        <v>14.99</v>
      </c>
      <c r="K21" s="27">
        <f t="shared" si="2"/>
        <v>1.98824</v>
      </c>
      <c r="L21" s="28">
        <f t="shared" si="3"/>
        <v>9.2556000000000012</v>
      </c>
      <c r="M21" s="36">
        <f t="shared" si="10"/>
        <v>11.614063999999999</v>
      </c>
      <c r="N21" s="36">
        <f t="shared" si="4"/>
        <v>4.4317600000000006</v>
      </c>
      <c r="O21" s="35">
        <v>0</v>
      </c>
      <c r="P21" s="31">
        <f t="shared" si="5"/>
        <v>4.4317600000000006</v>
      </c>
      <c r="Q21" s="32">
        <f t="shared" si="11"/>
        <v>0</v>
      </c>
      <c r="R21" s="37">
        <f t="shared" si="7"/>
        <v>0.41974419979087429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8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23.23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4"/>
        <v>2.1135200000000012</v>
      </c>
      <c r="O22" s="35">
        <v>1</v>
      </c>
      <c r="P22" s="31">
        <f t="shared" si="5"/>
        <v>2.1135200000000012</v>
      </c>
      <c r="Q22" s="32">
        <f t="shared" si="11"/>
        <v>2.1135200000000012</v>
      </c>
      <c r="R22" s="37">
        <f t="shared" si="7"/>
        <v>0.10008865113882623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8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4"/>
        <v>1.2246399999999991</v>
      </c>
      <c r="O23" s="35">
        <v>2</v>
      </c>
      <c r="P23" s="31">
        <f t="shared" si="5"/>
        <v>1.2246399999999991</v>
      </c>
      <c r="Q23" s="32">
        <f t="shared" si="11"/>
        <v>2.4492799999999981</v>
      </c>
      <c r="R23" s="37">
        <f t="shared" si="7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27.99</v>
      </c>
      <c r="F24" s="30">
        <f t="shared" si="8"/>
        <v>2.2391999999999999</v>
      </c>
      <c r="G24" s="19">
        <v>0</v>
      </c>
      <c r="H24" s="27">
        <f t="shared" si="0"/>
        <v>5.1389640000000005</v>
      </c>
      <c r="I24" s="33">
        <f t="shared" si="1"/>
        <v>35.368164</v>
      </c>
      <c r="J24" s="21">
        <v>40.950000000000003</v>
      </c>
      <c r="K24" s="27">
        <f t="shared" si="2"/>
        <v>6.4936799999999995</v>
      </c>
      <c r="L24" s="28">
        <f t="shared" si="3"/>
        <v>30.229199999999999</v>
      </c>
      <c r="M24" s="36">
        <f t="shared" si="10"/>
        <v>37.932048000000002</v>
      </c>
      <c r="N24" s="36">
        <f t="shared" si="4"/>
        <v>6.4663200000000032</v>
      </c>
      <c r="O24" s="35">
        <v>0</v>
      </c>
      <c r="P24" s="31">
        <f t="shared" si="5"/>
        <v>6.4663200000000032</v>
      </c>
      <c r="Q24" s="32">
        <f t="shared" si="11"/>
        <v>0</v>
      </c>
      <c r="R24" s="37">
        <f t="shared" si="7"/>
        <v>0.18751826951183873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8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4"/>
        <v>4.9246400000000037</v>
      </c>
      <c r="O25" s="35">
        <v>0</v>
      </c>
      <c r="P25" s="31">
        <f t="shared" si="5"/>
        <v>4.9246400000000037</v>
      </c>
      <c r="Q25" s="32">
        <f t="shared" si="11"/>
        <v>0</v>
      </c>
      <c r="R25" s="37">
        <f t="shared" si="7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8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4"/>
        <v>0.73192000000000057</v>
      </c>
      <c r="O26" s="35">
        <v>0</v>
      </c>
      <c r="P26" s="31">
        <f t="shared" si="5"/>
        <v>0.73192000000000057</v>
      </c>
      <c r="Q26" s="32">
        <f t="shared" si="11"/>
        <v>0</v>
      </c>
      <c r="R26" s="37">
        <f t="shared" si="7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8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4"/>
        <v>2.3952799999999996</v>
      </c>
      <c r="O27" s="35">
        <v>0</v>
      </c>
      <c r="P27" s="31">
        <f t="shared" si="5"/>
        <v>2.3952799999999996</v>
      </c>
      <c r="Q27" s="32">
        <f t="shared" si="11"/>
        <v>0</v>
      </c>
      <c r="R27" s="37">
        <f t="shared" si="7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14.51</v>
      </c>
      <c r="F28" s="30">
        <f t="shared" si="8"/>
        <v>1.1608000000000001</v>
      </c>
      <c r="G28" s="19">
        <v>0</v>
      </c>
      <c r="H28" s="27">
        <f t="shared" si="0"/>
        <v>2.6640360000000003</v>
      </c>
      <c r="I28" s="33">
        <f t="shared" si="1"/>
        <v>18.334835999999999</v>
      </c>
      <c r="J28" s="21">
        <v>19.95</v>
      </c>
      <c r="K28" s="27">
        <f t="shared" si="2"/>
        <v>3.36632</v>
      </c>
      <c r="L28" s="28">
        <f t="shared" si="3"/>
        <v>15.6708</v>
      </c>
      <c r="M28" s="36">
        <f t="shared" si="10"/>
        <v>19.663951999999998</v>
      </c>
      <c r="N28" s="36">
        <f t="shared" si="4"/>
        <v>2.0736799999999995</v>
      </c>
      <c r="O28" s="35">
        <v>0</v>
      </c>
      <c r="P28" s="31">
        <f t="shared" si="5"/>
        <v>2.0736799999999995</v>
      </c>
      <c r="Q28" s="32">
        <f t="shared" si="11"/>
        <v>0</v>
      </c>
      <c r="R28" s="37">
        <f t="shared" si="7"/>
        <v>0.11600150366518386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8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4"/>
        <v>2.4823199999999979</v>
      </c>
      <c r="O29" s="35">
        <v>0</v>
      </c>
      <c r="P29" s="31">
        <f t="shared" si="5"/>
        <v>2.4823199999999979</v>
      </c>
      <c r="Q29" s="32">
        <f t="shared" si="11"/>
        <v>0</v>
      </c>
      <c r="R29" s="37">
        <f t="shared" si="7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15.99</v>
      </c>
      <c r="F30" s="30">
        <f t="shared" si="8"/>
        <v>1.2792000000000001</v>
      </c>
      <c r="G30" s="19">
        <v>0</v>
      </c>
      <c r="H30" s="27">
        <f t="shared" si="12"/>
        <v>3.0566484000000003</v>
      </c>
      <c r="I30" s="33">
        <f t="shared" si="1"/>
        <v>20.325848400000002</v>
      </c>
      <c r="J30" s="21">
        <v>28.89</v>
      </c>
      <c r="K30" s="27">
        <f t="shared" si="2"/>
        <v>3.7096799999999996</v>
      </c>
      <c r="L30" s="28">
        <f t="shared" si="3"/>
        <v>17.269200000000001</v>
      </c>
      <c r="M30" s="36">
        <f t="shared" si="10"/>
        <v>21.669648000000002</v>
      </c>
      <c r="N30" s="36">
        <f t="shared" si="4"/>
        <v>9.1903199999999998</v>
      </c>
      <c r="O30" s="35">
        <v>0</v>
      </c>
      <c r="P30" s="31">
        <f t="shared" si="5"/>
        <v>9.1903199999999998</v>
      </c>
      <c r="Q30" s="32">
        <f t="shared" si="11"/>
        <v>0</v>
      </c>
      <c r="R30" s="37">
        <f t="shared" si="7"/>
        <v>0.46652128359445427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8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4"/>
        <v>4.6383200000000002</v>
      </c>
      <c r="O31" s="35">
        <v>0</v>
      </c>
      <c r="P31" s="31">
        <f t="shared" si="5"/>
        <v>4.6383200000000002</v>
      </c>
      <c r="Q31" s="32">
        <f t="shared" si="11"/>
        <v>0</v>
      </c>
      <c r="R31" s="37">
        <f t="shared" si="7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19.8</v>
      </c>
      <c r="F32" s="30">
        <f t="shared" si="8"/>
        <v>1.5840000000000001</v>
      </c>
      <c r="G32" s="19">
        <v>0</v>
      </c>
      <c r="H32" s="27">
        <f t="shared" si="12"/>
        <v>3.7849679999999997</v>
      </c>
      <c r="I32" s="33">
        <f t="shared" si="1"/>
        <v>25.168968</v>
      </c>
      <c r="J32" s="21">
        <v>26.86</v>
      </c>
      <c r="K32" s="27">
        <f t="shared" si="2"/>
        <v>4.5936000000000003</v>
      </c>
      <c r="L32" s="28">
        <f t="shared" si="3"/>
        <v>21.384</v>
      </c>
      <c r="M32" s="36">
        <f t="shared" si="10"/>
        <v>26.83296</v>
      </c>
      <c r="N32" s="36">
        <f t="shared" si="4"/>
        <v>2.4664000000000001</v>
      </c>
      <c r="O32" s="35">
        <v>0</v>
      </c>
      <c r="P32" s="31">
        <f t="shared" si="5"/>
        <v>2.4664000000000001</v>
      </c>
      <c r="Q32" s="32">
        <v>0</v>
      </c>
      <c r="R32" s="37">
        <f t="shared" si="7"/>
        <v>0.10110848747212385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16.87</v>
      </c>
      <c r="F33" s="30">
        <f t="shared" si="8"/>
        <v>1.3496000000000001</v>
      </c>
      <c r="G33" s="19">
        <v>0</v>
      </c>
      <c r="H33" s="27">
        <f t="shared" si="12"/>
        <v>3.2248691999999997</v>
      </c>
      <c r="I33" s="33">
        <f t="shared" si="1"/>
        <v>21.4444692</v>
      </c>
      <c r="J33" s="21">
        <v>22.92</v>
      </c>
      <c r="K33" s="27">
        <f t="shared" si="2"/>
        <v>3.9138400000000004</v>
      </c>
      <c r="L33" s="28">
        <f t="shared" si="3"/>
        <v>18.2196</v>
      </c>
      <c r="M33" s="36">
        <f t="shared" si="10"/>
        <v>22.862224000000001</v>
      </c>
      <c r="N33" s="36">
        <f t="shared" si="4"/>
        <v>2.1361600000000003</v>
      </c>
      <c r="O33" s="35">
        <v>0</v>
      </c>
      <c r="P33" s="31">
        <f t="shared" si="5"/>
        <v>2.1361600000000003</v>
      </c>
      <c r="Q33" s="32">
        <v>0</v>
      </c>
      <c r="R33" s="37">
        <f t="shared" si="7"/>
        <v>0.10277985203889176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8"/>
        <v>1.5960000000000001</v>
      </c>
      <c r="G34" s="19">
        <v>0</v>
      </c>
      <c r="H34" s="27">
        <f t="shared" si="12"/>
        <v>3.8136419999999998</v>
      </c>
      <c r="I34" s="33">
        <f t="shared" ref="I34:I50" si="13">SUM(E34:H34)</f>
        <v>25.359642000000001</v>
      </c>
      <c r="J34" s="21">
        <v>27.46</v>
      </c>
      <c r="K34" s="27">
        <f t="shared" ref="K34:K65" si="14">(E34*0.152)+F34</f>
        <v>4.6284000000000001</v>
      </c>
      <c r="L34" s="28">
        <f t="shared" ref="L34:L65" si="15">E34+F34</f>
        <v>21.545999999999999</v>
      </c>
      <c r="M34" s="36">
        <f t="shared" si="10"/>
        <v>27.036239999999999</v>
      </c>
      <c r="N34" s="36">
        <f t="shared" ref="N34:N65" si="16">J34-(E34+K34)</f>
        <v>2.8816000000000024</v>
      </c>
      <c r="O34" s="35">
        <v>0</v>
      </c>
      <c r="P34" s="31">
        <f t="shared" si="5"/>
        <v>2.8816000000000024</v>
      </c>
      <c r="Q34" s="32">
        <v>0</v>
      </c>
      <c r="R34" s="37">
        <f t="shared" ref="R34:R65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8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29.95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3.4743200000000023</v>
      </c>
      <c r="O35" s="35">
        <v>0</v>
      </c>
      <c r="P35" s="31">
        <f t="shared" si="5"/>
        <v>3.4743200000000023</v>
      </c>
      <c r="Q35" s="32">
        <v>0</v>
      </c>
      <c r="R35" s="37">
        <f t="shared" si="17"/>
        <v>0.13122684667589285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33.97</v>
      </c>
      <c r="F36" s="30">
        <f t="shared" si="8"/>
        <v>2.7176</v>
      </c>
      <c r="G36" s="19">
        <v>0</v>
      </c>
      <c r="H36" s="27">
        <f t="shared" si="12"/>
        <v>6.4937051999999991</v>
      </c>
      <c r="I36" s="33">
        <f t="shared" si="13"/>
        <v>43.181305199999997</v>
      </c>
      <c r="J36" s="21">
        <v>47.84</v>
      </c>
      <c r="K36" s="27">
        <f t="shared" si="14"/>
        <v>7.8810399999999996</v>
      </c>
      <c r="L36" s="28">
        <f t="shared" si="15"/>
        <v>36.687599999999996</v>
      </c>
      <c r="M36" s="36">
        <f t="shared" si="10"/>
        <v>46.036144</v>
      </c>
      <c r="N36" s="36">
        <f t="shared" si="16"/>
        <v>5.9889600000000058</v>
      </c>
      <c r="O36" s="35">
        <v>0</v>
      </c>
      <c r="P36" s="31">
        <f t="shared" si="5"/>
        <v>5.9889600000000058</v>
      </c>
      <c r="Q36" s="32">
        <v>0</v>
      </c>
      <c r="R36" s="37">
        <f t="shared" si="17"/>
        <v>0.14310182016982151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8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>
        <v>0</v>
      </c>
      <c r="P37" s="31">
        <f t="shared" si="5"/>
        <v>6.1515999999999948</v>
      </c>
      <c r="Q37" s="32"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23.21</v>
      </c>
      <c r="F38" s="30">
        <f t="shared" si="8"/>
        <v>1.8568</v>
      </c>
      <c r="G38" s="19">
        <v>0</v>
      </c>
      <c r="H38" s="27">
        <f t="shared" si="12"/>
        <v>4.4368236000000003</v>
      </c>
      <c r="I38" s="33">
        <f t="shared" si="13"/>
        <v>29.503623600000001</v>
      </c>
      <c r="J38" s="21">
        <v>33.950000000000003</v>
      </c>
      <c r="K38" s="27">
        <f t="shared" si="14"/>
        <v>5.3847199999999997</v>
      </c>
      <c r="L38" s="28">
        <f t="shared" si="15"/>
        <v>25.066800000000001</v>
      </c>
      <c r="M38" s="36">
        <f>E37+K37+(10%*(E37+K37))</f>
        <v>67.692239999999998</v>
      </c>
      <c r="N38" s="36">
        <f t="shared" si="16"/>
        <v>5.3552800000000005</v>
      </c>
      <c r="O38" s="35">
        <v>1</v>
      </c>
      <c r="P38" s="31">
        <f t="shared" ref="P38:P44" si="18">N38</f>
        <v>5.3552800000000005</v>
      </c>
      <c r="Q38" s="32">
        <v>0</v>
      </c>
      <c r="R38" s="37">
        <f t="shared" si="17"/>
        <v>0.18728212760957269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15.2</v>
      </c>
      <c r="F39" s="30">
        <f t="shared" si="8"/>
        <v>1.216</v>
      </c>
      <c r="G39" s="19">
        <v>0</v>
      </c>
      <c r="H39" s="27">
        <f t="shared" si="12"/>
        <v>2.9056319999999998</v>
      </c>
      <c r="I39" s="33">
        <f t="shared" si="13"/>
        <v>19.321632000000001</v>
      </c>
      <c r="J39" s="21">
        <v>24.95</v>
      </c>
      <c r="K39" s="27">
        <f t="shared" si="14"/>
        <v>3.5263999999999998</v>
      </c>
      <c r="L39" s="28">
        <f t="shared" si="15"/>
        <v>16.416</v>
      </c>
      <c r="M39" s="36">
        <f t="shared" si="10"/>
        <v>20.599039999999999</v>
      </c>
      <c r="N39" s="36">
        <f t="shared" si="16"/>
        <v>6.2236000000000011</v>
      </c>
      <c r="O39" s="35">
        <v>0</v>
      </c>
      <c r="P39" s="31">
        <f t="shared" si="18"/>
        <v>6.2236000000000011</v>
      </c>
      <c r="Q39" s="32">
        <v>0</v>
      </c>
      <c r="R39" s="37">
        <f t="shared" si="17"/>
        <v>0.33234364319890647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27.99</v>
      </c>
      <c r="F40" s="30">
        <f t="shared" si="8"/>
        <v>2.2391999999999999</v>
      </c>
      <c r="G40" s="19">
        <v>0</v>
      </c>
      <c r="H40" s="27"/>
      <c r="I40" s="33">
        <f t="shared" si="13"/>
        <v>30.229199999999999</v>
      </c>
      <c r="J40" s="21">
        <v>37.93</v>
      </c>
      <c r="K40" s="27">
        <f t="shared" si="14"/>
        <v>6.4936799999999995</v>
      </c>
      <c r="L40" s="28">
        <f t="shared" si="15"/>
        <v>30.229199999999999</v>
      </c>
      <c r="M40" s="36">
        <f t="shared" si="10"/>
        <v>37.932048000000002</v>
      </c>
      <c r="N40" s="36">
        <f t="shared" si="16"/>
        <v>3.4463200000000001</v>
      </c>
      <c r="O40" s="35">
        <v>0</v>
      </c>
      <c r="P40" s="31">
        <f t="shared" si="18"/>
        <v>3.4463200000000001</v>
      </c>
      <c r="Q40" s="32">
        <v>0</v>
      </c>
      <c r="R40" s="37">
        <f t="shared" si="17"/>
        <v>9.9940609586911838E-2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34.99</v>
      </c>
      <c r="F41" s="30">
        <f t="shared" si="8"/>
        <v>2.7992000000000004</v>
      </c>
      <c r="G41" s="19">
        <v>0</v>
      </c>
      <c r="H41" s="27">
        <f t="shared" ref="H41:H50" si="19">SUM(E41:G41)*17.7%</f>
        <v>6.6886884000000002</v>
      </c>
      <c r="I41" s="33">
        <f t="shared" si="13"/>
        <v>44.477888399999998</v>
      </c>
      <c r="J41" s="21">
        <v>47.95</v>
      </c>
      <c r="K41" s="27">
        <f t="shared" si="14"/>
        <v>8.11768</v>
      </c>
      <c r="L41" s="28">
        <f t="shared" si="15"/>
        <v>37.789200000000001</v>
      </c>
      <c r="M41" s="36">
        <f t="shared" si="10"/>
        <v>47.418448000000005</v>
      </c>
      <c r="N41" s="36">
        <f t="shared" si="16"/>
        <v>4.8423200000000008</v>
      </c>
      <c r="O41" s="35">
        <v>0</v>
      </c>
      <c r="P41" s="31">
        <f t="shared" si="18"/>
        <v>4.8423200000000008</v>
      </c>
      <c r="Q41" s="32">
        <v>0</v>
      </c>
      <c r="R41" s="37">
        <f t="shared" si="17"/>
        <v>0.1123307958117904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99.99</v>
      </c>
      <c r="F42" s="30">
        <f t="shared" si="8"/>
        <v>7.9992000000000001</v>
      </c>
      <c r="G42" s="19">
        <v>0</v>
      </c>
      <c r="H42" s="27">
        <f t="shared" si="19"/>
        <v>19.1140884</v>
      </c>
      <c r="I42" s="33">
        <f t="shared" si="13"/>
        <v>127.1032884</v>
      </c>
      <c r="J42" s="21">
        <v>145.59</v>
      </c>
      <c r="K42" s="27">
        <f t="shared" si="14"/>
        <v>23.197679999999998</v>
      </c>
      <c r="L42" s="28">
        <f t="shared" si="15"/>
        <v>107.9892</v>
      </c>
      <c r="M42" s="36">
        <f t="shared" ref="M42:M77" si="20">E42+K42+(10%*(E42+K42))</f>
        <v>135.50644800000001</v>
      </c>
      <c r="N42" s="36">
        <f t="shared" si="16"/>
        <v>22.402320000000003</v>
      </c>
      <c r="O42" s="35">
        <v>0</v>
      </c>
      <c r="P42" s="31">
        <f t="shared" si="18"/>
        <v>22.402320000000003</v>
      </c>
      <c r="Q42" s="32">
        <v>0</v>
      </c>
      <c r="R42" s="37">
        <f t="shared" si="17"/>
        <v>0.18185519850686369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27.77</v>
      </c>
      <c r="F43" s="30">
        <f t="shared" si="8"/>
        <v>2.2216</v>
      </c>
      <c r="G43" s="19">
        <v>0</v>
      </c>
      <c r="H43" s="27">
        <f t="shared" si="19"/>
        <v>5.3085131999999993</v>
      </c>
      <c r="I43" s="33">
        <f t="shared" si="13"/>
        <v>35.300113199999998</v>
      </c>
      <c r="J43" s="21">
        <v>37.93</v>
      </c>
      <c r="K43" s="27">
        <f t="shared" si="14"/>
        <v>6.442639999999999</v>
      </c>
      <c r="L43" s="28">
        <f t="shared" si="15"/>
        <v>29.991599999999998</v>
      </c>
      <c r="M43" s="36">
        <f t="shared" si="20"/>
        <v>37.633904000000001</v>
      </c>
      <c r="N43" s="36">
        <f t="shared" si="16"/>
        <v>3.7173599999999993</v>
      </c>
      <c r="O43" s="35">
        <v>0</v>
      </c>
      <c r="P43" s="31">
        <f t="shared" si="18"/>
        <v>3.7173599999999993</v>
      </c>
      <c r="Q43" s="32">
        <v>0</v>
      </c>
      <c r="R43" s="37">
        <f t="shared" si="17"/>
        <v>0.10865457912631118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69.48</v>
      </c>
      <c r="F44" s="30">
        <f t="shared" si="8"/>
        <v>5.5584000000000007</v>
      </c>
      <c r="G44" s="19">
        <v>0</v>
      </c>
      <c r="H44" s="27">
        <f t="shared" si="19"/>
        <v>13.2817968</v>
      </c>
      <c r="I44" s="33">
        <f t="shared" si="13"/>
        <v>88.320196800000005</v>
      </c>
      <c r="J44" s="21">
        <v>102.72</v>
      </c>
      <c r="K44" s="27">
        <f t="shared" si="14"/>
        <v>16.11936</v>
      </c>
      <c r="L44" s="28">
        <f t="shared" si="15"/>
        <v>75.03840000000001</v>
      </c>
      <c r="M44" s="36">
        <f t="shared" si="20"/>
        <v>94.159296000000012</v>
      </c>
      <c r="N44" s="36">
        <f t="shared" si="16"/>
        <v>17.120639999999995</v>
      </c>
      <c r="O44" s="35">
        <v>0</v>
      </c>
      <c r="P44" s="31">
        <f t="shared" si="18"/>
        <v>17.120639999999995</v>
      </c>
      <c r="Q44" s="32">
        <v>0</v>
      </c>
      <c r="R44" s="37">
        <f t="shared" si="17"/>
        <v>0.20000897202969734</v>
      </c>
    </row>
    <row r="45" spans="1:18" ht="35.25" customHeight="1" x14ac:dyDescent="0.3">
      <c r="A45" s="23"/>
      <c r="B45" s="9"/>
      <c r="C45" s="10" t="s">
        <v>103</v>
      </c>
      <c r="D45" s="10" t="s">
        <v>102</v>
      </c>
      <c r="E45" s="29">
        <v>19</v>
      </c>
      <c r="F45" s="30">
        <f t="shared" si="8"/>
        <v>1.52</v>
      </c>
      <c r="G45" s="19">
        <v>0</v>
      </c>
      <c r="H45" s="27">
        <f t="shared" si="19"/>
        <v>3.6320399999999999</v>
      </c>
      <c r="I45" s="33">
        <f t="shared" si="13"/>
        <v>24.15204</v>
      </c>
      <c r="J45" s="21">
        <v>34.950000000000003</v>
      </c>
      <c r="K45" s="27">
        <f t="shared" si="14"/>
        <v>4.4079999999999995</v>
      </c>
      <c r="L45" s="28">
        <f t="shared" si="15"/>
        <v>20.52</v>
      </c>
      <c r="M45" s="36">
        <f t="shared" si="20"/>
        <v>25.748800000000003</v>
      </c>
      <c r="N45" s="36">
        <f t="shared" si="16"/>
        <v>11.542000000000002</v>
      </c>
      <c r="O45" s="35">
        <v>0</v>
      </c>
      <c r="P45" s="31">
        <f t="shared" ref="P45:P49" si="21">N45</f>
        <v>11.542000000000002</v>
      </c>
      <c r="Q45" s="32">
        <v>0</v>
      </c>
      <c r="R45" s="37">
        <f t="shared" si="17"/>
        <v>0.49307928913192073</v>
      </c>
    </row>
    <row r="46" spans="1:18" ht="35.25" customHeight="1" x14ac:dyDescent="0.3">
      <c r="A46" s="23">
        <v>1</v>
      </c>
      <c r="B46" s="9"/>
      <c r="C46" s="10" t="s">
        <v>108</v>
      </c>
      <c r="D46" s="10" t="s">
        <v>109</v>
      </c>
      <c r="E46" s="29">
        <v>49.99</v>
      </c>
      <c r="F46" s="30">
        <f t="shared" si="8"/>
        <v>3.9992000000000001</v>
      </c>
      <c r="G46" s="19">
        <v>0</v>
      </c>
      <c r="H46" s="27">
        <f t="shared" si="19"/>
        <v>9.5560884000000001</v>
      </c>
      <c r="I46" s="33">
        <f t="shared" si="13"/>
        <v>63.545288400000004</v>
      </c>
      <c r="J46" s="21">
        <v>69.95</v>
      </c>
      <c r="K46" s="27">
        <f t="shared" si="14"/>
        <v>11.59768</v>
      </c>
      <c r="L46" s="28">
        <f t="shared" si="15"/>
        <v>53.989200000000004</v>
      </c>
      <c r="M46" s="36">
        <f t="shared" si="20"/>
        <v>67.746448000000001</v>
      </c>
      <c r="N46" s="36">
        <f t="shared" si="16"/>
        <v>8.3623199999999969</v>
      </c>
      <c r="O46" s="35">
        <v>1</v>
      </c>
      <c r="P46" s="31">
        <f t="shared" si="21"/>
        <v>8.3623199999999969</v>
      </c>
      <c r="Q46" s="32">
        <v>0</v>
      </c>
      <c r="R46" s="37">
        <f t="shared" si="17"/>
        <v>0.13577910387272255</v>
      </c>
    </row>
    <row r="47" spans="1:18" ht="35.25" customHeight="1" x14ac:dyDescent="0.3">
      <c r="A47" s="23">
        <v>1</v>
      </c>
      <c r="B47" s="9"/>
      <c r="C47" s="10"/>
      <c r="D47" s="10"/>
      <c r="E47" s="29">
        <v>0</v>
      </c>
      <c r="F47" s="30">
        <f t="shared" si="8"/>
        <v>0</v>
      </c>
      <c r="G47" s="19">
        <v>0</v>
      </c>
      <c r="H47" s="27">
        <f t="shared" si="19"/>
        <v>0</v>
      </c>
      <c r="I47" s="33">
        <f t="shared" si="13"/>
        <v>0</v>
      </c>
      <c r="J47" s="21"/>
      <c r="K47" s="27">
        <f t="shared" si="14"/>
        <v>0</v>
      </c>
      <c r="L47" s="28">
        <f t="shared" si="15"/>
        <v>0</v>
      </c>
      <c r="M47" s="36">
        <f t="shared" si="20"/>
        <v>0</v>
      </c>
      <c r="N47" s="36">
        <f t="shared" si="16"/>
        <v>0</v>
      </c>
      <c r="O47" s="35">
        <v>0</v>
      </c>
      <c r="P47" s="31">
        <f t="shared" si="21"/>
        <v>0</v>
      </c>
      <c r="Q47" s="32">
        <v>0</v>
      </c>
      <c r="R47" s="37" t="e">
        <f t="shared" si="17"/>
        <v>#DIV/0!</v>
      </c>
    </row>
    <row r="48" spans="1:18" ht="35.25" customHeight="1" x14ac:dyDescent="0.3">
      <c r="A48" s="23">
        <v>1</v>
      </c>
      <c r="B48" s="9"/>
      <c r="C48" s="10"/>
      <c r="D48" s="10"/>
      <c r="E48" s="29">
        <v>0</v>
      </c>
      <c r="F48" s="30">
        <f t="shared" si="8"/>
        <v>0</v>
      </c>
      <c r="G48" s="19">
        <v>0</v>
      </c>
      <c r="H48" s="27">
        <f t="shared" si="19"/>
        <v>0</v>
      </c>
      <c r="I48" s="33">
        <f t="shared" si="13"/>
        <v>0</v>
      </c>
      <c r="J48" s="21"/>
      <c r="K48" s="27">
        <f t="shared" si="14"/>
        <v>0</v>
      </c>
      <c r="L48" s="28">
        <f t="shared" si="15"/>
        <v>0</v>
      </c>
      <c r="M48" s="36">
        <f t="shared" si="20"/>
        <v>0</v>
      </c>
      <c r="N48" s="36">
        <f t="shared" si="16"/>
        <v>0</v>
      </c>
      <c r="O48" s="35">
        <v>0</v>
      </c>
      <c r="P48" s="31">
        <f t="shared" si="21"/>
        <v>0</v>
      </c>
      <c r="Q48" s="32">
        <v>0</v>
      </c>
      <c r="R48" s="37" t="e">
        <f t="shared" si="17"/>
        <v>#DIV/0!</v>
      </c>
    </row>
    <row r="49" spans="1:18" ht="35.25" customHeight="1" x14ac:dyDescent="0.3">
      <c r="A49" s="23">
        <v>1</v>
      </c>
      <c r="B49" s="9"/>
      <c r="C49" s="10" t="s">
        <v>101</v>
      </c>
      <c r="D49" s="10" t="s">
        <v>100</v>
      </c>
      <c r="E49" s="29">
        <v>77.89</v>
      </c>
      <c r="F49" s="30">
        <f t="shared" si="8"/>
        <v>6.2312000000000003</v>
      </c>
      <c r="G49" s="19">
        <v>0</v>
      </c>
      <c r="H49" s="27">
        <f t="shared" si="19"/>
        <v>14.8894524</v>
      </c>
      <c r="I49" s="33">
        <f t="shared" si="13"/>
        <v>99.010652399999998</v>
      </c>
      <c r="J49" s="21"/>
      <c r="K49" s="27">
        <f t="shared" si="14"/>
        <v>18.07048</v>
      </c>
      <c r="L49" s="28">
        <f t="shared" si="15"/>
        <v>84.121200000000002</v>
      </c>
      <c r="M49" s="36">
        <f t="shared" si="20"/>
        <v>105.556528</v>
      </c>
      <c r="N49" s="36">
        <f t="shared" si="16"/>
        <v>-95.960480000000004</v>
      </c>
      <c r="O49" s="35">
        <v>0</v>
      </c>
      <c r="P49" s="31">
        <f t="shared" si="21"/>
        <v>-95.960480000000004</v>
      </c>
      <c r="Q49" s="32">
        <v>0</v>
      </c>
      <c r="R49" s="37">
        <f t="shared" si="17"/>
        <v>-1</v>
      </c>
    </row>
    <row r="50" spans="1:18" ht="35.25" customHeight="1" x14ac:dyDescent="0.3">
      <c r="A50" s="23">
        <v>1</v>
      </c>
      <c r="B50" s="9"/>
      <c r="C50" s="10" t="s">
        <v>101</v>
      </c>
      <c r="D50" s="10" t="s">
        <v>100</v>
      </c>
      <c r="E50" s="29">
        <v>77.89</v>
      </c>
      <c r="F50" s="30">
        <f t="shared" si="8"/>
        <v>6.2312000000000003</v>
      </c>
      <c r="G50" s="19">
        <v>0</v>
      </c>
      <c r="H50" s="27">
        <f t="shared" si="19"/>
        <v>14.8894524</v>
      </c>
      <c r="I50" s="33">
        <f t="shared" si="13"/>
        <v>99.010652399999998</v>
      </c>
      <c r="J50" s="21"/>
      <c r="K50" s="27">
        <f t="shared" si="14"/>
        <v>18.07048</v>
      </c>
      <c r="L50" s="28">
        <f t="shared" si="15"/>
        <v>84.121200000000002</v>
      </c>
      <c r="M50" s="36">
        <f t="shared" si="20"/>
        <v>105.556528</v>
      </c>
      <c r="N50" s="36">
        <f t="shared" si="16"/>
        <v>-95.960480000000004</v>
      </c>
      <c r="O50" s="35">
        <v>0</v>
      </c>
      <c r="P50" s="31">
        <f t="shared" ref="P50" si="22">N50</f>
        <v>-95.960480000000004</v>
      </c>
      <c r="Q50" s="32">
        <v>0</v>
      </c>
      <c r="R50" s="37">
        <f t="shared" si="17"/>
        <v>-1</v>
      </c>
    </row>
    <row r="51" spans="1:18" ht="35.25" customHeight="1" x14ac:dyDescent="0.3">
      <c r="A51" s="23">
        <v>1</v>
      </c>
      <c r="B51" s="9"/>
      <c r="C51" s="10" t="s">
        <v>101</v>
      </c>
      <c r="D51" s="10" t="s">
        <v>100</v>
      </c>
      <c r="E51" s="29">
        <v>77.89</v>
      </c>
      <c r="F51" s="30">
        <f t="shared" ref="F51:F56" si="23">E51*8%</f>
        <v>6.2312000000000003</v>
      </c>
      <c r="G51" s="19">
        <v>0</v>
      </c>
      <c r="H51" s="27">
        <f t="shared" ref="H51:H56" si="24">SUM(E51:G51)*17.7%</f>
        <v>14.8894524</v>
      </c>
      <c r="I51" s="33">
        <f t="shared" ref="I51:I56" si="25">SUM(E51:H51)</f>
        <v>99.010652399999998</v>
      </c>
      <c r="J51" s="21"/>
      <c r="K51" s="27">
        <f t="shared" si="14"/>
        <v>18.07048</v>
      </c>
      <c r="L51" s="28">
        <f t="shared" si="15"/>
        <v>84.121200000000002</v>
      </c>
      <c r="M51" s="36">
        <f t="shared" si="20"/>
        <v>105.556528</v>
      </c>
      <c r="N51" s="36">
        <f t="shared" si="16"/>
        <v>-95.960480000000004</v>
      </c>
      <c r="O51" s="35">
        <v>0</v>
      </c>
      <c r="P51" s="31">
        <f t="shared" ref="P51:P56" si="26">N51</f>
        <v>-95.960480000000004</v>
      </c>
      <c r="Q51" s="32">
        <v>0</v>
      </c>
      <c r="R51" s="37">
        <f t="shared" si="17"/>
        <v>-1</v>
      </c>
    </row>
    <row r="52" spans="1:18" ht="35.25" customHeight="1" x14ac:dyDescent="0.3">
      <c r="A52" s="23">
        <v>1</v>
      </c>
      <c r="B52" s="9"/>
      <c r="C52" s="10" t="s">
        <v>101</v>
      </c>
      <c r="D52" s="10" t="s">
        <v>100</v>
      </c>
      <c r="E52" s="29">
        <v>77.89</v>
      </c>
      <c r="F52" s="30">
        <f t="shared" si="23"/>
        <v>6.2312000000000003</v>
      </c>
      <c r="G52" s="19">
        <v>0</v>
      </c>
      <c r="H52" s="27">
        <f t="shared" si="24"/>
        <v>14.8894524</v>
      </c>
      <c r="I52" s="33">
        <f t="shared" si="25"/>
        <v>99.010652399999998</v>
      </c>
      <c r="J52" s="21"/>
      <c r="K52" s="27">
        <f t="shared" si="14"/>
        <v>18.07048</v>
      </c>
      <c r="L52" s="28">
        <f t="shared" si="15"/>
        <v>84.121200000000002</v>
      </c>
      <c r="M52" s="36">
        <f t="shared" si="20"/>
        <v>105.556528</v>
      </c>
      <c r="N52" s="36">
        <f t="shared" si="16"/>
        <v>-95.960480000000004</v>
      </c>
      <c r="O52" s="35">
        <v>0</v>
      </c>
      <c r="P52" s="31">
        <f t="shared" si="26"/>
        <v>-95.960480000000004</v>
      </c>
      <c r="Q52" s="32">
        <v>0</v>
      </c>
      <c r="R52" s="37">
        <f t="shared" si="17"/>
        <v>-1</v>
      </c>
    </row>
    <row r="53" spans="1:18" ht="35.25" customHeight="1" x14ac:dyDescent="0.3">
      <c r="A53" s="23">
        <v>1</v>
      </c>
      <c r="B53" s="9"/>
      <c r="C53" s="10" t="s">
        <v>101</v>
      </c>
      <c r="D53" s="10" t="s">
        <v>100</v>
      </c>
      <c r="E53" s="29">
        <v>77.89</v>
      </c>
      <c r="F53" s="30">
        <f t="shared" si="23"/>
        <v>6.2312000000000003</v>
      </c>
      <c r="G53" s="19">
        <v>0</v>
      </c>
      <c r="H53" s="27">
        <f t="shared" si="24"/>
        <v>14.8894524</v>
      </c>
      <c r="I53" s="33">
        <f t="shared" si="25"/>
        <v>99.010652399999998</v>
      </c>
      <c r="J53" s="21"/>
      <c r="K53" s="27">
        <f t="shared" si="14"/>
        <v>18.07048</v>
      </c>
      <c r="L53" s="28">
        <f t="shared" si="15"/>
        <v>84.121200000000002</v>
      </c>
      <c r="M53" s="36">
        <f t="shared" si="20"/>
        <v>105.556528</v>
      </c>
      <c r="N53" s="36">
        <f t="shared" si="16"/>
        <v>-95.960480000000004</v>
      </c>
      <c r="O53" s="35">
        <v>0</v>
      </c>
      <c r="P53" s="31">
        <f t="shared" si="26"/>
        <v>-95.960480000000004</v>
      </c>
      <c r="Q53" s="32">
        <v>0</v>
      </c>
      <c r="R53" s="37">
        <f t="shared" si="17"/>
        <v>-1</v>
      </c>
    </row>
    <row r="54" spans="1:18" ht="35.25" customHeight="1" x14ac:dyDescent="0.3">
      <c r="A54" s="23">
        <v>1</v>
      </c>
      <c r="B54" s="9"/>
      <c r="C54" s="10" t="s">
        <v>101</v>
      </c>
      <c r="D54" s="10" t="s">
        <v>100</v>
      </c>
      <c r="E54" s="29">
        <v>77.89</v>
      </c>
      <c r="F54" s="30">
        <f t="shared" si="23"/>
        <v>6.2312000000000003</v>
      </c>
      <c r="G54" s="19">
        <v>0</v>
      </c>
      <c r="H54" s="27">
        <f t="shared" si="24"/>
        <v>14.8894524</v>
      </c>
      <c r="I54" s="33">
        <f t="shared" si="25"/>
        <v>99.010652399999998</v>
      </c>
      <c r="J54" s="21"/>
      <c r="K54" s="27">
        <f t="shared" si="14"/>
        <v>18.07048</v>
      </c>
      <c r="L54" s="28">
        <f t="shared" si="15"/>
        <v>84.121200000000002</v>
      </c>
      <c r="M54" s="36">
        <f t="shared" si="20"/>
        <v>105.556528</v>
      </c>
      <c r="N54" s="36">
        <f t="shared" si="16"/>
        <v>-95.960480000000004</v>
      </c>
      <c r="O54" s="35">
        <v>0</v>
      </c>
      <c r="P54" s="31">
        <f t="shared" si="26"/>
        <v>-95.960480000000004</v>
      </c>
      <c r="Q54" s="32">
        <v>0</v>
      </c>
      <c r="R54" s="37">
        <f t="shared" si="17"/>
        <v>-1</v>
      </c>
    </row>
    <row r="55" spans="1:18" ht="35.25" customHeight="1" x14ac:dyDescent="0.3">
      <c r="A55" s="23">
        <v>1</v>
      </c>
      <c r="B55" s="9"/>
      <c r="C55" s="10" t="s">
        <v>101</v>
      </c>
      <c r="D55" s="10" t="s">
        <v>100</v>
      </c>
      <c r="E55" s="29">
        <v>77.89</v>
      </c>
      <c r="F55" s="30">
        <f t="shared" si="23"/>
        <v>6.2312000000000003</v>
      </c>
      <c r="G55" s="19">
        <v>0</v>
      </c>
      <c r="H55" s="27">
        <f t="shared" si="24"/>
        <v>14.8894524</v>
      </c>
      <c r="I55" s="33">
        <f t="shared" si="25"/>
        <v>99.010652399999998</v>
      </c>
      <c r="J55" s="21"/>
      <c r="K55" s="27">
        <f t="shared" si="14"/>
        <v>18.07048</v>
      </c>
      <c r="L55" s="28">
        <f t="shared" si="15"/>
        <v>84.121200000000002</v>
      </c>
      <c r="M55" s="36">
        <f t="shared" si="20"/>
        <v>105.556528</v>
      </c>
      <c r="N55" s="36">
        <f t="shared" si="16"/>
        <v>-95.960480000000004</v>
      </c>
      <c r="O55" s="35">
        <v>0</v>
      </c>
      <c r="P55" s="31">
        <f t="shared" si="26"/>
        <v>-95.960480000000004</v>
      </c>
      <c r="Q55" s="32">
        <v>0</v>
      </c>
      <c r="R55" s="37">
        <f t="shared" si="17"/>
        <v>-1</v>
      </c>
    </row>
    <row r="56" spans="1:18" ht="35.25" customHeight="1" x14ac:dyDescent="0.3">
      <c r="A56" s="23">
        <v>1</v>
      </c>
      <c r="B56" s="9"/>
      <c r="C56" s="10" t="s">
        <v>101</v>
      </c>
      <c r="D56" s="10" t="s">
        <v>100</v>
      </c>
      <c r="E56" s="29">
        <v>77.89</v>
      </c>
      <c r="F56" s="30">
        <f t="shared" si="23"/>
        <v>6.2312000000000003</v>
      </c>
      <c r="G56" s="19">
        <v>0</v>
      </c>
      <c r="H56" s="27">
        <f t="shared" si="24"/>
        <v>14.8894524</v>
      </c>
      <c r="I56" s="33">
        <f t="shared" si="25"/>
        <v>99.010652399999998</v>
      </c>
      <c r="J56" s="21"/>
      <c r="K56" s="27">
        <f t="shared" si="14"/>
        <v>18.07048</v>
      </c>
      <c r="L56" s="28">
        <f t="shared" si="15"/>
        <v>84.121200000000002</v>
      </c>
      <c r="M56" s="36">
        <f t="shared" si="20"/>
        <v>105.556528</v>
      </c>
      <c r="N56" s="36">
        <f t="shared" si="16"/>
        <v>-95.960480000000004</v>
      </c>
      <c r="O56" s="35">
        <v>0</v>
      </c>
      <c r="P56" s="31">
        <f t="shared" si="26"/>
        <v>-95.960480000000004</v>
      </c>
      <c r="Q56" s="32">
        <v>0</v>
      </c>
      <c r="R56" s="37">
        <f t="shared" si="17"/>
        <v>-1</v>
      </c>
    </row>
    <row r="57" spans="1:18" ht="35.25" customHeight="1" x14ac:dyDescent="0.3">
      <c r="A57" s="23">
        <v>1</v>
      </c>
      <c r="B57" s="9"/>
      <c r="C57" s="10" t="s">
        <v>101</v>
      </c>
      <c r="D57" s="10" t="s">
        <v>100</v>
      </c>
      <c r="E57" s="29">
        <v>77.89</v>
      </c>
      <c r="F57" s="30">
        <f t="shared" ref="F57:F77" si="27">E57*8%</f>
        <v>6.2312000000000003</v>
      </c>
      <c r="G57" s="19">
        <v>0</v>
      </c>
      <c r="H57" s="27">
        <f t="shared" ref="H57:H77" si="28">SUM(E57:G57)*17.7%</f>
        <v>14.8894524</v>
      </c>
      <c r="I57" s="33">
        <f t="shared" ref="I57:I77" si="29">SUM(E57:H57)</f>
        <v>99.010652399999998</v>
      </c>
      <c r="J57" s="21"/>
      <c r="K57" s="27">
        <f t="shared" si="14"/>
        <v>18.07048</v>
      </c>
      <c r="L57" s="28">
        <f t="shared" si="15"/>
        <v>84.121200000000002</v>
      </c>
      <c r="M57" s="36">
        <f t="shared" si="20"/>
        <v>105.556528</v>
      </c>
      <c r="N57" s="36">
        <f t="shared" si="16"/>
        <v>-95.960480000000004</v>
      </c>
      <c r="O57" s="35">
        <v>0</v>
      </c>
      <c r="P57" s="31">
        <f t="shared" ref="P57:P77" si="30">N57</f>
        <v>-95.960480000000004</v>
      </c>
      <c r="Q57" s="32">
        <v>0</v>
      </c>
      <c r="R57" s="37">
        <f t="shared" si="17"/>
        <v>-1</v>
      </c>
    </row>
    <row r="58" spans="1:18" ht="35.25" customHeight="1" x14ac:dyDescent="0.3">
      <c r="A58" s="23">
        <v>1</v>
      </c>
      <c r="B58" s="9"/>
      <c r="C58" s="10" t="s">
        <v>101</v>
      </c>
      <c r="D58" s="10" t="s">
        <v>100</v>
      </c>
      <c r="E58" s="29">
        <v>77.89</v>
      </c>
      <c r="F58" s="30">
        <f t="shared" si="27"/>
        <v>6.2312000000000003</v>
      </c>
      <c r="G58" s="19">
        <v>0</v>
      </c>
      <c r="H58" s="27">
        <f t="shared" si="28"/>
        <v>14.8894524</v>
      </c>
      <c r="I58" s="33">
        <f t="shared" si="29"/>
        <v>99.010652399999998</v>
      </c>
      <c r="J58" s="21"/>
      <c r="K58" s="27">
        <f t="shared" si="14"/>
        <v>18.07048</v>
      </c>
      <c r="L58" s="28">
        <f t="shared" si="15"/>
        <v>84.121200000000002</v>
      </c>
      <c r="M58" s="36">
        <f t="shared" si="20"/>
        <v>105.556528</v>
      </c>
      <c r="N58" s="36">
        <f t="shared" si="16"/>
        <v>-95.960480000000004</v>
      </c>
      <c r="O58" s="35">
        <v>0</v>
      </c>
      <c r="P58" s="31">
        <f t="shared" si="30"/>
        <v>-95.960480000000004</v>
      </c>
      <c r="Q58" s="32">
        <v>0</v>
      </c>
      <c r="R58" s="37">
        <f t="shared" si="17"/>
        <v>-1</v>
      </c>
    </row>
    <row r="59" spans="1:18" ht="35.25" customHeight="1" x14ac:dyDescent="0.3">
      <c r="A59" s="23">
        <v>1</v>
      </c>
      <c r="B59" s="9"/>
      <c r="C59" s="10" t="s">
        <v>101</v>
      </c>
      <c r="D59" s="10" t="s">
        <v>100</v>
      </c>
      <c r="E59" s="29">
        <v>77.89</v>
      </c>
      <c r="F59" s="30">
        <f t="shared" si="27"/>
        <v>6.2312000000000003</v>
      </c>
      <c r="G59" s="19">
        <v>0</v>
      </c>
      <c r="H59" s="27">
        <f t="shared" si="28"/>
        <v>14.8894524</v>
      </c>
      <c r="I59" s="33">
        <f t="shared" si="29"/>
        <v>99.010652399999998</v>
      </c>
      <c r="J59" s="21"/>
      <c r="K59" s="27">
        <f t="shared" si="14"/>
        <v>18.07048</v>
      </c>
      <c r="L59" s="28">
        <f t="shared" si="15"/>
        <v>84.121200000000002</v>
      </c>
      <c r="M59" s="36">
        <f t="shared" si="20"/>
        <v>105.556528</v>
      </c>
      <c r="N59" s="36">
        <f t="shared" si="16"/>
        <v>-95.960480000000004</v>
      </c>
      <c r="O59" s="35">
        <v>0</v>
      </c>
      <c r="P59" s="31">
        <f t="shared" si="30"/>
        <v>-95.960480000000004</v>
      </c>
      <c r="Q59" s="32">
        <v>0</v>
      </c>
      <c r="R59" s="37">
        <f t="shared" si="17"/>
        <v>-1</v>
      </c>
    </row>
    <row r="60" spans="1:18" ht="35.25" customHeight="1" x14ac:dyDescent="0.3">
      <c r="A60" s="23">
        <v>1</v>
      </c>
      <c r="B60" s="9"/>
      <c r="C60" s="10" t="s">
        <v>101</v>
      </c>
      <c r="D60" s="10" t="s">
        <v>100</v>
      </c>
      <c r="E60" s="29">
        <v>77.89</v>
      </c>
      <c r="F60" s="30">
        <f t="shared" si="27"/>
        <v>6.2312000000000003</v>
      </c>
      <c r="G60" s="19">
        <v>0</v>
      </c>
      <c r="H60" s="27">
        <f t="shared" si="28"/>
        <v>14.8894524</v>
      </c>
      <c r="I60" s="33">
        <f t="shared" si="29"/>
        <v>99.010652399999998</v>
      </c>
      <c r="J60" s="21"/>
      <c r="K60" s="27">
        <f t="shared" si="14"/>
        <v>18.07048</v>
      </c>
      <c r="L60" s="28">
        <f t="shared" si="15"/>
        <v>84.121200000000002</v>
      </c>
      <c r="M60" s="36">
        <f t="shared" si="20"/>
        <v>105.556528</v>
      </c>
      <c r="N60" s="36">
        <f t="shared" si="16"/>
        <v>-95.960480000000004</v>
      </c>
      <c r="O60" s="35">
        <v>0</v>
      </c>
      <c r="P60" s="31">
        <f t="shared" si="30"/>
        <v>-95.960480000000004</v>
      </c>
      <c r="Q60" s="32">
        <v>0</v>
      </c>
      <c r="R60" s="37">
        <f t="shared" si="17"/>
        <v>-1</v>
      </c>
    </row>
    <row r="61" spans="1:18" ht="35.25" customHeight="1" x14ac:dyDescent="0.3">
      <c r="A61" s="23">
        <v>1</v>
      </c>
      <c r="B61" s="9"/>
      <c r="C61" s="10" t="s">
        <v>101</v>
      </c>
      <c r="D61" s="10" t="s">
        <v>100</v>
      </c>
      <c r="E61" s="29">
        <v>77.89</v>
      </c>
      <c r="F61" s="30">
        <f t="shared" si="27"/>
        <v>6.2312000000000003</v>
      </c>
      <c r="G61" s="19">
        <v>0</v>
      </c>
      <c r="H61" s="27">
        <f t="shared" si="28"/>
        <v>14.8894524</v>
      </c>
      <c r="I61" s="33">
        <f t="shared" si="29"/>
        <v>99.010652399999998</v>
      </c>
      <c r="J61" s="21"/>
      <c r="K61" s="27">
        <f t="shared" si="14"/>
        <v>18.07048</v>
      </c>
      <c r="L61" s="28">
        <f t="shared" si="15"/>
        <v>84.121200000000002</v>
      </c>
      <c r="M61" s="36">
        <f t="shared" si="20"/>
        <v>105.556528</v>
      </c>
      <c r="N61" s="36">
        <f t="shared" si="16"/>
        <v>-95.960480000000004</v>
      </c>
      <c r="O61" s="35">
        <v>0</v>
      </c>
      <c r="P61" s="31">
        <f t="shared" si="30"/>
        <v>-95.960480000000004</v>
      </c>
      <c r="Q61" s="32">
        <v>0</v>
      </c>
      <c r="R61" s="37">
        <f t="shared" si="17"/>
        <v>-1</v>
      </c>
    </row>
    <row r="62" spans="1:18" ht="35.25" customHeight="1" x14ac:dyDescent="0.3">
      <c r="A62" s="23">
        <v>1</v>
      </c>
      <c r="B62" s="9"/>
      <c r="C62" s="10" t="s">
        <v>101</v>
      </c>
      <c r="D62" s="10" t="s">
        <v>100</v>
      </c>
      <c r="E62" s="29">
        <v>77.89</v>
      </c>
      <c r="F62" s="30">
        <f t="shared" si="27"/>
        <v>6.2312000000000003</v>
      </c>
      <c r="G62" s="19">
        <v>0</v>
      </c>
      <c r="H62" s="27">
        <f t="shared" si="28"/>
        <v>14.8894524</v>
      </c>
      <c r="I62" s="33">
        <f t="shared" si="29"/>
        <v>99.010652399999998</v>
      </c>
      <c r="J62" s="21"/>
      <c r="K62" s="27">
        <f t="shared" si="14"/>
        <v>18.07048</v>
      </c>
      <c r="L62" s="28">
        <f t="shared" si="15"/>
        <v>84.121200000000002</v>
      </c>
      <c r="M62" s="36">
        <f t="shared" si="20"/>
        <v>105.556528</v>
      </c>
      <c r="N62" s="36">
        <f t="shared" si="16"/>
        <v>-95.960480000000004</v>
      </c>
      <c r="O62" s="35">
        <v>0</v>
      </c>
      <c r="P62" s="31">
        <f t="shared" si="30"/>
        <v>-95.960480000000004</v>
      </c>
      <c r="Q62" s="32">
        <v>0</v>
      </c>
      <c r="R62" s="37">
        <f t="shared" si="17"/>
        <v>-1</v>
      </c>
    </row>
    <row r="63" spans="1:18" ht="35.25" customHeight="1" x14ac:dyDescent="0.3">
      <c r="A63" s="23">
        <v>1</v>
      </c>
      <c r="B63" s="9"/>
      <c r="C63" s="10" t="s">
        <v>101</v>
      </c>
      <c r="D63" s="10" t="s">
        <v>100</v>
      </c>
      <c r="E63" s="29">
        <v>77.89</v>
      </c>
      <c r="F63" s="30">
        <f t="shared" si="27"/>
        <v>6.2312000000000003</v>
      </c>
      <c r="G63" s="19">
        <v>0</v>
      </c>
      <c r="H63" s="27">
        <f t="shared" si="28"/>
        <v>14.8894524</v>
      </c>
      <c r="I63" s="33">
        <f t="shared" si="29"/>
        <v>99.010652399999998</v>
      </c>
      <c r="J63" s="21"/>
      <c r="K63" s="27">
        <f t="shared" si="14"/>
        <v>18.07048</v>
      </c>
      <c r="L63" s="28">
        <f t="shared" si="15"/>
        <v>84.121200000000002</v>
      </c>
      <c r="M63" s="36">
        <f t="shared" si="20"/>
        <v>105.556528</v>
      </c>
      <c r="N63" s="36">
        <f t="shared" si="16"/>
        <v>-95.960480000000004</v>
      </c>
      <c r="O63" s="35">
        <v>0</v>
      </c>
      <c r="P63" s="31">
        <f t="shared" si="30"/>
        <v>-95.960480000000004</v>
      </c>
      <c r="Q63" s="32">
        <v>0</v>
      </c>
      <c r="R63" s="37">
        <f t="shared" si="17"/>
        <v>-1</v>
      </c>
    </row>
    <row r="64" spans="1:18" ht="35.25" customHeight="1" x14ac:dyDescent="0.3">
      <c r="A64" s="23">
        <v>1</v>
      </c>
      <c r="B64" s="9"/>
      <c r="C64" s="10" t="s">
        <v>101</v>
      </c>
      <c r="D64" s="10" t="s">
        <v>100</v>
      </c>
      <c r="E64" s="29">
        <v>77.89</v>
      </c>
      <c r="F64" s="30">
        <f t="shared" si="27"/>
        <v>6.2312000000000003</v>
      </c>
      <c r="G64" s="19">
        <v>0</v>
      </c>
      <c r="H64" s="27">
        <f t="shared" si="28"/>
        <v>14.8894524</v>
      </c>
      <c r="I64" s="33">
        <f t="shared" si="29"/>
        <v>99.010652399999998</v>
      </c>
      <c r="J64" s="21"/>
      <c r="K64" s="27">
        <f t="shared" si="14"/>
        <v>18.07048</v>
      </c>
      <c r="L64" s="28">
        <f t="shared" si="15"/>
        <v>84.121200000000002</v>
      </c>
      <c r="M64" s="36">
        <f t="shared" si="20"/>
        <v>105.556528</v>
      </c>
      <c r="N64" s="36">
        <f t="shared" si="16"/>
        <v>-95.960480000000004</v>
      </c>
      <c r="O64" s="35">
        <v>0</v>
      </c>
      <c r="P64" s="31">
        <f t="shared" si="30"/>
        <v>-95.960480000000004</v>
      </c>
      <c r="Q64" s="32">
        <v>0</v>
      </c>
      <c r="R64" s="37">
        <f t="shared" si="17"/>
        <v>-1</v>
      </c>
    </row>
    <row r="65" spans="1:18" ht="35.25" customHeight="1" x14ac:dyDescent="0.3">
      <c r="A65" s="23">
        <v>1</v>
      </c>
      <c r="B65" s="9"/>
      <c r="C65" s="10" t="s">
        <v>101</v>
      </c>
      <c r="D65" s="10" t="s">
        <v>100</v>
      </c>
      <c r="E65" s="29">
        <v>77.89</v>
      </c>
      <c r="F65" s="30">
        <f t="shared" si="27"/>
        <v>6.2312000000000003</v>
      </c>
      <c r="G65" s="19">
        <v>0</v>
      </c>
      <c r="H65" s="27">
        <f t="shared" si="28"/>
        <v>14.8894524</v>
      </c>
      <c r="I65" s="33">
        <f t="shared" si="29"/>
        <v>99.010652399999998</v>
      </c>
      <c r="J65" s="21"/>
      <c r="K65" s="27">
        <f t="shared" si="14"/>
        <v>18.07048</v>
      </c>
      <c r="L65" s="28">
        <f t="shared" si="15"/>
        <v>84.121200000000002</v>
      </c>
      <c r="M65" s="36">
        <f t="shared" si="20"/>
        <v>105.556528</v>
      </c>
      <c r="N65" s="36">
        <f t="shared" si="16"/>
        <v>-95.960480000000004</v>
      </c>
      <c r="O65" s="35">
        <v>0</v>
      </c>
      <c r="P65" s="31">
        <f t="shared" si="30"/>
        <v>-95.960480000000004</v>
      </c>
      <c r="Q65" s="32">
        <v>0</v>
      </c>
      <c r="R65" s="37">
        <f t="shared" si="17"/>
        <v>-1</v>
      </c>
    </row>
    <row r="66" spans="1:18" ht="35.25" customHeight="1" x14ac:dyDescent="0.3">
      <c r="A66" s="23">
        <v>1</v>
      </c>
      <c r="B66" s="9"/>
      <c r="C66" s="10" t="s">
        <v>101</v>
      </c>
      <c r="D66" s="10" t="s">
        <v>100</v>
      </c>
      <c r="E66" s="29">
        <v>77.89</v>
      </c>
      <c r="F66" s="30">
        <f t="shared" si="27"/>
        <v>6.2312000000000003</v>
      </c>
      <c r="G66" s="19">
        <v>0</v>
      </c>
      <c r="H66" s="27">
        <f t="shared" si="28"/>
        <v>14.8894524</v>
      </c>
      <c r="I66" s="33">
        <f t="shared" si="29"/>
        <v>99.010652399999998</v>
      </c>
      <c r="J66" s="21"/>
      <c r="K66" s="27">
        <f t="shared" ref="K66:K77" si="31">(E66*0.152)+F66</f>
        <v>18.07048</v>
      </c>
      <c r="L66" s="28">
        <f t="shared" ref="L66:L77" si="32">E66+F66</f>
        <v>84.121200000000002</v>
      </c>
      <c r="M66" s="36">
        <f t="shared" si="20"/>
        <v>105.556528</v>
      </c>
      <c r="N66" s="36">
        <f t="shared" ref="N66:N77" si="33">J66-(E66+K66)</f>
        <v>-95.960480000000004</v>
      </c>
      <c r="O66" s="35">
        <v>0</v>
      </c>
      <c r="P66" s="31">
        <f t="shared" si="30"/>
        <v>-95.960480000000004</v>
      </c>
      <c r="Q66" s="32">
        <v>0</v>
      </c>
      <c r="R66" s="37">
        <f t="shared" ref="R66:R77" si="34">N66/(E66+K66)</f>
        <v>-1</v>
      </c>
    </row>
    <row r="67" spans="1:18" ht="35.25" customHeight="1" x14ac:dyDescent="0.3">
      <c r="A67" s="23">
        <v>1</v>
      </c>
      <c r="B67" s="9"/>
      <c r="C67" s="10" t="s">
        <v>101</v>
      </c>
      <c r="D67" s="10" t="s">
        <v>100</v>
      </c>
      <c r="E67" s="29">
        <v>77.89</v>
      </c>
      <c r="F67" s="30">
        <f t="shared" si="27"/>
        <v>6.2312000000000003</v>
      </c>
      <c r="G67" s="19">
        <v>0</v>
      </c>
      <c r="H67" s="27">
        <f t="shared" si="28"/>
        <v>14.8894524</v>
      </c>
      <c r="I67" s="33">
        <f t="shared" si="29"/>
        <v>99.010652399999998</v>
      </c>
      <c r="J67" s="21"/>
      <c r="K67" s="27">
        <f t="shared" si="31"/>
        <v>18.07048</v>
      </c>
      <c r="L67" s="28">
        <f t="shared" si="32"/>
        <v>84.121200000000002</v>
      </c>
      <c r="M67" s="36">
        <f t="shared" si="20"/>
        <v>105.556528</v>
      </c>
      <c r="N67" s="36">
        <f t="shared" si="33"/>
        <v>-95.960480000000004</v>
      </c>
      <c r="O67" s="35">
        <v>0</v>
      </c>
      <c r="P67" s="31">
        <f t="shared" si="30"/>
        <v>-95.960480000000004</v>
      </c>
      <c r="Q67" s="32">
        <v>0</v>
      </c>
      <c r="R67" s="37">
        <f t="shared" si="34"/>
        <v>-1</v>
      </c>
    </row>
    <row r="68" spans="1:18" ht="35.25" customHeight="1" x14ac:dyDescent="0.3">
      <c r="A68" s="23">
        <v>1</v>
      </c>
      <c r="B68" s="9"/>
      <c r="C68" s="10" t="s">
        <v>101</v>
      </c>
      <c r="D68" s="10" t="s">
        <v>100</v>
      </c>
      <c r="E68" s="29">
        <v>77.89</v>
      </c>
      <c r="F68" s="30">
        <f t="shared" si="27"/>
        <v>6.2312000000000003</v>
      </c>
      <c r="G68" s="19">
        <v>0</v>
      </c>
      <c r="H68" s="27">
        <f t="shared" si="28"/>
        <v>14.8894524</v>
      </c>
      <c r="I68" s="33">
        <f t="shared" si="29"/>
        <v>99.010652399999998</v>
      </c>
      <c r="J68" s="21"/>
      <c r="K68" s="27">
        <f t="shared" si="31"/>
        <v>18.07048</v>
      </c>
      <c r="L68" s="28">
        <f t="shared" si="32"/>
        <v>84.121200000000002</v>
      </c>
      <c r="M68" s="36">
        <f t="shared" si="20"/>
        <v>105.556528</v>
      </c>
      <c r="N68" s="36">
        <f t="shared" si="33"/>
        <v>-95.960480000000004</v>
      </c>
      <c r="O68" s="35">
        <v>0</v>
      </c>
      <c r="P68" s="31">
        <f t="shared" si="30"/>
        <v>-95.960480000000004</v>
      </c>
      <c r="Q68" s="32">
        <v>0</v>
      </c>
      <c r="R68" s="37">
        <f t="shared" si="34"/>
        <v>-1</v>
      </c>
    </row>
    <row r="69" spans="1:18" ht="35.25" customHeight="1" x14ac:dyDescent="0.3">
      <c r="A69" s="23">
        <v>1</v>
      </c>
      <c r="B69" s="9"/>
      <c r="C69" s="10" t="s">
        <v>101</v>
      </c>
      <c r="D69" s="10" t="s">
        <v>100</v>
      </c>
      <c r="E69" s="29">
        <v>77.89</v>
      </c>
      <c r="F69" s="30">
        <f t="shared" si="27"/>
        <v>6.2312000000000003</v>
      </c>
      <c r="G69" s="19">
        <v>0</v>
      </c>
      <c r="H69" s="27">
        <f t="shared" si="28"/>
        <v>14.8894524</v>
      </c>
      <c r="I69" s="33">
        <f t="shared" si="29"/>
        <v>99.010652399999998</v>
      </c>
      <c r="J69" s="21"/>
      <c r="K69" s="27">
        <f t="shared" si="31"/>
        <v>18.07048</v>
      </c>
      <c r="L69" s="28">
        <f t="shared" si="32"/>
        <v>84.121200000000002</v>
      </c>
      <c r="M69" s="36">
        <f t="shared" si="20"/>
        <v>105.556528</v>
      </c>
      <c r="N69" s="36">
        <f t="shared" si="33"/>
        <v>-95.960480000000004</v>
      </c>
      <c r="O69" s="35">
        <v>0</v>
      </c>
      <c r="P69" s="31">
        <f t="shared" si="30"/>
        <v>-95.960480000000004</v>
      </c>
      <c r="Q69" s="32">
        <v>0</v>
      </c>
      <c r="R69" s="37">
        <f t="shared" si="34"/>
        <v>-1</v>
      </c>
    </row>
    <row r="70" spans="1:18" ht="35.25" customHeight="1" x14ac:dyDescent="0.3">
      <c r="A70" s="23">
        <v>1</v>
      </c>
      <c r="B70" s="9"/>
      <c r="C70" s="10" t="s">
        <v>101</v>
      </c>
      <c r="D70" s="10" t="s">
        <v>100</v>
      </c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>
        <v>0</v>
      </c>
      <c r="P70" s="31">
        <f t="shared" si="30"/>
        <v>-95.960480000000004</v>
      </c>
      <c r="Q70" s="32"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 t="s">
        <v>101</v>
      </c>
      <c r="D71" s="10" t="s">
        <v>100</v>
      </c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>
        <v>0</v>
      </c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 t="s">
        <v>101</v>
      </c>
      <c r="D72" s="10" t="s">
        <v>100</v>
      </c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>
        <v>0</v>
      </c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 t="s">
        <v>101</v>
      </c>
      <c r="D73" s="10" t="s">
        <v>100</v>
      </c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>
        <v>0</v>
      </c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 t="s">
        <v>101</v>
      </c>
      <c r="D74" s="10" t="s">
        <v>100</v>
      </c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>
        <v>0</v>
      </c>
      <c r="P74" s="31">
        <f t="shared" si="30"/>
        <v>-95.960480000000004</v>
      </c>
      <c r="Q74" s="32">
        <v>0</v>
      </c>
      <c r="R74" s="37">
        <f t="shared" si="34"/>
        <v>-1</v>
      </c>
    </row>
    <row r="75" spans="1:18" ht="35.25" customHeight="1" x14ac:dyDescent="0.3">
      <c r="A75" s="23">
        <v>1</v>
      </c>
      <c r="B75" s="9"/>
      <c r="C75" s="10" t="s">
        <v>101</v>
      </c>
      <c r="D75" s="10" t="s">
        <v>100</v>
      </c>
      <c r="E75" s="29">
        <v>77.89</v>
      </c>
      <c r="F75" s="30">
        <f t="shared" si="27"/>
        <v>6.2312000000000003</v>
      </c>
      <c r="G75" s="19">
        <v>0</v>
      </c>
      <c r="H75" s="27">
        <f t="shared" si="28"/>
        <v>14.8894524</v>
      </c>
      <c r="I75" s="33">
        <f t="shared" si="29"/>
        <v>99.010652399999998</v>
      </c>
      <c r="J75" s="21"/>
      <c r="K75" s="27">
        <f t="shared" si="31"/>
        <v>18.07048</v>
      </c>
      <c r="L75" s="28">
        <f t="shared" si="32"/>
        <v>84.121200000000002</v>
      </c>
      <c r="M75" s="36">
        <f t="shared" si="20"/>
        <v>105.556528</v>
      </c>
      <c r="N75" s="36">
        <f t="shared" si="33"/>
        <v>-95.960480000000004</v>
      </c>
      <c r="O75" s="35">
        <v>0</v>
      </c>
      <c r="P75" s="31">
        <f t="shared" si="30"/>
        <v>-95.960480000000004</v>
      </c>
      <c r="Q75" s="32">
        <v>0</v>
      </c>
      <c r="R75" s="37">
        <f t="shared" si="34"/>
        <v>-1</v>
      </c>
    </row>
    <row r="76" spans="1:18" ht="35.25" customHeight="1" x14ac:dyDescent="0.3">
      <c r="A76" s="23">
        <v>1</v>
      </c>
      <c r="B76" s="9"/>
      <c r="C76" s="10" t="s">
        <v>101</v>
      </c>
      <c r="D76" s="10" t="s">
        <v>100</v>
      </c>
      <c r="E76" s="29">
        <v>77.89</v>
      </c>
      <c r="F76" s="30">
        <f t="shared" si="27"/>
        <v>6.2312000000000003</v>
      </c>
      <c r="G76" s="19">
        <v>0</v>
      </c>
      <c r="H76" s="27">
        <f t="shared" si="28"/>
        <v>14.8894524</v>
      </c>
      <c r="I76" s="33">
        <f t="shared" si="29"/>
        <v>99.010652399999998</v>
      </c>
      <c r="J76" s="21"/>
      <c r="K76" s="27">
        <f t="shared" si="31"/>
        <v>18.07048</v>
      </c>
      <c r="L76" s="28">
        <f t="shared" si="32"/>
        <v>84.121200000000002</v>
      </c>
      <c r="M76" s="36">
        <f t="shared" si="20"/>
        <v>105.556528</v>
      </c>
      <c r="N76" s="36">
        <f t="shared" si="33"/>
        <v>-95.960480000000004</v>
      </c>
      <c r="O76" s="35">
        <v>0</v>
      </c>
      <c r="P76" s="31">
        <f t="shared" si="30"/>
        <v>-95.960480000000004</v>
      </c>
      <c r="Q76" s="32">
        <v>0</v>
      </c>
      <c r="R76" s="37">
        <f t="shared" si="34"/>
        <v>-1</v>
      </c>
    </row>
    <row r="77" spans="1:18" ht="35.25" customHeight="1" x14ac:dyDescent="0.3">
      <c r="A77" s="23">
        <v>1</v>
      </c>
      <c r="B77" s="9"/>
      <c r="C77" s="10" t="s">
        <v>101</v>
      </c>
      <c r="D77" s="10" t="s">
        <v>100</v>
      </c>
      <c r="E77" s="29">
        <v>77.89</v>
      </c>
      <c r="F77" s="30">
        <f t="shared" si="27"/>
        <v>6.2312000000000003</v>
      </c>
      <c r="G77" s="19">
        <v>0</v>
      </c>
      <c r="H77" s="27">
        <f t="shared" si="28"/>
        <v>14.8894524</v>
      </c>
      <c r="I77" s="33">
        <f t="shared" si="29"/>
        <v>99.010652399999998</v>
      </c>
      <c r="J77" s="21"/>
      <c r="K77" s="27">
        <f t="shared" si="31"/>
        <v>18.07048</v>
      </c>
      <c r="L77" s="28">
        <f t="shared" si="32"/>
        <v>84.121200000000002</v>
      </c>
      <c r="M77" s="36">
        <f t="shared" si="20"/>
        <v>105.556528</v>
      </c>
      <c r="N77" s="36">
        <f t="shared" si="33"/>
        <v>-95.960480000000004</v>
      </c>
      <c r="O77" s="35">
        <v>0</v>
      </c>
      <c r="P77" s="31">
        <f t="shared" si="30"/>
        <v>-95.960480000000004</v>
      </c>
      <c r="Q77" s="32">
        <v>0</v>
      </c>
      <c r="R77" s="37">
        <f t="shared" si="34"/>
        <v>-1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  <hyperlink ref="C3" r:id="rId48"/>
  </hyperlinks>
  <pageMargins left="0.7" right="0.7" top="0.75" bottom="0.75" header="0.3" footer="0.3"/>
  <pageSetup orientation="portrait" r:id="rId49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2015-02-07T08:22:44Z</dcterms:modified>
</cp:coreProperties>
</file>