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93AA9F9-E109-43C9-986B-89EADB9DCEF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Huddle 7 Aug" sheetId="1" r:id="rId1"/>
    <sheet name="Huddle 14 Aug" sheetId="4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18" i="4" l="1"/>
  <c r="C17" i="4"/>
  <c r="C16" i="4"/>
  <c r="C15" i="4"/>
  <c r="C14" i="4"/>
  <c r="C13" i="4"/>
  <c r="B18" i="4"/>
  <c r="B17" i="4"/>
  <c r="B16" i="4"/>
  <c r="B15" i="4"/>
  <c r="B14" i="4"/>
  <c r="B13" i="4"/>
  <c r="C8" i="4"/>
  <c r="C7" i="4"/>
  <c r="C6" i="4"/>
  <c r="C5" i="4"/>
  <c r="C4" i="4"/>
  <c r="C3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<sst xmlns="http://schemas.openxmlformats.org/spreadsheetml/2006/main" count="32" uniqueCount="10">
  <si>
    <t>Date</t>
  </si>
  <si>
    <t>Fiber</t>
  </si>
  <si>
    <t>Copper</t>
  </si>
  <si>
    <t>Service</t>
  </si>
  <si>
    <t>DP</t>
  </si>
  <si>
    <t>SPICE</t>
  </si>
  <si>
    <t>Avg Response time</t>
  </si>
  <si>
    <t>Success Rate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</si>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</sst>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Fiber Line Test Success Rate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'Huddle 7 Aug'!$B$2</c:f>
              <c:strCache>
                <c:ptCount val="1"/>
                <c:pt idx="0">
                  <c:v>Service</c:v>
                </c:pt>
              </c:strCache>
            </c:strRef>
          </c:tx>
          <c:invertIfNegative val="0"/>
          <c:cat>
            <c:numRef>
              <c:f>'Huddle 7 Aug'!$A$3:$A$9</c:f>
              <c:numCache>
                <c:formatCode>m/d/yyyy</c:formatCode>
                <c:ptCount val="7"/>
                <c:pt idx="1">
                  <c:v>44043</c:v>
                </c:pt>
                <c:pt idx="2">
                  <c:v>44044</c:v>
                </c:pt>
                <c:pt idx="3">
                  <c:v>44045</c:v>
                </c:pt>
                <c:pt idx="4">
                  <c:v>44046</c:v>
                </c:pt>
                <c:pt idx="5">
                  <c:v>44047</c:v>
                </c:pt>
                <c:pt idx="6">
                  <c:v>44048</c:v>
                </c:pt>
              </c:numCache>
            </c:numRef>
          </c:cat>
          <c:val>
            <c:numRef>
              <c:f>'Huddle 7 Aug'!$B$3:$B$9</c:f>
              <c:numCache>
                <c:formatCode>General</c:formatCode>
                <c:ptCount val="7"/>
                <c:pt idx="1">
                  <c:v>92.6</c:v>
                </c:pt>
                <c:pt idx="2">
                  <c:v>92</c:v>
                </c:pt>
                <c:pt idx="3">
                  <c:v>88</c:v>
                </c:pt>
                <c:pt idx="4">
                  <c:v>97</c:v>
                </c:pt>
                <c:pt idx="5">
                  <c:v>96.5</c:v>
                </c:pt>
                <c:pt idx="6">
                  <c:v>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1-44E6-92DA-7FFB98D560C9}"/>
            </c:ext>
          </c:extLst>
        </c:ser>
        <c:ser>
          <c:idx val="1"/>
          <c:order val="1"/>
          <c:tx>
            <c:strRef>
              <c:f>'Huddle 7 Aug'!$C$2</c:f>
              <c:strCache>
                <c:ptCount val="1"/>
                <c:pt idx="0">
                  <c:v>DP</c:v>
                </c:pt>
              </c:strCache>
            </c:strRef>
          </c:tx>
          <c:invertIfNegative val="0"/>
          <c:cat>
            <c:numRef>
              <c:f>'Huddle 7 Aug'!$A$3:$A$9</c:f>
              <c:numCache>
                <c:formatCode>m/d/yyyy</c:formatCode>
                <c:ptCount val="7"/>
                <c:pt idx="1">
                  <c:v>44043</c:v>
                </c:pt>
                <c:pt idx="2">
                  <c:v>44044</c:v>
                </c:pt>
                <c:pt idx="3">
                  <c:v>44045</c:v>
                </c:pt>
                <c:pt idx="4">
                  <c:v>44046</c:v>
                </c:pt>
                <c:pt idx="5">
                  <c:v>44047</c:v>
                </c:pt>
                <c:pt idx="6">
                  <c:v>44048</c:v>
                </c:pt>
              </c:numCache>
            </c:numRef>
          </c:cat>
          <c:val>
            <c:numRef>
              <c:f>'Huddle 7 Aug'!$C$3:$C$9</c:f>
              <c:numCache>
                <c:formatCode>General</c:formatCode>
                <c:ptCount val="7"/>
                <c:pt idx="1">
                  <c:v>100</c:v>
                </c:pt>
                <c:pt idx="2">
                  <c:v>93</c:v>
                </c:pt>
                <c:pt idx="3">
                  <c:v>100</c:v>
                </c:pt>
                <c:pt idx="4">
                  <c:v>96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1-44E6-92DA-7FFB98D56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41489696"/>
        <c:axId val="-1441479904"/>
      </c:barChart>
      <c:dateAx>
        <c:axId val="-14414896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-1441479904"/>
        <c:crosses val="autoZero"/>
        <c:auto val="1"/>
        <c:lblOffset val="100"/>
        <c:baseTimeUnit val="days"/>
      </c:dateAx>
      <c:valAx>
        <c:axId val="-1441479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4414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Response Time for Copper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'Huddle 14 Aug'!$E$12</c:f>
              <c:strCache>
                <c:ptCount val="1"/>
                <c:pt idx="0">
                  <c:v>Service</c:v>
                </c:pt>
              </c:strCache>
            </c:strRef>
          </c:tx>
          <c:val>
            <c:numRef>
              <c:f>'Huddle 14 Aug'!$E$13:$E$18</c:f>
              <c:numCache>
                <c:formatCode>General</c:formatCode>
                <c:ptCount val="6"/>
                <c:pt idx="0">
                  <c:v>94.56</c:v>
                </c:pt>
                <c:pt idx="1">
                  <c:v>82.11</c:v>
                </c:pt>
                <c:pt idx="2">
                  <c:v>85.7</c:v>
                </c:pt>
                <c:pt idx="3">
                  <c:v>90.7</c:v>
                </c:pt>
                <c:pt idx="4">
                  <c:v>89.92</c:v>
                </c:pt>
                <c:pt idx="5">
                  <c:v>82.49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3-40D6-9F2F-4976E60CF7CA}"/>
            </c:ext>
          </c:extLst>
        </c:ser>
        <c:ser>
          <c:idx val="1"/>
          <c:order val="1"/>
          <c:tx>
            <c:strRef>
              <c:f>'Huddle 14 Aug'!$F$12</c:f>
              <c:strCache>
                <c:ptCount val="1"/>
                <c:pt idx="0">
                  <c:v>DP</c:v>
                </c:pt>
              </c:strCache>
            </c:strRef>
          </c:tx>
          <c:val>
            <c:numRef>
              <c:f>'Huddle 14 Aug'!$F$13:$F$18</c:f>
              <c:numCache>
                <c:formatCode>General</c:formatCode>
                <c:ptCount val="6"/>
                <c:pt idx="0">
                  <c:v>136.35</c:v>
                </c:pt>
                <c:pt idx="1">
                  <c:v>77</c:v>
                </c:pt>
                <c:pt idx="2">
                  <c:v>33</c:v>
                </c:pt>
                <c:pt idx="3">
                  <c:v>65.11</c:v>
                </c:pt>
                <c:pt idx="4">
                  <c:v>114.16</c:v>
                </c:pt>
                <c:pt idx="5">
                  <c:v>244.6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3-40D6-9F2F-4976E60C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8064192"/>
        <c:axId val="-1438058752"/>
      </c:lineChart>
      <c:catAx>
        <c:axId val="-14380641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-1438058752"/>
        <c:crosses val="autoZero"/>
        <c:auto val="1"/>
        <c:lblAlgn val="ctr"/>
        <c:lblOffset val="100"/>
        <c:noMultiLvlLbl val="1"/>
      </c:catAx>
      <c:valAx>
        <c:axId val="-143805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Response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4380641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Copper Line Test Success Rate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Service</c:v>
          </c:tx>
          <c:invertIfNegative val="0"/>
          <c:cat>
            <c:numRef>
              <c:f>'Huddle 7 Aug'!$A$14:$A$19</c:f>
              <c:numCache>
                <c:formatCode>m/d/yyyy</c:formatCode>
                <c:ptCount val="6"/>
                <c:pt idx="0">
                  <c:v>44043</c:v>
                </c:pt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</c:numCache>
            </c:numRef>
          </c:cat>
          <c:val>
            <c:numRef>
              <c:f>'Huddle 7 Aug'!$B$14:$B$19</c:f>
              <c:numCache>
                <c:formatCode>General</c:formatCode>
                <c:ptCount val="6"/>
                <c:pt idx="0">
                  <c:v>80</c:v>
                </c:pt>
                <c:pt idx="1">
                  <c:v>56</c:v>
                </c:pt>
                <c:pt idx="2">
                  <c:v>75</c:v>
                </c:pt>
                <c:pt idx="3">
                  <c:v>80</c:v>
                </c:pt>
                <c:pt idx="4">
                  <c:v>78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6-4B5C-9384-7DF5130D74DD}"/>
            </c:ext>
          </c:extLst>
        </c:ser>
        <c:ser>
          <c:idx val="1"/>
          <c:order val="1"/>
          <c:tx>
            <c:v>DP</c:v>
          </c:tx>
          <c:invertIfNegative val="0"/>
          <c:cat>
            <c:numRef>
              <c:f>'Huddle 7 Aug'!$A$14:$A$19</c:f>
              <c:numCache>
                <c:formatCode>m/d/yyyy</c:formatCode>
                <c:ptCount val="6"/>
                <c:pt idx="0">
                  <c:v>44043</c:v>
                </c:pt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</c:numCache>
            </c:numRef>
          </c:cat>
          <c:val>
            <c:numRef>
              <c:f>'Huddle 7 Aug'!$C$14:$C$19</c:f>
              <c:numCache>
                <c:formatCode>General</c:formatCode>
                <c:ptCount val="6"/>
                <c:pt idx="0">
                  <c:v>100</c:v>
                </c:pt>
                <c:pt idx="1">
                  <c:v>67</c:v>
                </c:pt>
                <c:pt idx="2">
                  <c:v>100</c:v>
                </c:pt>
                <c:pt idx="3">
                  <c:v>57</c:v>
                </c:pt>
                <c:pt idx="4">
                  <c:v>34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6-4B5C-9384-7DF5130D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41479360"/>
        <c:axId val="-1441489152"/>
      </c:barChart>
      <c:dateAx>
        <c:axId val="-1441479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-1441489152"/>
        <c:crosses val="autoZero"/>
        <c:auto val="1"/>
        <c:lblOffset val="100"/>
        <c:baseTimeUnit val="days"/>
      </c:dateAx>
      <c:valAx>
        <c:axId val="-1441489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4414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Spice Line Test Success Rate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Spice Line Test</c:v>
          </c:tx>
          <c:invertIfNegative val="0"/>
          <c:cat>
            <c:numRef>
              <c:f>'Huddle 7 Aug'!$A$22:$A$27</c:f>
              <c:numCache>
                <c:formatCode>m/d/yyyy</c:formatCode>
                <c:ptCount val="6"/>
                <c:pt idx="0">
                  <c:v>44043</c:v>
                </c:pt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</c:numCache>
            </c:numRef>
          </c:cat>
          <c:val>
            <c:numRef>
              <c:f>'Huddle 7 Aug'!$B$22:$B$27</c:f>
              <c:numCache>
                <c:formatCode>General</c:formatCode>
                <c:ptCount val="6"/>
                <c:pt idx="0">
                  <c:v>96</c:v>
                </c:pt>
                <c:pt idx="1">
                  <c:v>96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4-4743-A8B2-3B17AF31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41488064"/>
        <c:axId val="-1441484800"/>
      </c:barChart>
      <c:dateAx>
        <c:axId val="-1441488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-1441484800"/>
        <c:crosses val="autoZero"/>
        <c:auto val="1"/>
        <c:lblOffset val="100"/>
        <c:baseTimeUnit val="days"/>
      </c:dateAx>
      <c:valAx>
        <c:axId val="-1441484800"/>
        <c:scaling>
          <c:orientation val="minMax"/>
          <c:max val="100"/>
          <c:min val="0"/>
        </c:scaling>
        <c:delete val="0"/>
        <c:axPos val="l"/>
        <c:majorGridlines/>
        <c:minorGridlines/>
        <c:numFmt formatCode="General" sourceLinked="1"/>
        <c:majorTickMark val="none"/>
        <c:minorTickMark val="none"/>
        <c:tickLblPos val="nextTo"/>
        <c:crossAx val="-1441488064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Response Time For Fiber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'Huddle 7 Aug'!$E$2</c:f>
              <c:strCache>
                <c:ptCount val="1"/>
                <c:pt idx="0">
                  <c:v>Service</c:v>
                </c:pt>
              </c:strCache>
            </c:strRef>
          </c:tx>
          <c:cat>
            <c:numRef>
              <c:f>'Huddle 7 Aug'!$A$4:$A$9</c:f>
              <c:numCache>
                <c:formatCode>m/d/yyyy</c:formatCode>
                <c:ptCount val="6"/>
                <c:pt idx="0">
                  <c:v>44043</c:v>
                </c:pt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</c:numCache>
            </c:numRef>
          </c:cat>
          <c:val>
            <c:numRef>
              <c:f>'Huddle 7 Aug'!$E$4:$E$9</c:f>
              <c:numCache>
                <c:formatCode>General</c:formatCode>
                <c:ptCount val="6"/>
                <c:pt idx="0">
                  <c:v>11.2</c:v>
                </c:pt>
                <c:pt idx="1">
                  <c:v>11.2</c:v>
                </c:pt>
                <c:pt idx="2">
                  <c:v>13.2</c:v>
                </c:pt>
                <c:pt idx="3">
                  <c:v>10.4</c:v>
                </c:pt>
                <c:pt idx="4">
                  <c:v>11</c:v>
                </c:pt>
                <c:pt idx="5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4-4F59-8A35-246D18CDC61F}"/>
            </c:ext>
          </c:extLst>
        </c:ser>
        <c:ser>
          <c:idx val="1"/>
          <c:order val="1"/>
          <c:tx>
            <c:v>DP</c:v>
          </c:tx>
          <c:val>
            <c:numRef>
              <c:f>'Huddle 7 Aug'!$F$4:$F$9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4-4F59-8A35-246D18CD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1481536"/>
        <c:axId val="-1441484256"/>
      </c:lineChart>
      <c:dateAx>
        <c:axId val="-1441481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-1441484256"/>
        <c:crosses val="autoZero"/>
        <c:auto val="1"/>
        <c:lblOffset val="100"/>
        <c:baseTimeUnit val="days"/>
      </c:dateAx>
      <c:valAx>
        <c:axId val="-1441484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Response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44148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Response Time for Copper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'Huddle 7 Aug'!$E$12</c:f>
              <c:strCache>
                <c:ptCount val="1"/>
                <c:pt idx="0">
                  <c:v>Service</c:v>
                </c:pt>
              </c:strCache>
            </c:strRef>
          </c:tx>
          <c:cat>
            <c:numRef>
              <c:f>'Huddle 7 Aug'!$A$4:$A$9</c:f>
              <c:numCache>
                <c:formatCode>m/d/yyyy</c:formatCode>
                <c:ptCount val="6"/>
                <c:pt idx="0">
                  <c:v>44043</c:v>
                </c:pt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</c:numCache>
            </c:numRef>
          </c:cat>
          <c:val>
            <c:numRef>
              <c:f>'Huddle 7 Aug'!$E$14:$E$19</c:f>
              <c:numCache>
                <c:formatCode>General</c:formatCode>
                <c:ptCount val="6"/>
                <c:pt idx="0">
                  <c:v>62</c:v>
                </c:pt>
                <c:pt idx="1">
                  <c:v>71</c:v>
                </c:pt>
                <c:pt idx="2">
                  <c:v>100</c:v>
                </c:pt>
                <c:pt idx="3">
                  <c:v>84</c:v>
                </c:pt>
                <c:pt idx="4">
                  <c:v>93</c:v>
                </c:pt>
                <c:pt idx="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C42-B2AA-ABF17591BD54}"/>
            </c:ext>
          </c:extLst>
        </c:ser>
        <c:ser>
          <c:idx val="1"/>
          <c:order val="1"/>
          <c:tx>
            <c:strRef>
              <c:f>'Huddle 7 Aug'!$F$12</c:f>
              <c:strCache>
                <c:ptCount val="1"/>
                <c:pt idx="0">
                  <c:v>DP</c:v>
                </c:pt>
              </c:strCache>
            </c:strRef>
          </c:tx>
          <c:cat>
            <c:numRef>
              <c:f>'Huddle 7 Aug'!$A$4:$A$9</c:f>
              <c:numCache>
                <c:formatCode>m/d/yyyy</c:formatCode>
                <c:ptCount val="6"/>
                <c:pt idx="0">
                  <c:v>44043</c:v>
                </c:pt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</c:numCache>
            </c:numRef>
          </c:cat>
          <c:val>
            <c:numRef>
              <c:f>'Huddle 7 Aug'!$F$14:$F$19</c:f>
              <c:numCache>
                <c:formatCode>General</c:formatCode>
                <c:ptCount val="6"/>
                <c:pt idx="0">
                  <c:v>92</c:v>
                </c:pt>
                <c:pt idx="1">
                  <c:v>145</c:v>
                </c:pt>
                <c:pt idx="2">
                  <c:v>45</c:v>
                </c:pt>
                <c:pt idx="3">
                  <c:v>46</c:v>
                </c:pt>
                <c:pt idx="4">
                  <c:v>123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E-4C42-B2AA-ABF17591B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1482080"/>
        <c:axId val="-1700953664"/>
      </c:lineChart>
      <c:dateAx>
        <c:axId val="-1441482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-1700953664"/>
        <c:crosses val="autoZero"/>
        <c:auto val="1"/>
        <c:lblOffset val="100"/>
        <c:baseTimeUnit val="days"/>
      </c:dateAx>
      <c:valAx>
        <c:axId val="-170095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Response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44148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Fiber Line Test Success Rate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'Huddle 14 Aug'!$B$2</c:f>
              <c:strCache>
                <c:ptCount val="1"/>
                <c:pt idx="0">
                  <c:v>Service</c:v>
                </c:pt>
              </c:strCache>
            </c:strRef>
          </c:tx>
          <c:invertIfNegative val="0"/>
          <c:cat>
            <c:numRef>
              <c:f>'Huddle 14 Aug'!$A$3:$A$8</c:f>
              <c:numCache>
                <c:formatCode>m/d/yyyy</c:formatCode>
                <c:ptCount val="6"/>
                <c:pt idx="0">
                  <c:v>44072</c:v>
                </c:pt>
                <c:pt idx="1">
                  <c:v>44073</c:v>
                </c:pt>
                <c:pt idx="2">
                  <c:v>44074</c:v>
                </c:pt>
                <c:pt idx="3">
                  <c:v>44075</c:v>
                </c:pt>
                <c:pt idx="4">
                  <c:v>44076</c:v>
                </c:pt>
                <c:pt idx="5">
                  <c:v>44077</c:v>
                </c:pt>
              </c:numCache>
            </c:numRef>
          </c:cat>
          <c:val>
            <c:numRef>
              <c:f>'Huddle 14 Aug'!$B$3:$B$8</c:f>
              <c:numCache>
                <c:formatCode>General</c:formatCode>
                <c:ptCount val="6"/>
                <c:pt idx="0">
                  <c:v>96.775000000000006</c:v>
                </c:pt>
                <c:pt idx="1">
                  <c:v>94.17</c:v>
                </c:pt>
                <c:pt idx="2">
                  <c:v>90.625</c:v>
                </c:pt>
                <c:pt idx="3">
                  <c:v>90.22</c:v>
                </c:pt>
                <c:pt idx="4">
                  <c:v>90.94</c:v>
                </c:pt>
                <c:pt idx="5">
                  <c:v>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8-484A-B9BB-41802D081632}"/>
            </c:ext>
          </c:extLst>
        </c:ser>
        <c:ser>
          <c:idx val="1"/>
          <c:order val="1"/>
          <c:tx>
            <c:strRef>
              <c:f>'Huddle 14 Aug'!$C$2</c:f>
              <c:strCache>
                <c:ptCount val="1"/>
                <c:pt idx="0">
                  <c:v>DP</c:v>
                </c:pt>
              </c:strCache>
            </c:strRef>
          </c:tx>
          <c:invertIfNegative val="0"/>
          <c:val>
            <c:numRef>
              <c:f>'Huddle 14 Aug'!$C$3:$C$8</c:f>
              <c:numCache>
                <c:formatCode>General</c:formatCode>
                <c:ptCount val="6"/>
                <c:pt idx="0">
                  <c:v>93.33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94.12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A8-484A-B9BB-41802D08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00950944"/>
        <c:axId val="-1700954752"/>
      </c:barChart>
      <c:dateAx>
        <c:axId val="-17009509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-1700954752"/>
        <c:crosses val="autoZero"/>
        <c:auto val="1"/>
        <c:lblOffset val="100"/>
        <c:baseTimeUnit val="days"/>
      </c:dateAx>
      <c:valAx>
        <c:axId val="-1700954752"/>
        <c:scaling>
          <c:orientation val="minMax"/>
          <c:max val="12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700950944"/>
        <c:crosses val="autoZero"/>
        <c:crossBetween val="between"/>
        <c:majorUnit val="20"/>
        <c:minorUnit val="0.4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Copper Line Test Success Rate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'Huddle 14 Aug'!$B$12</c:f>
              <c:strCache>
                <c:ptCount val="1"/>
                <c:pt idx="0">
                  <c:v>Service</c:v>
                </c:pt>
              </c:strCache>
            </c:strRef>
          </c:tx>
          <c:invertIfNegative val="0"/>
          <c:cat>
            <c:numRef>
              <c:f>'Huddle 14 Aug'!$A$13:$A$18</c:f>
              <c:numCache>
                <c:formatCode>m/d/yyyy</c:formatCode>
                <c:ptCount val="6"/>
                <c:pt idx="0">
                  <c:v>44072</c:v>
                </c:pt>
                <c:pt idx="1">
                  <c:v>44073</c:v>
                </c:pt>
                <c:pt idx="2">
                  <c:v>44074</c:v>
                </c:pt>
                <c:pt idx="3">
                  <c:v>44075</c:v>
                </c:pt>
                <c:pt idx="4">
                  <c:v>44076</c:v>
                </c:pt>
                <c:pt idx="5">
                  <c:v>44077</c:v>
                </c:pt>
              </c:numCache>
            </c:numRef>
          </c:cat>
          <c:val>
            <c:numRef>
              <c:f>'Huddle 14 Aug'!$B$13:$B$18</c:f>
              <c:numCache>
                <c:formatCode>General</c:formatCode>
                <c:ptCount val="6"/>
                <c:pt idx="0">
                  <c:v>85.42</c:v>
                </c:pt>
                <c:pt idx="1">
                  <c:v>77.78</c:v>
                </c:pt>
                <c:pt idx="2">
                  <c:v>75</c:v>
                </c:pt>
                <c:pt idx="3">
                  <c:v>67.94</c:v>
                </c:pt>
                <c:pt idx="4">
                  <c:v>80.569999999999993</c:v>
                </c:pt>
                <c:pt idx="5">
                  <c:v>87.41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B-4655-9E1D-F22A75ADAF3D}"/>
            </c:ext>
          </c:extLst>
        </c:ser>
        <c:ser>
          <c:idx val="1"/>
          <c:order val="1"/>
          <c:tx>
            <c:strRef>
              <c:f>'Huddle 14 Aug'!$C$12</c:f>
              <c:strCache>
                <c:ptCount val="1"/>
                <c:pt idx="0">
                  <c:v>DP</c:v>
                </c:pt>
              </c:strCache>
            </c:strRef>
          </c:tx>
          <c:invertIfNegative val="0"/>
          <c:cat>
            <c:numRef>
              <c:f>'Huddle 14 Aug'!$A$13:$A$18</c:f>
              <c:numCache>
                <c:formatCode>m/d/yyyy</c:formatCode>
                <c:ptCount val="6"/>
                <c:pt idx="0">
                  <c:v>44072</c:v>
                </c:pt>
                <c:pt idx="1">
                  <c:v>44073</c:v>
                </c:pt>
                <c:pt idx="2">
                  <c:v>44074</c:v>
                </c:pt>
                <c:pt idx="3">
                  <c:v>44075</c:v>
                </c:pt>
                <c:pt idx="4">
                  <c:v>44076</c:v>
                </c:pt>
                <c:pt idx="5">
                  <c:v>44077</c:v>
                </c:pt>
              </c:numCache>
            </c:numRef>
          </c:cat>
          <c:val>
            <c:numRef>
              <c:f>'Huddle 14 Aug'!$C$13:$C$18</c:f>
              <c:numCache>
                <c:formatCode>General</c:formatCode>
                <c:ptCount val="6"/>
                <c:pt idx="0">
                  <c:v>65</c:v>
                </c:pt>
                <c:pt idx="1">
                  <c:v>50</c:v>
                </c:pt>
                <c:pt idx="2">
                  <c:v>0</c:v>
                </c:pt>
                <c:pt idx="3">
                  <c:v>66.67</c:v>
                </c:pt>
                <c:pt idx="4">
                  <c:v>50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B-4655-9E1D-F22A75ADA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00954208"/>
        <c:axId val="-1700951488"/>
      </c:barChart>
      <c:dateAx>
        <c:axId val="-1700954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-1700951488"/>
        <c:crosses val="autoZero"/>
        <c:auto val="1"/>
        <c:lblOffset val="100"/>
        <c:baseTimeUnit val="days"/>
      </c:dateAx>
      <c:valAx>
        <c:axId val="-1700951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70095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Spice Line Test Success Rate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Spice Line Test</c:v>
          </c:tx>
          <c:invertIfNegative val="0"/>
          <c:cat>
            <c:numRef>
              <c:f>'Huddle 14 Aug'!$A$21:$A$26</c:f>
              <c:numCache>
                <c:formatCode>m/d/yyyy</c:formatCode>
                <c:ptCount val="6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</c:numCache>
            </c:numRef>
          </c:cat>
          <c:val>
            <c:numRef>
              <c:f>'Huddle 14 Aug'!$B$21:$B$26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D-48AB-A579-BC2A2BCD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00513216"/>
        <c:axId val="-1700521376"/>
      </c:barChart>
      <c:dateAx>
        <c:axId val="-17005132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-1700521376"/>
        <c:crosses val="autoZero"/>
        <c:auto val="1"/>
        <c:lblOffset val="100"/>
        <c:baseTimeUnit val="days"/>
      </c:dateAx>
      <c:valAx>
        <c:axId val="-1700521376"/>
        <c:scaling>
          <c:orientation val="minMax"/>
          <c:max val="100"/>
          <c:min val="0"/>
        </c:scaling>
        <c:delete val="0"/>
        <c:axPos val="l"/>
        <c:majorGridlines/>
        <c:minorGridlines/>
        <c:numFmt formatCode="General" sourceLinked="1"/>
        <c:majorTickMark val="none"/>
        <c:minorTickMark val="none"/>
        <c:tickLblPos val="nextTo"/>
        <c:crossAx val="-1700513216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Response Time For Fiber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'Huddle 14 Aug'!$E$2</c:f>
              <c:strCache>
                <c:ptCount val="1"/>
                <c:pt idx="0">
                  <c:v>Service</c:v>
                </c:pt>
              </c:strCache>
            </c:strRef>
          </c:tx>
          <c:cat>
            <c:numRef>
              <c:f>'Huddle 14 Aug'!$A$3:$A$8</c:f>
              <c:numCache>
                <c:formatCode>m/d/yyyy</c:formatCode>
                <c:ptCount val="6"/>
                <c:pt idx="0">
                  <c:v>44072</c:v>
                </c:pt>
                <c:pt idx="1">
                  <c:v>44073</c:v>
                </c:pt>
                <c:pt idx="2">
                  <c:v>44074</c:v>
                </c:pt>
                <c:pt idx="3">
                  <c:v>44075</c:v>
                </c:pt>
                <c:pt idx="4">
                  <c:v>44076</c:v>
                </c:pt>
                <c:pt idx="5">
                  <c:v>44077</c:v>
                </c:pt>
              </c:numCache>
            </c:numRef>
          </c:cat>
          <c:val>
            <c:numRef>
              <c:f>'Huddle 14 Aug'!$E$3:$E$8</c:f>
              <c:numCache>
                <c:formatCode>General</c:formatCode>
                <c:ptCount val="6"/>
                <c:pt idx="0">
                  <c:v>13.87</c:v>
                </c:pt>
                <c:pt idx="1">
                  <c:v>11.33</c:v>
                </c:pt>
                <c:pt idx="2">
                  <c:v>11.93</c:v>
                </c:pt>
                <c:pt idx="3">
                  <c:v>13.71</c:v>
                </c:pt>
                <c:pt idx="4">
                  <c:v>14.78</c:v>
                </c:pt>
                <c:pt idx="5">
                  <c:v>13.91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5-421C-9058-16CCC8211BC1}"/>
            </c:ext>
          </c:extLst>
        </c:ser>
        <c:ser>
          <c:idx val="1"/>
          <c:order val="1"/>
          <c:tx>
            <c:v>DP</c:v>
          </c:tx>
          <c:cat>
            <c:numRef>
              <c:f>'Huddle 14 Aug'!$A$3:$A$8</c:f>
              <c:numCache>
                <c:formatCode>m/d/yyyy</c:formatCode>
                <c:ptCount val="6"/>
                <c:pt idx="0">
                  <c:v>44072</c:v>
                </c:pt>
                <c:pt idx="1">
                  <c:v>44073</c:v>
                </c:pt>
                <c:pt idx="2">
                  <c:v>44074</c:v>
                </c:pt>
                <c:pt idx="3">
                  <c:v>44075</c:v>
                </c:pt>
                <c:pt idx="4">
                  <c:v>44076</c:v>
                </c:pt>
                <c:pt idx="5">
                  <c:v>44077</c:v>
                </c:pt>
              </c:numCache>
            </c:numRef>
          </c:cat>
          <c:val>
            <c:numRef>
              <c:f>'Huddle 14 Aug'!$F$3:$F$8</c:f>
              <c:numCache>
                <c:formatCode>General</c:formatCode>
                <c:ptCount val="6"/>
                <c:pt idx="0">
                  <c:v>30.8</c:v>
                </c:pt>
                <c:pt idx="1">
                  <c:v>14.9</c:v>
                </c:pt>
                <c:pt idx="2">
                  <c:v>29.5</c:v>
                </c:pt>
                <c:pt idx="3">
                  <c:v>33.42</c:v>
                </c:pt>
                <c:pt idx="4">
                  <c:v>43.88</c:v>
                </c:pt>
                <c:pt idx="5">
                  <c:v>32.869999999999997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5-421C-9058-16CCC8211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0520832"/>
        <c:axId val="-1700519744"/>
      </c:lineChart>
      <c:dateAx>
        <c:axId val="-17005208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-1700519744"/>
        <c:crosses val="autoZero"/>
        <c:auto val="1"/>
        <c:lblOffset val="100"/>
        <c:baseTimeUnit val="days"/>
      </c:dateAx>
      <c:valAx>
        <c:axId val="-170051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Response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70052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42862</xdr:rowOff>
    </xdr:from>
    <xdr:to>
      <xdr:col>17</xdr:col>
      <xdr:colOff>323850</xdr:colOff>
      <xdr:row>15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16</xdr:row>
      <xdr:rowOff>119062</xdr:rowOff>
    </xdr:from>
    <xdr:to>
      <xdr:col>17</xdr:col>
      <xdr:colOff>295275</xdr:colOff>
      <xdr:row>31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32</xdr:row>
      <xdr:rowOff>176212</xdr:rowOff>
    </xdr:from>
    <xdr:to>
      <xdr:col>17</xdr:col>
      <xdr:colOff>266700</xdr:colOff>
      <xdr:row>47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571500</xdr:colOff>
      <xdr:row>1</xdr:row>
      <xdr:rowOff>42862</xdr:rowOff>
    </xdr:from>
    <xdr:to>
      <xdr:col>25</xdr:col>
      <xdr:colOff>266700</xdr:colOff>
      <xdr:row>15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514350</xdr:colOff>
      <xdr:row>16</xdr:row>
      <xdr:rowOff>157162</xdr:rowOff>
    </xdr:from>
    <xdr:to>
      <xdr:col>25</xdr:col>
      <xdr:colOff>209550</xdr:colOff>
      <xdr:row>31</xdr:row>
      <xdr:rowOff>42862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42862</xdr:rowOff>
    </xdr:from>
    <xdr:to>
      <xdr:col>17</xdr:col>
      <xdr:colOff>323850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17</xdr:row>
      <xdr:rowOff>119062</xdr:rowOff>
    </xdr:from>
    <xdr:to>
      <xdr:col>17</xdr:col>
      <xdr:colOff>295275</xdr:colOff>
      <xdr:row>32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33</xdr:row>
      <xdr:rowOff>176212</xdr:rowOff>
    </xdr:from>
    <xdr:to>
      <xdr:col>17</xdr:col>
      <xdr:colOff>266700</xdr:colOff>
      <xdr:row>48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571500</xdr:colOff>
      <xdr:row>1</xdr:row>
      <xdr:rowOff>42862</xdr:rowOff>
    </xdr:from>
    <xdr:to>
      <xdr:col>25</xdr:col>
      <xdr:colOff>266700</xdr:colOff>
      <xdr:row>16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514350</xdr:colOff>
      <xdr:row>17</xdr:row>
      <xdr:rowOff>157162</xdr:rowOff>
    </xdr:from>
    <xdr:to>
      <xdr:col>25</xdr:col>
      <xdr:colOff>209550</xdr:colOff>
      <xdr:row>32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opLeftCell="A7" workbookViewId="0">
      <selection activeCell="E4" sqref="E4:F9"/>
    </sheetView>
  </sheetViews>
  <sheetFormatPr defaultRowHeight="15" x14ac:dyDescent="0.25"/>
  <cols>
    <col min="1" max="1" width="13" customWidth="1"/>
    <col min="2" max="2" width="14.140625" customWidth="1"/>
    <col min="3" max="3" width="16.28515625" customWidth="1"/>
    <col min="5" max="5" width="11.140625" customWidth="1"/>
  </cols>
  <sheetData>
    <row r="1" spans="1:8" x14ac:dyDescent="0.25">
      <c r="A1" t="s">
        <v>1</v>
      </c>
      <c r="B1" t="s">
        <v>7</v>
      </c>
      <c r="E1" t="s">
        <v>6</v>
      </c>
      <c r="G1" t="s">
        <v>8</v>
      </c>
      <c r="H1" t="s">
        <v>9</v>
      </c>
    </row>
    <row r="2" spans="1:8" x14ac:dyDescent="0.25">
      <c r="A2" t="s">
        <v>0</v>
      </c>
      <c r="B2" t="s">
        <v>3</v>
      </c>
      <c r="C2" t="s">
        <v>4</v>
      </c>
      <c r="E2" t="s">
        <v>3</v>
      </c>
      <c r="F2" t="s">
        <v>4</v>
      </c>
    </row>
    <row r="3" spans="1:8" x14ac:dyDescent="0.25">
      <c r="A3" s="1"/>
    </row>
    <row r="4" spans="1:8" x14ac:dyDescent="0.25">
      <c r="A4" s="1">
        <v>44043</v>
      </c>
      <c r="B4">
        <v>92.6</v>
      </c>
      <c r="C4">
        <v>100</v>
      </c>
      <c r="E4">
        <v>11.2</v>
      </c>
      <c r="F4">
        <v>22</v>
      </c>
    </row>
    <row r="5" spans="1:8" x14ac:dyDescent="0.25">
      <c r="A5" s="1">
        <v>44044</v>
      </c>
      <c r="B5">
        <v>92</v>
      </c>
      <c r="C5">
        <v>93</v>
      </c>
      <c r="E5">
        <v>11.2</v>
      </c>
      <c r="F5">
        <v>23</v>
      </c>
    </row>
    <row r="6" spans="1:8" x14ac:dyDescent="0.25">
      <c r="A6" s="1">
        <v>44045</v>
      </c>
      <c r="B6">
        <v>88</v>
      </c>
      <c r="C6">
        <v>100</v>
      </c>
      <c r="E6">
        <v>13.2</v>
      </c>
      <c r="F6">
        <v>25</v>
      </c>
    </row>
    <row r="7" spans="1:8" x14ac:dyDescent="0.25">
      <c r="A7" s="1">
        <v>44046</v>
      </c>
      <c r="B7">
        <v>97</v>
      </c>
      <c r="C7">
        <v>96</v>
      </c>
      <c r="E7">
        <v>10.4</v>
      </c>
      <c r="F7">
        <v>28</v>
      </c>
    </row>
    <row r="8" spans="1:8" x14ac:dyDescent="0.25">
      <c r="A8" s="1">
        <v>44047</v>
      </c>
      <c r="B8">
        <v>96.5</v>
      </c>
      <c r="C8">
        <v>100</v>
      </c>
      <c r="E8">
        <v>11</v>
      </c>
      <c r="F8">
        <v>29</v>
      </c>
    </row>
    <row r="9" spans="1:8" x14ac:dyDescent="0.25">
      <c r="A9" s="1">
        <v>44048</v>
      </c>
      <c r="B9">
        <v>97.8</v>
      </c>
      <c r="C9">
        <v>99</v>
      </c>
      <c r="E9">
        <v>10.8</v>
      </c>
      <c r="F9">
        <v>30</v>
      </c>
    </row>
    <row r="12" spans="1:8" x14ac:dyDescent="0.25">
      <c r="A12" t="s">
        <v>2</v>
      </c>
      <c r="B12" t="s">
        <v>3</v>
      </c>
      <c r="C12" t="s">
        <v>4</v>
      </c>
      <c r="E12" t="s">
        <v>3</v>
      </c>
      <c r="F12" t="s">
        <v>4</v>
      </c>
    </row>
    <row r="13" spans="1:8" x14ac:dyDescent="0.25">
      <c r="A13" s="1"/>
    </row>
    <row r="14" spans="1:8" x14ac:dyDescent="0.25">
      <c r="A14" s="1">
        <v>44043</v>
      </c>
      <c r="B14">
        <v>80</v>
      </c>
      <c r="C14">
        <v>100</v>
      </c>
      <c r="E14">
        <v>62</v>
      </c>
      <c r="F14">
        <v>92</v>
      </c>
    </row>
    <row r="15" spans="1:8" x14ac:dyDescent="0.25">
      <c r="A15" s="1">
        <v>44044</v>
      </c>
      <c r="B15">
        <v>56</v>
      </c>
      <c r="C15">
        <v>67</v>
      </c>
      <c r="E15">
        <v>71</v>
      </c>
      <c r="F15">
        <v>145</v>
      </c>
    </row>
    <row r="16" spans="1:8" x14ac:dyDescent="0.25">
      <c r="A16" s="1">
        <v>44045</v>
      </c>
      <c r="B16">
        <v>75</v>
      </c>
      <c r="C16">
        <v>100</v>
      </c>
      <c r="E16">
        <v>100</v>
      </c>
      <c r="F16">
        <v>45</v>
      </c>
    </row>
    <row r="17" spans="1:6" x14ac:dyDescent="0.25">
      <c r="A17" s="1">
        <v>44046</v>
      </c>
      <c r="B17">
        <v>80</v>
      </c>
      <c r="C17">
        <v>57</v>
      </c>
      <c r="E17">
        <v>84</v>
      </c>
      <c r="F17">
        <v>46</v>
      </c>
    </row>
    <row r="18" spans="1:6" x14ac:dyDescent="0.25">
      <c r="A18" s="1">
        <v>44047</v>
      </c>
      <c r="B18">
        <v>78</v>
      </c>
      <c r="C18">
        <v>34</v>
      </c>
      <c r="E18">
        <v>93</v>
      </c>
      <c r="F18">
        <v>123</v>
      </c>
    </row>
    <row r="19" spans="1:6" x14ac:dyDescent="0.25">
      <c r="A19" s="1">
        <v>44048</v>
      </c>
      <c r="B19">
        <v>79</v>
      </c>
      <c r="C19">
        <v>34</v>
      </c>
      <c r="E19">
        <v>96</v>
      </c>
      <c r="F19">
        <v>95</v>
      </c>
    </row>
    <row r="21" spans="1:6" x14ac:dyDescent="0.25">
      <c r="A21" t="s">
        <v>5</v>
      </c>
    </row>
    <row r="22" spans="1:6" x14ac:dyDescent="0.25">
      <c r="A22" s="1">
        <v>44043</v>
      </c>
      <c r="B22">
        <v>96</v>
      </c>
    </row>
    <row r="23" spans="1:6" x14ac:dyDescent="0.25">
      <c r="A23" s="1">
        <v>44044</v>
      </c>
      <c r="B23">
        <v>96</v>
      </c>
    </row>
    <row r="24" spans="1:6" x14ac:dyDescent="0.25">
      <c r="A24" s="1">
        <v>44045</v>
      </c>
      <c r="B24">
        <v>95</v>
      </c>
    </row>
    <row r="25" spans="1:6" x14ac:dyDescent="0.25">
      <c r="A25" s="1">
        <v>44046</v>
      </c>
      <c r="B25">
        <v>94</v>
      </c>
    </row>
    <row r="26" spans="1:6" x14ac:dyDescent="0.25">
      <c r="A26" s="1">
        <v>44047</v>
      </c>
      <c r="B26">
        <v>94</v>
      </c>
    </row>
    <row r="27" spans="1:6" x14ac:dyDescent="0.25">
      <c r="A27" s="1">
        <v>44048</v>
      </c>
      <c r="B27">
        <v>93</v>
      </c>
    </row>
    <row r="32" spans="1: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abSelected="1" workbookViewId="0">
      <selection activeCell="I12" sqref="I12"/>
    </sheetView>
  </sheetViews>
  <sheetFormatPr defaultRowHeight="15" x14ac:dyDescent="0.25"/>
  <cols>
    <col min="1" max="1" width="13" customWidth="1"/>
    <col min="2" max="2" width="14.140625" customWidth="1"/>
    <col min="3" max="3" width="16.28515625" customWidth="1"/>
    <col min="5" max="5" width="18.140625" bestFit="1" customWidth="1"/>
  </cols>
  <sheetData>
    <row r="1" spans="1:8" x14ac:dyDescent="0.25">
      <c r="A1" s="2" t="s">
        <v>1</v>
      </c>
      <c r="B1" s="2" t="s">
        <v>7</v>
      </c>
      <c r="C1" s="5"/>
      <c r="E1" s="2" t="s">
        <v>6</v>
      </c>
      <c r="F1" s="5"/>
      <c r="G1" s="2" t="s">
        <v>8</v>
      </c>
      <c r="H1" s="2" t="s">
        <v>9</v>
      </c>
    </row>
    <row r="2" spans="1:8" x14ac:dyDescent="0.25">
      <c r="A2" s="2" t="s">
        <v>0</v>
      </c>
      <c r="B2" s="2" t="s">
        <v>3</v>
      </c>
      <c r="C2" s="2" t="s">
        <v>4</v>
      </c>
      <c r="E2" s="2" t="s">
        <v>3</v>
      </c>
      <c r="F2" s="2" t="s">
        <v>4</v>
      </c>
      <c r="G2" s="2"/>
      <c r="H2" s="2"/>
    </row>
    <row r="3" spans="1:8" x14ac:dyDescent="0.25">
      <c r="A3" s="3">
        <v>44072</v>
      </c>
      <c r="B3" s="2">
        <f>100-3.225</f>
        <v>96.775000000000006</v>
      </c>
      <c r="C3" s="2">
        <f>100-6.67</f>
        <v>93.33</v>
      </c>
      <c r="E3" s="2">
        <v>13.87</v>
      </c>
      <c r="F3" s="2">
        <v>30.8</v>
      </c>
      <c r="G3" s="2"/>
      <c r="H3" s="2"/>
    </row>
    <row r="4" spans="1:8" x14ac:dyDescent="0.25">
      <c r="A4" s="3">
        <v>44073</v>
      </c>
      <c r="B4" s="2">
        <f>100-5.83</f>
        <v>94.17</v>
      </c>
      <c r="C4" s="2">
        <f>100-0</f>
        <v>100</v>
      </c>
      <c r="E4" s="2">
        <v>11.33</v>
      </c>
      <c r="F4" s="2">
        <v>14.9</v>
      </c>
      <c r="G4" s="2"/>
      <c r="H4" s="2"/>
    </row>
    <row r="5" spans="1:8" x14ac:dyDescent="0.25">
      <c r="A5" s="3">
        <v>44074</v>
      </c>
      <c r="B5" s="2">
        <f>100-9.375</f>
        <v>90.625</v>
      </c>
      <c r="C5" s="2">
        <f>100-0</f>
        <v>100</v>
      </c>
      <c r="E5" s="2">
        <v>11.93</v>
      </c>
      <c r="F5" s="2">
        <v>29.5</v>
      </c>
      <c r="G5" s="2"/>
      <c r="H5" s="2"/>
    </row>
    <row r="6" spans="1:8" x14ac:dyDescent="0.25">
      <c r="A6" s="3">
        <v>44075</v>
      </c>
      <c r="B6" s="2">
        <f>100-9.78</f>
        <v>90.22</v>
      </c>
      <c r="C6" s="2">
        <f>100-0</f>
        <v>100</v>
      </c>
      <c r="E6" s="2">
        <v>13.71</v>
      </c>
      <c r="F6" s="2">
        <v>33.42</v>
      </c>
      <c r="G6" s="2"/>
      <c r="H6" s="2"/>
    </row>
    <row r="7" spans="1:8" x14ac:dyDescent="0.25">
      <c r="A7" s="3">
        <v>44076</v>
      </c>
      <c r="B7" s="2">
        <f>100-9.06</f>
        <v>90.94</v>
      </c>
      <c r="C7" s="2">
        <f>100-5.88</f>
        <v>94.12</v>
      </c>
      <c r="E7" s="2">
        <v>14.78</v>
      </c>
      <c r="F7" s="2">
        <v>43.88</v>
      </c>
      <c r="G7" s="2"/>
      <c r="H7" s="2"/>
    </row>
    <row r="8" spans="1:8" x14ac:dyDescent="0.25">
      <c r="A8" s="3">
        <v>44077</v>
      </c>
      <c r="B8" s="2">
        <f>100-8.25</f>
        <v>91.75</v>
      </c>
      <c r="C8" s="2">
        <f>100-0</f>
        <v>100</v>
      </c>
      <c r="E8" s="2">
        <v>13.91</v>
      </c>
      <c r="F8" s="2">
        <v>32.869999999999997</v>
      </c>
      <c r="G8" s="2"/>
      <c r="H8" s="2"/>
    </row>
    <row r="9" spans="1:8" x14ac:dyDescent="0.25">
      <c r="A9" s="4"/>
      <c r="B9" s="5"/>
      <c r="C9" s="5"/>
      <c r="E9" s="5"/>
      <c r="F9" s="5"/>
      <c r="G9" s="5"/>
      <c r="H9" s="5"/>
    </row>
    <row r="12" spans="1:8" x14ac:dyDescent="0.25">
      <c r="A12" s="2" t="s">
        <v>2</v>
      </c>
      <c r="B12" s="2" t="s">
        <v>3</v>
      </c>
      <c r="C12" s="2" t="s">
        <v>4</v>
      </c>
      <c r="E12" s="2" t="s">
        <v>3</v>
      </c>
      <c r="F12" s="2" t="s">
        <v>4</v>
      </c>
    </row>
    <row r="13" spans="1:8" x14ac:dyDescent="0.25">
      <c r="A13" s="3">
        <v>44072</v>
      </c>
      <c r="B13" s="2">
        <f>100-14.58</f>
        <v>85.42</v>
      </c>
      <c r="C13" s="2">
        <f>100-35</f>
        <v>65</v>
      </c>
      <c r="E13" s="2">
        <v>94.56</v>
      </c>
      <c r="F13" s="2">
        <v>136.35</v>
      </c>
    </row>
    <row r="14" spans="1:8" x14ac:dyDescent="0.25">
      <c r="A14" s="3">
        <v>44073</v>
      </c>
      <c r="B14" s="2">
        <f>100-22.22</f>
        <v>77.78</v>
      </c>
      <c r="C14" s="2">
        <f>100-50</f>
        <v>50</v>
      </c>
      <c r="E14" s="2">
        <v>82.11</v>
      </c>
      <c r="F14" s="2">
        <v>77</v>
      </c>
    </row>
    <row r="15" spans="1:8" x14ac:dyDescent="0.25">
      <c r="A15" s="3">
        <v>44074</v>
      </c>
      <c r="B15" s="2">
        <f>100-25</f>
        <v>75</v>
      </c>
      <c r="C15" s="2">
        <f>100-100</f>
        <v>0</v>
      </c>
      <c r="E15" s="2">
        <v>85.7</v>
      </c>
      <c r="F15" s="2">
        <v>33</v>
      </c>
    </row>
    <row r="16" spans="1:8" x14ac:dyDescent="0.25">
      <c r="A16" s="3">
        <v>44075</v>
      </c>
      <c r="B16" s="2">
        <f>100-32.06</f>
        <v>67.94</v>
      </c>
      <c r="C16" s="2">
        <f>100-33.33</f>
        <v>66.67</v>
      </c>
      <c r="E16" s="2">
        <v>90.7</v>
      </c>
      <c r="F16" s="2">
        <v>65.11</v>
      </c>
    </row>
    <row r="17" spans="1:6" x14ac:dyDescent="0.25">
      <c r="A17" s="3">
        <v>44076</v>
      </c>
      <c r="B17" s="2">
        <f>100-19.43</f>
        <v>80.569999999999993</v>
      </c>
      <c r="C17" s="2">
        <f>100-50</f>
        <v>50</v>
      </c>
      <c r="E17" s="2">
        <v>89.92</v>
      </c>
      <c r="F17" s="2">
        <v>114.16</v>
      </c>
    </row>
    <row r="18" spans="1:6" x14ac:dyDescent="0.25">
      <c r="A18" s="3">
        <v>44077</v>
      </c>
      <c r="B18" s="2">
        <f>100-12.59</f>
        <v>87.41</v>
      </c>
      <c r="C18" s="2">
        <f>100-15</f>
        <v>85</v>
      </c>
      <c r="E18" s="2">
        <v>82.49</v>
      </c>
      <c r="F18" s="2">
        <v>244.6</v>
      </c>
    </row>
    <row r="20" spans="1:6" x14ac:dyDescent="0.25">
      <c r="A20" s="2" t="s">
        <v>5</v>
      </c>
      <c r="B20" s="2"/>
    </row>
    <row r="21" spans="1:6" x14ac:dyDescent="0.25">
      <c r="A21" s="3">
        <v>44049</v>
      </c>
      <c r="B21" s="2">
        <v>1</v>
      </c>
    </row>
    <row r="22" spans="1:6" x14ac:dyDescent="0.25">
      <c r="A22" s="3">
        <v>44050</v>
      </c>
      <c r="B22" s="2">
        <v>1</v>
      </c>
    </row>
    <row r="23" spans="1:6" x14ac:dyDescent="0.25">
      <c r="A23" s="3">
        <v>44051</v>
      </c>
      <c r="B23" s="2">
        <v>1</v>
      </c>
    </row>
    <row r="24" spans="1:6" x14ac:dyDescent="0.25">
      <c r="A24" s="3">
        <v>44052</v>
      </c>
      <c r="B24" s="2">
        <v>1</v>
      </c>
    </row>
    <row r="25" spans="1:6" x14ac:dyDescent="0.25">
      <c r="A25" s="3">
        <v>44053</v>
      </c>
      <c r="B25" s="2">
        <v>1</v>
      </c>
    </row>
    <row r="26" spans="1:6" x14ac:dyDescent="0.25">
      <c r="A26" s="3">
        <v>44054</v>
      </c>
      <c r="B26" s="2">
        <v>1</v>
      </c>
    </row>
    <row r="27" spans="1:6" x14ac:dyDescent="0.25">
      <c r="A27" s="3">
        <v>44055</v>
      </c>
      <c r="B27" s="2"/>
    </row>
    <row r="31" spans="1:6" x14ac:dyDescent="0.25">
      <c r="A31" s="1"/>
    </row>
    <row r="32" spans="1: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Huddle 7 Aug</vt:lpstr>
      <vt:lpstr>Huddle 14 Aug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</dc:creator>
  <cp:lastModifiedBy>User</cp:lastModifiedBy>
  <dcterms:created xsi:type="dcterms:W3CDTF">2020-08-06T06:22:00Z</dcterms:created>
  <dcterms:modified xsi:type="dcterms:W3CDTF">2020-09-04T03:14:59Z</dcterms:modified>
</cp:coreProperties>
</file>