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<sst xmlns="http://schemas.openxmlformats.org/spreadsheetml/2006/main" count="125" uniqueCount="77">
  <si>
    <t>POWER</t>
  </si>
  <si>
    <t>SQRT</t>
  </si>
  <si>
    <t>QUOTIENT</t>
  </si>
  <si>
    <t>MOD</t>
  </si>
  <si>
    <t>AVERAGE</t>
  </si>
  <si>
    <t>AVERAGEIFS</t>
  </si>
  <si>
    <t>SUM</t>
  </si>
  <si>
    <t>MEDIAN</t>
  </si>
  <si>
    <t>LARGE</t>
  </si>
  <si>
    <t>Number</t>
  </si>
  <si>
    <t>Power</t>
  </si>
  <si>
    <t>Result</t>
  </si>
  <si>
    <t>Numerator</t>
  </si>
  <si>
    <t>Denominator</t>
  </si>
  <si>
    <t>Name</t>
  </si>
  <si>
    <t>Quiz 1</t>
  </si>
  <si>
    <t>Quiz 2</t>
  </si>
  <si>
    <t>Quiz 3</t>
  </si>
  <si>
    <t>Product</t>
  </si>
  <si>
    <t>Price</t>
  </si>
  <si>
    <t>Color</t>
  </si>
  <si>
    <t>Country</t>
  </si>
  <si>
    <t>NUM</t>
  </si>
  <si>
    <t>SUM OF RANGE</t>
  </si>
  <si>
    <t>SUM OF ENTIRE COLUMN</t>
  </si>
  <si>
    <t>Student Name</t>
  </si>
  <si>
    <t>Total Marks</t>
  </si>
  <si>
    <t>Rank</t>
  </si>
  <si>
    <t>Score</t>
  </si>
  <si>
    <t>Alex</t>
  </si>
  <si>
    <t>IPhone</t>
  </si>
  <si>
    <t>red</t>
  </si>
  <si>
    <t>Philippines</t>
  </si>
  <si>
    <t>Ralph</t>
  </si>
  <si>
    <t>Sam</t>
  </si>
  <si>
    <t>China</t>
  </si>
  <si>
    <t>Dionnyl</t>
  </si>
  <si>
    <t>Joe</t>
  </si>
  <si>
    <t>silver</t>
  </si>
  <si>
    <t>Elvin</t>
  </si>
  <si>
    <t>John</t>
  </si>
  <si>
    <t>Blackberry</t>
  </si>
  <si>
    <t>Harly</t>
  </si>
  <si>
    <t>Steven</t>
  </si>
  <si>
    <t>Samsung</t>
  </si>
  <si>
    <t>Marlo</t>
  </si>
  <si>
    <t>Korea</t>
  </si>
  <si>
    <t>Ryan</t>
  </si>
  <si>
    <t>Italy</t>
  </si>
  <si>
    <t>black</t>
  </si>
  <si>
    <t>UAE</t>
  </si>
  <si>
    <t>Realme</t>
  </si>
  <si>
    <t>Start</t>
  </si>
  <si>
    <t>Finish</t>
  </si>
  <si>
    <t>Time</t>
  </si>
  <si>
    <t>MIN &amp; MAX</t>
  </si>
  <si>
    <t>COUNT</t>
  </si>
  <si>
    <t>MIN</t>
  </si>
  <si>
    <t>MAX</t>
  </si>
  <si>
    <t>Huawei</t>
  </si>
  <si>
    <t>white</t>
  </si>
  <si>
    <t>Japan</t>
  </si>
  <si>
    <t>VALUE</t>
  </si>
  <si>
    <t>TOTAL. COUNT</t>
  </si>
  <si>
    <t>Num</t>
  </si>
  <si>
    <t>GROUP</t>
  </si>
  <si>
    <t>PRICE</t>
  </si>
  <si>
    <t>COUNTA</t>
  </si>
  <si>
    <t>Apple</t>
  </si>
  <si>
    <t>" "</t>
  </si>
  <si>
    <t>COUNTBLANK</t>
  </si>
  <si>
    <t>EMP</t>
  </si>
  <si>
    <t>Salary</t>
  </si>
  <si>
    <t>Comm</t>
  </si>
  <si>
    <t>Result 1</t>
  </si>
  <si>
    <t>Result 2</t>
  </si>
  <si>
    <t>Result 3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</si>
</sst>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1" formatCode="_-* #,##0_-;\-* #,##0_-;_-* &quot;-&quot;_-;_-@_-"/>
    <numFmt numFmtId="176" formatCode="0.0"/>
    <numFmt numFmtId="177" formatCode="h:mm:ss\ AM/PM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6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176" fontId="0" fillId="4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0" fillId="7" borderId="0" xfId="0" applyNumberFormat="1" applyFill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36"/>
  <sheetViews>
    <sheetView tabSelected="1" workbookViewId="0">
      <selection activeCell="F9" sqref="F9"/>
    </sheetView>
  </sheetViews>
  <sheetFormatPr defaultColWidth="9.14285714285714" defaultRowHeight="15"/>
  <cols>
    <col min="6" max="6" width="12.8571428571429"/>
    <col min="8" max="8" width="10.7142857142857" customWidth="1"/>
    <col min="9" max="9" width="12.7142857142857" customWidth="1"/>
    <col min="12" max="12" width="11.1428571428571" customWidth="1"/>
    <col min="13" max="13" width="13.4285714285714" customWidth="1"/>
    <col min="20" max="20" width="12.8571428571429"/>
    <col min="22" max="22" width="10.5714285714286" customWidth="1"/>
    <col min="25" max="25" width="11.2857142857143" customWidth="1"/>
    <col min="28" max="28" width="14.7142857142857" customWidth="1"/>
    <col min="29" max="29" width="22.8571428571429" customWidth="1"/>
    <col min="34" max="34" width="13.2857142857143" customWidth="1"/>
    <col min="35" max="35" width="12" customWidth="1"/>
  </cols>
  <sheetData>
    <row r="1" spans="1:37">
      <c r="A1" s="1" t="s">
        <v>0</v>
      </c>
      <c r="B1" s="1"/>
      <c r="C1" s="1"/>
      <c r="E1" s="1" t="s">
        <v>1</v>
      </c>
      <c r="F1" s="1"/>
      <c r="H1" s="1" t="s">
        <v>2</v>
      </c>
      <c r="I1" s="1"/>
      <c r="J1" s="1"/>
      <c r="L1" s="1" t="s">
        <v>3</v>
      </c>
      <c r="M1" s="1"/>
      <c r="N1" s="1"/>
      <c r="P1" s="1" t="s">
        <v>4</v>
      </c>
      <c r="Q1" s="1"/>
      <c r="R1" s="1"/>
      <c r="S1" s="1"/>
      <c r="T1" s="1"/>
      <c r="V1" s="1" t="s">
        <v>5</v>
      </c>
      <c r="W1" s="1"/>
      <c r="X1" s="1"/>
      <c r="Y1" s="1"/>
      <c r="AA1" s="1" t="s">
        <v>6</v>
      </c>
      <c r="AB1" s="1"/>
      <c r="AC1" s="1"/>
      <c r="AE1" s="12" t="s">
        <v>7</v>
      </c>
      <c r="AF1" s="12"/>
      <c r="AH1" s="12" t="s">
        <v>8</v>
      </c>
      <c r="AI1" s="12"/>
      <c r="AJ1" s="12"/>
      <c r="AK1" s="12"/>
    </row>
    <row r="2" spans="1:37">
      <c r="A2" s="2" t="s">
        <v>9</v>
      </c>
      <c r="B2" s="2" t="s">
        <v>10</v>
      </c>
      <c r="C2" s="2" t="s">
        <v>11</v>
      </c>
      <c r="E2" s="2" t="s">
        <v>9</v>
      </c>
      <c r="F2" s="2" t="s">
        <v>11</v>
      </c>
      <c r="H2" s="2" t="s">
        <v>12</v>
      </c>
      <c r="I2" s="2" t="s">
        <v>13</v>
      </c>
      <c r="J2" s="2" t="s">
        <v>11</v>
      </c>
      <c r="L2" s="2" t="s">
        <v>12</v>
      </c>
      <c r="M2" s="2" t="s">
        <v>13</v>
      </c>
      <c r="N2" s="2" t="s">
        <v>11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4</v>
      </c>
      <c r="V2" s="8" t="s">
        <v>18</v>
      </c>
      <c r="W2" s="8" t="s">
        <v>19</v>
      </c>
      <c r="X2" s="8" t="s">
        <v>20</v>
      </c>
      <c r="Y2" s="8" t="s">
        <v>21</v>
      </c>
      <c r="AA2" s="2" t="s">
        <v>22</v>
      </c>
      <c r="AB2" s="2" t="s">
        <v>23</v>
      </c>
      <c r="AC2" s="2" t="s">
        <v>24</v>
      </c>
      <c r="AE2" s="2" t="s">
        <v>22</v>
      </c>
      <c r="AF2" s="2" t="s">
        <v>7</v>
      </c>
      <c r="AH2" s="2" t="s">
        <v>25</v>
      </c>
      <c r="AI2" s="2" t="s">
        <v>26</v>
      </c>
      <c r="AJ2" s="2" t="s">
        <v>27</v>
      </c>
      <c r="AK2" s="2" t="s">
        <v>28</v>
      </c>
    </row>
    <row r="3" spans="1:37">
      <c r="A3" s="3">
        <v>2</v>
      </c>
      <c r="B3" s="3">
        <v>2</v>
      </c>
      <c r="C3" s="4">
        <f>POWER(A3,B3)</f>
        <v>4</v>
      </c>
      <c r="E3" s="3">
        <v>55</v>
      </c>
      <c r="F3" s="5">
        <f>SQRT(E3)</f>
        <v>7.41619848709566</v>
      </c>
      <c r="H3" s="3">
        <v>12</v>
      </c>
      <c r="I3" s="3">
        <v>2</v>
      </c>
      <c r="J3" s="4">
        <f>QUOTIENT(H3,I3)</f>
        <v>6</v>
      </c>
      <c r="L3" s="3">
        <v>12</v>
      </c>
      <c r="M3" s="3">
        <v>2</v>
      </c>
      <c r="N3" s="4">
        <f>MOD(L3,M3)</f>
        <v>0</v>
      </c>
      <c r="P3" s="3" t="s">
        <v>29</v>
      </c>
      <c r="Q3" s="3">
        <v>45</v>
      </c>
      <c r="R3" s="3">
        <v>36</v>
      </c>
      <c r="S3" s="3">
        <v>48</v>
      </c>
      <c r="T3" s="11">
        <f>AVERAGE(Q3:S3)</f>
        <v>43</v>
      </c>
      <c r="V3" t="s">
        <v>30</v>
      </c>
      <c r="W3">
        <v>3000</v>
      </c>
      <c r="X3" t="s">
        <v>31</v>
      </c>
      <c r="Y3" t="s">
        <v>32</v>
      </c>
      <c r="AA3" s="3">
        <v>11</v>
      </c>
      <c r="AB3" s="13">
        <f>SUM(AA4:AA6)</f>
        <v>9</v>
      </c>
      <c r="AC3" s="13">
        <f>SUM(AA3:AA12)</f>
        <v>268</v>
      </c>
      <c r="AE3" s="3">
        <v>1</v>
      </c>
      <c r="AF3" s="4">
        <f>MEDIAN(AE3:AE7)</f>
        <v>23</v>
      </c>
      <c r="AH3" s="3" t="s">
        <v>33</v>
      </c>
      <c r="AI3" s="3">
        <v>89</v>
      </c>
      <c r="AJ3" s="4">
        <v>1</v>
      </c>
      <c r="AK3" s="4">
        <f>LARGE(AI3:AI8,1)</f>
        <v>90</v>
      </c>
    </row>
    <row r="4" spans="1:37">
      <c r="A4" s="6">
        <v>2</v>
      </c>
      <c r="B4" s="6">
        <v>4</v>
      </c>
      <c r="C4" s="4">
        <f>POWER(A4,B4)</f>
        <v>16</v>
      </c>
      <c r="D4" s="7"/>
      <c r="E4" s="6">
        <v>16</v>
      </c>
      <c r="F4" s="5">
        <f>SQRT(E4)</f>
        <v>4</v>
      </c>
      <c r="H4" s="6">
        <v>24</v>
      </c>
      <c r="I4" s="6">
        <v>4</v>
      </c>
      <c r="J4" s="4">
        <f>QUOTIENT(H4,I4)</f>
        <v>6</v>
      </c>
      <c r="L4" s="6">
        <v>24</v>
      </c>
      <c r="M4" s="6">
        <v>-7</v>
      </c>
      <c r="N4" s="4">
        <f>MOD(L4,M4)</f>
        <v>-4</v>
      </c>
      <c r="P4" s="6" t="s">
        <v>34</v>
      </c>
      <c r="Q4" s="6">
        <v>50</v>
      </c>
      <c r="R4" s="6">
        <v>48</v>
      </c>
      <c r="S4" s="6">
        <v>39</v>
      </c>
      <c r="T4" s="11">
        <f>AVERAGE(Q4:S4)</f>
        <v>45.6666666666667</v>
      </c>
      <c r="V4" s="9" t="s">
        <v>30</v>
      </c>
      <c r="W4" s="9">
        <v>3001</v>
      </c>
      <c r="X4" s="9" t="s">
        <v>31</v>
      </c>
      <c r="Y4" s="9" t="s">
        <v>35</v>
      </c>
      <c r="AA4" s="6">
        <v>2</v>
      </c>
      <c r="AB4" s="4"/>
      <c r="AC4" s="4"/>
      <c r="AE4" s="6">
        <v>2</v>
      </c>
      <c r="AF4" s="4"/>
      <c r="AH4" s="6" t="s">
        <v>36</v>
      </c>
      <c r="AI4" s="6">
        <v>78</v>
      </c>
      <c r="AJ4" s="4">
        <v>2</v>
      </c>
      <c r="AK4" s="4">
        <f>LARGE(AI3:AI8,2)</f>
        <v>89</v>
      </c>
    </row>
    <row r="5" spans="1:37">
      <c r="A5" s="3">
        <v>2</v>
      </c>
      <c r="B5" s="3">
        <v>8</v>
      </c>
      <c r="C5" s="4">
        <f>POWER(A5,B5)</f>
        <v>256</v>
      </c>
      <c r="E5" s="3">
        <v>25</v>
      </c>
      <c r="F5" s="5">
        <f>SQRT(E5)</f>
        <v>5</v>
      </c>
      <c r="H5" s="3">
        <v>678</v>
      </c>
      <c r="I5" s="3">
        <v>2</v>
      </c>
      <c r="J5" s="4">
        <f>QUOTIENT(H5,I5)</f>
        <v>339</v>
      </c>
      <c r="L5" s="3">
        <v>678</v>
      </c>
      <c r="M5" s="3">
        <v>9</v>
      </c>
      <c r="N5" s="4">
        <f>MOD(L5,M5)</f>
        <v>3</v>
      </c>
      <c r="P5" s="3" t="s">
        <v>37</v>
      </c>
      <c r="Q5" s="3">
        <v>34</v>
      </c>
      <c r="R5" s="3">
        <v>35</v>
      </c>
      <c r="S5" s="3">
        <v>50</v>
      </c>
      <c r="T5" s="11">
        <f>AVERAGE(Q5:S5)</f>
        <v>39.6666666666667</v>
      </c>
      <c r="V5" t="s">
        <v>30</v>
      </c>
      <c r="W5">
        <v>2000</v>
      </c>
      <c r="X5" t="s">
        <v>38</v>
      </c>
      <c r="Y5" t="s">
        <v>35</v>
      </c>
      <c r="AA5" s="3">
        <v>3</v>
      </c>
      <c r="AB5" s="4"/>
      <c r="AC5" s="4"/>
      <c r="AE5" s="3">
        <v>23</v>
      </c>
      <c r="AF5" s="4"/>
      <c r="AH5" s="3" t="s">
        <v>39</v>
      </c>
      <c r="AI5" s="3">
        <v>65</v>
      </c>
      <c r="AJ5" s="4">
        <v>3</v>
      </c>
      <c r="AK5" s="4">
        <f>LARGE(AI3:AI8,3)</f>
        <v>78</v>
      </c>
    </row>
    <row r="6" spans="1:37">
      <c r="A6" s="6">
        <v>200</v>
      </c>
      <c r="B6" s="6">
        <v>2</v>
      </c>
      <c r="C6" s="4">
        <f>POWER(A6,B6)</f>
        <v>40000</v>
      </c>
      <c r="E6" s="6">
        <v>-6</v>
      </c>
      <c r="F6" s="5" t="e">
        <f>SQRT(E6)</f>
        <v>#NUM!</v>
      </c>
      <c r="H6" s="6">
        <v>55</v>
      </c>
      <c r="I6" s="6">
        <v>5</v>
      </c>
      <c r="J6" s="4">
        <f>QUOTIENT(H6,I6)</f>
        <v>11</v>
      </c>
      <c r="L6" s="6">
        <v>55</v>
      </c>
      <c r="M6" s="6">
        <v>5</v>
      </c>
      <c r="N6" s="4">
        <f>MOD(L6,M6)</f>
        <v>0</v>
      </c>
      <c r="P6" s="6" t="s">
        <v>40</v>
      </c>
      <c r="Q6" s="6">
        <v>31</v>
      </c>
      <c r="R6" s="6">
        <v>45</v>
      </c>
      <c r="S6" s="6">
        <v>48</v>
      </c>
      <c r="T6" s="11">
        <f>AVERAGE(Q6:S6)</f>
        <v>41.3333333333333</v>
      </c>
      <c r="V6" s="9" t="s">
        <v>41</v>
      </c>
      <c r="W6" s="9">
        <v>2001</v>
      </c>
      <c r="X6" s="9" t="s">
        <v>38</v>
      </c>
      <c r="Y6" s="9" t="s">
        <v>35</v>
      </c>
      <c r="AA6" s="6">
        <v>4</v>
      </c>
      <c r="AB6" s="4"/>
      <c r="AC6" s="4"/>
      <c r="AE6" s="6">
        <v>35</v>
      </c>
      <c r="AF6" s="4"/>
      <c r="AH6" s="6" t="s">
        <v>42</v>
      </c>
      <c r="AI6" s="6">
        <v>45</v>
      </c>
      <c r="AJ6" s="4">
        <v>4</v>
      </c>
      <c r="AK6" s="4">
        <f>LARGE(AI3:AI8,4)</f>
        <v>67</v>
      </c>
    </row>
    <row r="7" spans="1:37">
      <c r="A7" s="3">
        <v>30</v>
      </c>
      <c r="B7" s="3">
        <v>2</v>
      </c>
      <c r="C7" s="4">
        <f>POWER(A7,B7)</f>
        <v>900</v>
      </c>
      <c r="E7" s="3">
        <v>34</v>
      </c>
      <c r="F7" s="5">
        <f>SQRT(E7)</f>
        <v>5.8309518948453</v>
      </c>
      <c r="H7" s="3">
        <v>789</v>
      </c>
      <c r="I7" s="3">
        <v>3</v>
      </c>
      <c r="J7" s="4">
        <f>QUOTIENT(H7,I7)</f>
        <v>263</v>
      </c>
      <c r="L7" s="3">
        <v>789</v>
      </c>
      <c r="M7" s="3">
        <v>37</v>
      </c>
      <c r="N7" s="4">
        <f>MOD(L7,M7)</f>
        <v>12</v>
      </c>
      <c r="P7" s="3" t="s">
        <v>43</v>
      </c>
      <c r="Q7" s="3">
        <v>45</v>
      </c>
      <c r="R7" s="3">
        <v>42</v>
      </c>
      <c r="S7" s="3">
        <v>40</v>
      </c>
      <c r="T7" s="11">
        <f>AVERAGE(Q7:S7)</f>
        <v>42.3333333333333</v>
      </c>
      <c r="V7" t="s">
        <v>44</v>
      </c>
      <c r="W7">
        <v>2002</v>
      </c>
      <c r="X7" t="s">
        <v>38</v>
      </c>
      <c r="Y7" t="s">
        <v>35</v>
      </c>
      <c r="AA7" s="3">
        <v>5</v>
      </c>
      <c r="AB7" s="4"/>
      <c r="AC7" s="4"/>
      <c r="AE7" s="3">
        <v>48</v>
      </c>
      <c r="AF7" s="4"/>
      <c r="AH7" s="3" t="s">
        <v>45</v>
      </c>
      <c r="AI7" s="3">
        <v>90</v>
      </c>
      <c r="AJ7" s="4">
        <v>5</v>
      </c>
      <c r="AK7" s="4">
        <f>LARGE(AI3:AI8,5)</f>
        <v>65</v>
      </c>
    </row>
    <row r="8" spans="22:37">
      <c r="V8" s="9" t="s">
        <v>44</v>
      </c>
      <c r="W8" s="9">
        <v>2003</v>
      </c>
      <c r="X8" s="9" t="s">
        <v>38</v>
      </c>
      <c r="Y8" s="9" t="s">
        <v>46</v>
      </c>
      <c r="AA8" s="6">
        <v>6</v>
      </c>
      <c r="AB8" s="4"/>
      <c r="AC8" s="4"/>
      <c r="AE8" s="3"/>
      <c r="AF8" s="3"/>
      <c r="AH8" s="6" t="s">
        <v>47</v>
      </c>
      <c r="AI8" s="6">
        <v>67</v>
      </c>
      <c r="AJ8" s="4">
        <v>6</v>
      </c>
      <c r="AK8" s="4">
        <f>LARGE(AI3:AI8,6)</f>
        <v>45</v>
      </c>
    </row>
    <row r="9" spans="22:29">
      <c r="V9" t="s">
        <v>44</v>
      </c>
      <c r="W9">
        <v>2004</v>
      </c>
      <c r="X9" t="s">
        <v>38</v>
      </c>
      <c r="Y9" t="s">
        <v>48</v>
      </c>
      <c r="AA9" s="3">
        <v>28</v>
      </c>
      <c r="AB9" s="4"/>
      <c r="AC9" s="4"/>
    </row>
    <row r="10" spans="22:37">
      <c r="V10" s="9" t="s">
        <v>44</v>
      </c>
      <c r="W10" s="9">
        <v>5000</v>
      </c>
      <c r="X10" s="9" t="s">
        <v>49</v>
      </c>
      <c r="Y10" s="9" t="s">
        <v>50</v>
      </c>
      <c r="AA10" s="6">
        <v>110</v>
      </c>
      <c r="AB10" s="4"/>
      <c r="AC10" s="4"/>
      <c r="AH10" s="12" t="s">
        <v>8</v>
      </c>
      <c r="AI10" s="12"/>
      <c r="AJ10" s="12"/>
      <c r="AK10" s="12"/>
    </row>
    <row r="11" spans="22:37">
      <c r="V11" t="s">
        <v>51</v>
      </c>
      <c r="W11">
        <v>2900</v>
      </c>
      <c r="X11" t="s">
        <v>49</v>
      </c>
      <c r="Y11" t="s">
        <v>50</v>
      </c>
      <c r="AA11" s="3">
        <v>56</v>
      </c>
      <c r="AB11" s="4"/>
      <c r="AC11" s="4"/>
      <c r="AH11" s="2" t="s">
        <v>14</v>
      </c>
      <c r="AI11" s="2" t="s">
        <v>52</v>
      </c>
      <c r="AJ11" s="2" t="s">
        <v>53</v>
      </c>
      <c r="AK11" s="2" t="s">
        <v>54</v>
      </c>
    </row>
    <row r="12" spans="22:37">
      <c r="V12" s="9" t="s">
        <v>51</v>
      </c>
      <c r="W12" s="9">
        <v>5800</v>
      </c>
      <c r="X12" s="9" t="s">
        <v>49</v>
      </c>
      <c r="Y12" s="9" t="s">
        <v>50</v>
      </c>
      <c r="AA12" s="6">
        <v>43</v>
      </c>
      <c r="AB12" s="4"/>
      <c r="AC12" s="4"/>
      <c r="AH12" s="3" t="s">
        <v>33</v>
      </c>
      <c r="AI12" s="14">
        <v>0.333333333333333</v>
      </c>
      <c r="AJ12" s="15">
        <v>1</v>
      </c>
      <c r="AK12" s="15">
        <f>LARGE(AI12:AI17,1)</f>
        <v>0.541666666666667</v>
      </c>
    </row>
    <row r="13" spans="15:37">
      <c r="O13" s="1" t="s">
        <v>55</v>
      </c>
      <c r="P13" s="1"/>
      <c r="Q13" s="1"/>
      <c r="R13" s="1"/>
      <c r="S13" s="1"/>
      <c r="V13" t="s">
        <v>51</v>
      </c>
      <c r="W13">
        <v>2345</v>
      </c>
      <c r="X13" t="s">
        <v>49</v>
      </c>
      <c r="Y13" t="s">
        <v>50</v>
      </c>
      <c r="AH13" s="12" t="s">
        <v>36</v>
      </c>
      <c r="AI13" s="16">
        <v>0.375</v>
      </c>
      <c r="AJ13" s="12">
        <v>2</v>
      </c>
      <c r="AK13" s="12">
        <f>LARGE(AI12:AI17,2)</f>
        <v>0.5</v>
      </c>
    </row>
    <row r="14" spans="1:37">
      <c r="A14" s="1" t="s">
        <v>56</v>
      </c>
      <c r="B14" s="1"/>
      <c r="C14" s="1"/>
      <c r="O14" s="2" t="s">
        <v>57</v>
      </c>
      <c r="P14" s="2"/>
      <c r="R14" s="2" t="s">
        <v>58</v>
      </c>
      <c r="S14" s="2"/>
      <c r="V14" s="9" t="s">
        <v>59</v>
      </c>
      <c r="W14" s="9">
        <v>5611</v>
      </c>
      <c r="X14" s="9" t="s">
        <v>60</v>
      </c>
      <c r="Y14" s="9" t="s">
        <v>61</v>
      </c>
      <c r="AH14" s="3" t="s">
        <v>39</v>
      </c>
      <c r="AI14" s="14">
        <v>0.416666666666667</v>
      </c>
      <c r="AJ14" s="15">
        <v>3</v>
      </c>
      <c r="AK14" s="15">
        <f>LARGE(AI12:AI17,3)</f>
        <v>0.458333333333333</v>
      </c>
    </row>
    <row r="15" spans="1:37">
      <c r="A15" s="8" t="s">
        <v>62</v>
      </c>
      <c r="B15" s="2" t="s">
        <v>63</v>
      </c>
      <c r="C15" s="2"/>
      <c r="O15" s="8" t="s">
        <v>64</v>
      </c>
      <c r="R15" s="8" t="s">
        <v>64</v>
      </c>
      <c r="AH15" s="12" t="s">
        <v>42</v>
      </c>
      <c r="AI15" s="16">
        <v>0.458333333333333</v>
      </c>
      <c r="AJ15" s="12">
        <v>4</v>
      </c>
      <c r="AK15" s="12">
        <f>LARGE(AI12:AI17,4)</f>
        <v>0.416666666666667</v>
      </c>
    </row>
    <row r="16" spans="1:37">
      <c r="A16">
        <v>123</v>
      </c>
      <c r="B16" s="4">
        <f>COUNT(A16:A19)</f>
        <v>4</v>
      </c>
      <c r="C16" s="4"/>
      <c r="O16">
        <v>1.4</v>
      </c>
      <c r="R16">
        <v>25</v>
      </c>
      <c r="V16" s="2" t="s">
        <v>65</v>
      </c>
      <c r="W16" s="2"/>
      <c r="X16" s="2" t="s">
        <v>66</v>
      </c>
      <c r="Y16" s="2"/>
      <c r="AH16" s="3" t="s">
        <v>45</v>
      </c>
      <c r="AI16" s="14">
        <v>0.5</v>
      </c>
      <c r="AJ16" s="15">
        <v>5</v>
      </c>
      <c r="AK16" s="15">
        <f>LARGE(AI12:AI17,5)</f>
        <v>0.375</v>
      </c>
    </row>
    <row r="17" spans="1:37">
      <c r="A17" s="9">
        <v>0.98</v>
      </c>
      <c r="B17" s="4"/>
      <c r="C17" s="4"/>
      <c r="O17" s="9">
        <v>34.5</v>
      </c>
      <c r="P17" s="9"/>
      <c r="Q17" s="9"/>
      <c r="R17" s="9">
        <v>34</v>
      </c>
      <c r="S17" s="9"/>
      <c r="V17" s="3" t="s">
        <v>30</v>
      </c>
      <c r="W17" s="3"/>
      <c r="X17" s="4">
        <f>AVERAGEIFS(W3:W14,V3:V14,"Iphone")</f>
        <v>2667</v>
      </c>
      <c r="Y17" s="4"/>
      <c r="AH17" s="12" t="s">
        <v>47</v>
      </c>
      <c r="AI17" s="16">
        <v>0.541666666666667</v>
      </c>
      <c r="AJ17" s="12">
        <v>6</v>
      </c>
      <c r="AK17" s="12">
        <f>LARGE(AI12:AI17,6)</f>
        <v>0.333333333333333</v>
      </c>
    </row>
    <row r="18" spans="1:25">
      <c r="A18">
        <v>1.2</v>
      </c>
      <c r="B18" s="4"/>
      <c r="C18" s="4"/>
      <c r="O18">
        <v>78</v>
      </c>
      <c r="R18">
        <v>0.3</v>
      </c>
      <c r="V18" s="6" t="s">
        <v>41</v>
      </c>
      <c r="W18" s="6"/>
      <c r="X18" s="4">
        <f>AVERAGEIFS(W3:W14,V3:V14,"Blackberry",X3:X14,"silver",Y3:Y14,"China")</f>
        <v>2001</v>
      </c>
      <c r="Y18" s="4"/>
    </row>
    <row r="19" spans="1:25">
      <c r="A19" s="9">
        <v>456</v>
      </c>
      <c r="B19" s="4"/>
      <c r="C19" s="4"/>
      <c r="O19" s="9">
        <v>67</v>
      </c>
      <c r="P19" s="9"/>
      <c r="Q19" s="9"/>
      <c r="R19" s="9">
        <v>-0.1</v>
      </c>
      <c r="S19" s="9"/>
      <c r="V19" s="3" t="s">
        <v>44</v>
      </c>
      <c r="W19" s="3"/>
      <c r="X19" s="4">
        <f>AVERAGEIFS(W3:W14,V3:V14,"Samsung",X3:X14,"black")</f>
        <v>5000</v>
      </c>
      <c r="Y19" s="4"/>
    </row>
    <row r="20" spans="15:25">
      <c r="O20">
        <v>0.2</v>
      </c>
      <c r="R20">
        <v>34.5</v>
      </c>
      <c r="V20" s="6" t="s">
        <v>51</v>
      </c>
      <c r="W20" s="6"/>
      <c r="X20" s="4">
        <f>AVERAGEIFS(W3:W14,V3:V14,"Realme")</f>
        <v>3681.66666666667</v>
      </c>
      <c r="Y20" s="4"/>
    </row>
    <row r="21" spans="15:25">
      <c r="O21" s="8" t="s">
        <v>11</v>
      </c>
      <c r="P21" s="10">
        <f>MIN(O16:O20)</f>
        <v>0.2</v>
      </c>
      <c r="R21" s="8" t="s">
        <v>11</v>
      </c>
      <c r="S21" s="10">
        <f>MAX(R16:R20)</f>
        <v>34.5</v>
      </c>
      <c r="V21" s="3" t="s">
        <v>59</v>
      </c>
      <c r="W21" s="3"/>
      <c r="X21" s="4">
        <f>AVERAGEIFS(W3:W14,V3:V14,"Huawei",Y3:Y14,"Japan")</f>
        <v>5611</v>
      </c>
      <c r="Y21" s="4"/>
    </row>
    <row r="22" spans="1:3">
      <c r="A22" s="1" t="s">
        <v>67</v>
      </c>
      <c r="B22" s="1"/>
      <c r="C22" s="1"/>
    </row>
    <row r="23" spans="1:3">
      <c r="A23" s="2" t="s">
        <v>62</v>
      </c>
      <c r="B23" s="2" t="s">
        <v>63</v>
      </c>
      <c r="C23" s="2"/>
    </row>
    <row r="24" spans="1:3">
      <c r="A24" s="3" t="s">
        <v>68</v>
      </c>
      <c r="B24" s="4">
        <f>COUNTA(A24:A28)</f>
        <v>4</v>
      </c>
      <c r="C24" s="4"/>
    </row>
    <row r="25" spans="1:3">
      <c r="A25" s="6">
        <v>6</v>
      </c>
      <c r="B25" s="4"/>
      <c r="C25" s="4"/>
    </row>
    <row r="26" spans="1:3">
      <c r="A26" s="3" t="s">
        <v>69</v>
      </c>
      <c r="B26" s="4"/>
      <c r="C26" s="4"/>
    </row>
    <row r="27" spans="1:3">
      <c r="A27" s="6"/>
      <c r="B27" s="4"/>
      <c r="C27" s="4"/>
    </row>
    <row r="28" spans="1:3">
      <c r="A28" s="3">
        <v>-3</v>
      </c>
      <c r="B28" s="4"/>
      <c r="C28" s="4"/>
    </row>
    <row r="30" spans="1:6">
      <c r="A30" s="1" t="s">
        <v>70</v>
      </c>
      <c r="B30" s="1"/>
      <c r="C30" s="1"/>
      <c r="D30" s="1"/>
      <c r="E30" s="1"/>
      <c r="F30" s="1"/>
    </row>
    <row r="31" spans="1:6">
      <c r="A31" s="2" t="s">
        <v>71</v>
      </c>
      <c r="B31" s="2" t="s">
        <v>72</v>
      </c>
      <c r="C31" s="2" t="s">
        <v>73</v>
      </c>
      <c r="E31" s="4" t="s">
        <v>74</v>
      </c>
      <c r="F31" s="3">
        <f>COUNTBLANK(A32:A36)</f>
        <v>1</v>
      </c>
    </row>
    <row r="32" spans="1:6">
      <c r="A32" s="3">
        <v>101</v>
      </c>
      <c r="B32" s="3">
        <v>2000</v>
      </c>
      <c r="C32" s="3">
        <v>0</v>
      </c>
      <c r="E32" s="4" t="s">
        <v>75</v>
      </c>
      <c r="F32" s="6">
        <f>COUNTBLANK(B32:B36)</f>
        <v>2</v>
      </c>
    </row>
    <row r="33" spans="1:6">
      <c r="A33" s="6">
        <v>102</v>
      </c>
      <c r="B33" s="6">
        <v>2200</v>
      </c>
      <c r="C33" s="6">
        <v>0.5</v>
      </c>
      <c r="E33" s="4" t="s">
        <v>76</v>
      </c>
      <c r="F33" s="3">
        <f>COUNTBLANK(C32:C36)</f>
        <v>2</v>
      </c>
    </row>
    <row r="34" spans="1:3">
      <c r="A34" s="3">
        <v>103</v>
      </c>
      <c r="B34" s="3"/>
      <c r="C34" s="3"/>
    </row>
    <row r="35" spans="1:3">
      <c r="A35" s="6">
        <v>104</v>
      </c>
      <c r="B35" s="6">
        <v>3000</v>
      </c>
      <c r="C35" s="6"/>
    </row>
    <row r="36" spans="1:3">
      <c r="A36" s="3"/>
      <c r="B36" s="3"/>
      <c r="C36" s="3">
        <v>0.15</v>
      </c>
    </row>
  </sheetData>
  <mergeCells count="35">
    <mergeCell ref="A1:C1"/>
    <mergeCell ref="E1:F1"/>
    <mergeCell ref="H1:J1"/>
    <mergeCell ref="L1:N1"/>
    <mergeCell ref="P1:T1"/>
    <mergeCell ref="V1:Y1"/>
    <mergeCell ref="AA1:AC1"/>
    <mergeCell ref="AE1:AF1"/>
    <mergeCell ref="AH1:AK1"/>
    <mergeCell ref="AH10:AK10"/>
    <mergeCell ref="O13:S13"/>
    <mergeCell ref="A14:C14"/>
    <mergeCell ref="O14:P14"/>
    <mergeCell ref="R14:S14"/>
    <mergeCell ref="B15:C15"/>
    <mergeCell ref="V16:W16"/>
    <mergeCell ref="X16:Y16"/>
    <mergeCell ref="V17:W17"/>
    <mergeCell ref="X17:Y17"/>
    <mergeCell ref="V18:W18"/>
    <mergeCell ref="X18:Y18"/>
    <mergeCell ref="V19:W19"/>
    <mergeCell ref="X19:Y19"/>
    <mergeCell ref="V20:W20"/>
    <mergeCell ref="X20:Y20"/>
    <mergeCell ref="V21:W21"/>
    <mergeCell ref="X21:Y21"/>
    <mergeCell ref="A22:C22"/>
    <mergeCell ref="B23:C23"/>
    <mergeCell ref="A30:F30"/>
    <mergeCell ref="AB3:AB12"/>
    <mergeCell ref="AC3:AC12"/>
    <mergeCell ref="AF3:AF7"/>
    <mergeCell ref="B16:C19"/>
    <mergeCell ref="B24:C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2023-09-06T09:34:13Z</dcterms:created>
  <dcterms:modified xsi:type="dcterms:W3CDTF">2023-09-06T12:11:23Z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0BE8B3CA0BA84C0CA3D62DBCE7B6A73D</vt:lpwstr>
  </property>
  <property fmtid="{D5CDD505-2E9C-101B-9397-08002B2CF9AE}" pid="3" name="KSOProductBuildVer">
    <vt:lpwstr>1033-11.2.0.11537</vt:lpwstr>
  </property>
</Properties>
</file>