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lph\OneDrive\Desktop\"/>
    </mc:Choice>
  </mc:AlternateContent>
  <xr:revisionPtr revIDLastSave="0" documentId="8_{688E2F63-8901-40D8-A086-38515DB0E863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Based on t" sheetId="1" r:id="rId1"/>
    <sheet name="Based on Z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6" i="1"/>
  <c r="B87" i="1"/>
  <c r="B88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A101" i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85" i="1"/>
  <c r="A86" i="1"/>
  <c r="A87" i="1"/>
  <c r="A88" i="1"/>
  <c r="A89" i="1"/>
  <c r="A90" i="1"/>
  <c r="A91" i="1"/>
  <c r="A92" i="1"/>
  <c r="A93" i="1"/>
  <c r="A94" i="1"/>
  <c r="A95" i="1"/>
  <c r="A96" i="1"/>
  <c r="A97" i="1" s="1"/>
  <c r="A98" i="1" s="1"/>
  <c r="A99" i="1" s="1"/>
  <c r="A100" i="1" s="1"/>
  <c r="A66" i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50" i="1"/>
  <c r="A51" i="1"/>
  <c r="A52" i="1"/>
  <c r="A53" i="1"/>
  <c r="A54" i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46" i="1"/>
  <c r="A47" i="1"/>
  <c r="A48" i="1"/>
  <c r="A49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3" i="1"/>
  <c r="A24" i="1"/>
  <c r="G9" i="1"/>
  <c r="G11" i="1" s="1"/>
  <c r="G13" i="3"/>
  <c r="F18" i="3" s="1"/>
  <c r="G9" i="3"/>
  <c r="G11" i="3" s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</calcChain>
</file>

<file path=xl/sharedStrings.xml><?xml version="1.0" encoding="utf-8"?>
<sst xmlns="http://schemas.openxmlformats.org/spreadsheetml/2006/main" count="23" uniqueCount="16">
  <si>
    <t>Obtaining a Specific Precision in Terminating Simulation Output</t>
  </si>
  <si>
    <t>Consider the bank example in Example 2.</t>
  </si>
  <si>
    <r>
      <t xml:space="preserve">Mean delay </t>
    </r>
    <r>
      <rPr>
        <i/>
        <sz val="11"/>
        <color theme="1"/>
        <rFont val="Calibri"/>
        <family val="2"/>
        <scheme val="minor"/>
      </rPr>
      <t>point estimate</t>
    </r>
    <r>
      <rPr>
        <sz val="11"/>
        <color theme="1"/>
        <rFont val="Calibri"/>
        <family val="2"/>
        <scheme val="minor"/>
      </rPr>
      <t xml:space="preserve"> baed on 10 replications</t>
    </r>
  </si>
  <si>
    <t>Variance of mean delay based on 10 replication S^2(10)</t>
  </si>
  <si>
    <r>
      <rPr>
        <i/>
        <sz val="11"/>
        <color theme="1"/>
        <rFont val="Calibri"/>
        <family val="2"/>
        <scheme val="minor"/>
      </rPr>
      <t>Half width</t>
    </r>
    <r>
      <rPr>
        <sz val="11"/>
        <color theme="1"/>
        <rFont val="Calibri"/>
        <family val="2"/>
        <scheme val="minor"/>
      </rPr>
      <t xml:space="preserve"> (HW) of CI based on 10 replication</t>
    </r>
  </si>
  <si>
    <t>Ratio of HW to point estimate</t>
  </si>
  <si>
    <t xml:space="preserve">If you want to make HW 5% of mean delay, i.e. </t>
  </si>
  <si>
    <t>b</t>
  </si>
  <si>
    <t>Then, the number of replications satisfy</t>
  </si>
  <si>
    <t>We find n* by trial and error, starting with n = 10</t>
  </si>
  <si>
    <t>i</t>
  </si>
  <si>
    <t>&lt; 0.102</t>
  </si>
  <si>
    <t>Need around 120 replications to achieve a HW of aroud 0.10</t>
  </si>
  <si>
    <r>
      <rPr>
        <i/>
        <sz val="11"/>
        <color theme="1"/>
        <rFont val="Symbol"/>
        <family val="1"/>
        <charset val="2"/>
      </rPr>
      <t>b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</si>
  <si>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t>Then, the number of replications is given by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</si>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</sst>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.000_);_(* \(#,##0.000\);_(* &quot;-&quot;??_);_(@_)"/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7</xdr:row>
      <xdr:rowOff>63500</xdr:rowOff>
    </xdr:from>
    <xdr:to>
      <xdr:col>5</xdr:col>
      <xdr:colOff>704850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1352550"/>
          <a:ext cx="10858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</xdr:row>
      <xdr:rowOff>158750</xdr:rowOff>
    </xdr:from>
    <xdr:to>
      <xdr:col>5</xdr:col>
      <xdr:colOff>552450</xdr:colOff>
      <xdr:row>5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711200"/>
          <a:ext cx="4762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15</xdr:row>
          <xdr:rowOff>121920</xdr:rowOff>
        </xdr:from>
        <xdr:to>
          <xdr:col>5</xdr:col>
          <xdr:colOff>358140</xdr:colOff>
          <xdr:row>18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60960</xdr:rowOff>
        </xdr:from>
        <xdr:to>
          <xdr:col>2</xdr:col>
          <xdr:colOff>449580</xdr:colOff>
          <xdr:row>21</xdr:row>
          <xdr:rowOff>167640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25400</xdr:rowOff>
    </xdr:from>
    <xdr:to>
      <xdr:col>5</xdr:col>
      <xdr:colOff>476250</xdr:colOff>
      <xdr:row>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4450"/>
          <a:ext cx="10858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</xdr:row>
      <xdr:rowOff>158750</xdr:rowOff>
    </xdr:from>
    <xdr:to>
      <xdr:col>5</xdr:col>
      <xdr:colOff>552450</xdr:colOff>
      <xdr:row>5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711200"/>
          <a:ext cx="47625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411480</xdr:colOff>
          <xdr:row>15</xdr:row>
          <xdr:rowOff>160020</xdr:rowOff>
        </xdr:from>
        <xdr:to>
          <xdr:col>3</xdr:col>
          <xdr:colOff>434340</xdr:colOff>
          <xdr:row>19</xdr:row>
          <xdr:rowOff>83820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topLeftCell="A59" zoomScale="124" zoomScaleNormal="120" workbookViewId="0">
      <selection activeCell="B86" sqref="B86"/>
    </sheetView>
  </sheetViews>
  <sheetFormatPr defaultRowHeight="14.4" x14ac:dyDescent="0.3"/>
  <cols>
    <col min="6" max="6" width="11.44140625" customWidth="1"/>
  </cols>
  <sheetData>
    <row r="1" spans="1:7" x14ac:dyDescent="0.3">
      <c r="A1" s="5" t="s">
        <v>0</v>
      </c>
    </row>
    <row r="3" spans="1:7" x14ac:dyDescent="0.3">
      <c r="A3" t="s">
        <v>1</v>
      </c>
    </row>
    <row r="5" spans="1:7" x14ac:dyDescent="0.3">
      <c r="A5" t="s">
        <v>2</v>
      </c>
      <c r="G5" s="2">
        <v>2.0299999999999998</v>
      </c>
    </row>
    <row r="7" spans="1:7" x14ac:dyDescent="0.3">
      <c r="A7" t="s">
        <v>3</v>
      </c>
      <c r="G7" s="2">
        <v>0.31</v>
      </c>
    </row>
    <row r="8" spans="1:7" ht="17.399999999999999" customHeight="1" x14ac:dyDescent="0.3"/>
    <row r="9" spans="1:7" x14ac:dyDescent="0.3">
      <c r="A9" t="s">
        <v>4</v>
      </c>
      <c r="G9" s="1">
        <f>_xlfn.T.INV(1-0.025,9)*SQRT(G7/10)</f>
        <v>0.39829386877678136</v>
      </c>
    </row>
    <row r="11" spans="1:7" x14ac:dyDescent="0.3">
      <c r="A11" t="s">
        <v>5</v>
      </c>
      <c r="G11" s="3">
        <f>G9/G5</f>
        <v>0.19620387624471991</v>
      </c>
    </row>
    <row r="13" spans="1:7" x14ac:dyDescent="0.3">
      <c r="A13" t="s">
        <v>6</v>
      </c>
      <c r="F13" s="8" t="s">
        <v>7</v>
      </c>
      <c r="G13" s="4">
        <v>0.05</v>
      </c>
    </row>
    <row r="15" spans="1:7" x14ac:dyDescent="0.3">
      <c r="A15" t="s">
        <v>8</v>
      </c>
    </row>
    <row r="20" spans="1:2" x14ac:dyDescent="0.3">
      <c r="A20" t="s">
        <v>9</v>
      </c>
    </row>
    <row r="22" spans="1:2" x14ac:dyDescent="0.3">
      <c r="A22" s="6" t="s">
        <v>10</v>
      </c>
      <c r="B22" s="5"/>
    </row>
    <row r="23" spans="1:2" x14ac:dyDescent="0.3">
      <c r="A23" s="2">
        <v>10</v>
      </c>
      <c r="B23" s="7">
        <f>_xlfn.T.INV(1-0.025,A23-1)*SQRT(0.21/A23)</f>
        <v>0.3278177170519978</v>
      </c>
    </row>
    <row r="24" spans="1:2" x14ac:dyDescent="0.3">
      <c r="A24" s="2">
        <f>A23+5</f>
        <v>15</v>
      </c>
      <c r="B24" s="7">
        <f t="shared" ref="B24:B87" si="0">_xlfn.T.INV(1-0.025,A24-1)*SQRT(0.21/A24)</f>
        <v>0.25377458326903407</v>
      </c>
    </row>
    <row r="25" spans="1:2" x14ac:dyDescent="0.3">
      <c r="A25" s="2">
        <f t="shared" ref="A25:A29" si="1">A24+5</f>
        <v>20</v>
      </c>
      <c r="B25" s="7">
        <f t="shared" si="0"/>
        <v>0.21447114437491083</v>
      </c>
    </row>
    <row r="26" spans="1:2" x14ac:dyDescent="0.3">
      <c r="A26" s="2">
        <f t="shared" si="1"/>
        <v>25</v>
      </c>
      <c r="B26" s="7">
        <f t="shared" si="0"/>
        <v>0.18915942770741814</v>
      </c>
    </row>
    <row r="27" spans="1:2" x14ac:dyDescent="0.3">
      <c r="A27" s="2">
        <f t="shared" si="1"/>
        <v>30</v>
      </c>
      <c r="B27" s="7">
        <f t="shared" si="0"/>
        <v>0.17111618866550254</v>
      </c>
    </row>
    <row r="28" spans="1:2" x14ac:dyDescent="0.3">
      <c r="A28" s="2">
        <f t="shared" si="1"/>
        <v>35</v>
      </c>
      <c r="B28" s="7">
        <f t="shared" si="0"/>
        <v>0.15741698280017979</v>
      </c>
    </row>
    <row r="29" spans="1:2" x14ac:dyDescent="0.3">
      <c r="A29" s="2">
        <f t="shared" si="1"/>
        <v>40</v>
      </c>
      <c r="B29" s="7">
        <f t="shared" si="0"/>
        <v>0.14655788081674609</v>
      </c>
    </row>
    <row r="30" spans="1:2" x14ac:dyDescent="0.3">
      <c r="A30" s="2">
        <f t="shared" ref="A30:A35" si="2">A29+5</f>
        <v>45</v>
      </c>
      <c r="B30" s="7">
        <f t="shared" si="0"/>
        <v>0.13767581540424448</v>
      </c>
    </row>
    <row r="31" spans="1:2" x14ac:dyDescent="0.3">
      <c r="A31" s="2">
        <f t="shared" si="2"/>
        <v>50</v>
      </c>
      <c r="B31" s="7">
        <f t="shared" si="0"/>
        <v>0.13023536025776083</v>
      </c>
    </row>
    <row r="32" spans="1:2" x14ac:dyDescent="0.3">
      <c r="A32" s="2">
        <f t="shared" si="2"/>
        <v>55</v>
      </c>
      <c r="B32" s="7">
        <f t="shared" si="0"/>
        <v>0.12388437436454021</v>
      </c>
    </row>
    <row r="33" spans="1:4" x14ac:dyDescent="0.3">
      <c r="A33" s="2">
        <f t="shared" si="2"/>
        <v>60</v>
      </c>
      <c r="B33" s="7">
        <f t="shared" si="0"/>
        <v>0.1183804830238378</v>
      </c>
    </row>
    <row r="34" spans="1:4" x14ac:dyDescent="0.3">
      <c r="A34" s="2">
        <f t="shared" si="2"/>
        <v>65</v>
      </c>
      <c r="B34" s="7">
        <f t="shared" si="0"/>
        <v>0.11355066589009506</v>
      </c>
    </row>
    <row r="35" spans="1:4" x14ac:dyDescent="0.3">
      <c r="A35" s="2">
        <f t="shared" si="2"/>
        <v>70</v>
      </c>
      <c r="B35" s="7">
        <f t="shared" si="0"/>
        <v>0.10926766048457404</v>
      </c>
    </row>
    <row r="36" spans="1:4" x14ac:dyDescent="0.3">
      <c r="A36" s="2">
        <f>A35+5</f>
        <v>75</v>
      </c>
      <c r="B36" s="7">
        <f t="shared" si="0"/>
        <v>0.10543549129456355</v>
      </c>
    </row>
    <row r="37" spans="1:4" x14ac:dyDescent="0.3">
      <c r="A37" s="2">
        <f t="shared" ref="A37:A101" si="3">A36+5</f>
        <v>80</v>
      </c>
      <c r="B37" s="7">
        <f>_xlfn.T.INV(1-0.025,A37-1)*SQRT(0.21/A37)</f>
        <v>0.10198022653161029</v>
      </c>
    </row>
    <row r="38" spans="1:4" x14ac:dyDescent="0.3">
      <c r="A38" s="2">
        <f t="shared" si="3"/>
        <v>85</v>
      </c>
      <c r="B38" s="7">
        <f t="shared" si="0"/>
        <v>9.8843867707894648E-2</v>
      </c>
    </row>
    <row r="39" spans="1:4" x14ac:dyDescent="0.3">
      <c r="A39" s="2">
        <f t="shared" si="3"/>
        <v>90</v>
      </c>
      <c r="B39" s="7">
        <f t="shared" si="0"/>
        <v>9.5980189737330135E-2</v>
      </c>
    </row>
    <row r="40" spans="1:4" x14ac:dyDescent="0.3">
      <c r="A40" s="2">
        <f t="shared" si="3"/>
        <v>95</v>
      </c>
      <c r="B40" s="7">
        <f t="shared" si="0"/>
        <v>9.335183594295185E-2</v>
      </c>
    </row>
    <row r="41" spans="1:4" x14ac:dyDescent="0.3">
      <c r="A41" s="2">
        <f t="shared" si="3"/>
        <v>100</v>
      </c>
      <c r="B41" s="7">
        <f t="shared" si="0"/>
        <v>9.0928243758592806E-2</v>
      </c>
    </row>
    <row r="42" spans="1:4" x14ac:dyDescent="0.3">
      <c r="A42" s="2">
        <f t="shared" si="3"/>
        <v>105</v>
      </c>
      <c r="B42" s="7">
        <f t="shared" si="0"/>
        <v>8.8684134223013161E-2</v>
      </c>
    </row>
    <row r="43" spans="1:4" x14ac:dyDescent="0.3">
      <c r="A43" s="2">
        <f t="shared" si="3"/>
        <v>110</v>
      </c>
      <c r="B43" s="7">
        <f t="shared" si="0"/>
        <v>8.6598392667121868E-2</v>
      </c>
    </row>
    <row r="44" spans="1:4" x14ac:dyDescent="0.3">
      <c r="A44" s="2">
        <f t="shared" si="3"/>
        <v>115</v>
      </c>
      <c r="B44" s="7">
        <f t="shared" si="0"/>
        <v>8.4653226229607748E-2</v>
      </c>
    </row>
    <row r="45" spans="1:4" x14ac:dyDescent="0.3">
      <c r="A45" s="9">
        <f t="shared" si="3"/>
        <v>120</v>
      </c>
      <c r="B45" s="7">
        <f t="shared" si="0"/>
        <v>8.2833520758829271E-2</v>
      </c>
      <c r="C45" t="s">
        <v>11</v>
      </c>
      <c r="D45" t="s">
        <v>12</v>
      </c>
    </row>
    <row r="46" spans="1:4" x14ac:dyDescent="0.3">
      <c r="A46" s="9">
        <f t="shared" si="3"/>
        <v>125</v>
      </c>
      <c r="B46" s="7">
        <f t="shared" si="0"/>
        <v>8.112634362757104E-2</v>
      </c>
    </row>
    <row r="47" spans="1:4" x14ac:dyDescent="0.3">
      <c r="A47" s="9">
        <f t="shared" si="3"/>
        <v>130</v>
      </c>
      <c r="B47" s="7">
        <f t="shared" si="0"/>
        <v>7.9520554880748898E-2</v>
      </c>
    </row>
    <row r="48" spans="1:4" x14ac:dyDescent="0.3">
      <c r="A48" s="9">
        <f t="shared" si="3"/>
        <v>135</v>
      </c>
      <c r="B48" s="7">
        <f t="shared" si="0"/>
        <v>7.8006499879419391E-2</v>
      </c>
    </row>
    <row r="49" spans="1:2" x14ac:dyDescent="0.3">
      <c r="A49" s="9">
        <f t="shared" si="3"/>
        <v>140</v>
      </c>
      <c r="B49" s="7">
        <f t="shared" si="0"/>
        <v>7.6575763994433305E-2</v>
      </c>
    </row>
    <row r="50" spans="1:2" x14ac:dyDescent="0.3">
      <c r="A50" s="9">
        <f t="shared" si="3"/>
        <v>145</v>
      </c>
      <c r="B50" s="7">
        <f t="shared" si="0"/>
        <v>7.5220975068226947E-2</v>
      </c>
    </row>
    <row r="51" spans="1:2" x14ac:dyDescent="0.3">
      <c r="A51" s="9">
        <f t="shared" si="3"/>
        <v>150</v>
      </c>
      <c r="B51" s="7">
        <f t="shared" si="0"/>
        <v>7.3935643026634301E-2</v>
      </c>
    </row>
    <row r="52" spans="1:2" x14ac:dyDescent="0.3">
      <c r="A52" s="9">
        <f t="shared" si="3"/>
        <v>155</v>
      </c>
      <c r="B52" s="7">
        <f t="shared" si="0"/>
        <v>7.2714028656123988E-2</v>
      </c>
    </row>
    <row r="53" spans="1:2" x14ac:dyDescent="0.3">
      <c r="A53" s="9">
        <f t="shared" si="3"/>
        <v>160</v>
      </c>
      <c r="B53" s="7">
        <f t="shared" si="0"/>
        <v>7.1551035478776934E-2</v>
      </c>
    </row>
    <row r="54" spans="1:2" x14ac:dyDescent="0.3">
      <c r="A54" s="9">
        <f t="shared" si="3"/>
        <v>165</v>
      </c>
      <c r="B54" s="7">
        <f t="shared" si="0"/>
        <v>7.0442120068792857E-2</v>
      </c>
    </row>
    <row r="55" spans="1:2" x14ac:dyDescent="0.3">
      <c r="A55" s="9">
        <f t="shared" si="3"/>
        <v>170</v>
      </c>
      <c r="B55" s="7">
        <f t="shared" si="0"/>
        <v>6.9383217204856865E-2</v>
      </c>
    </row>
    <row r="56" spans="1:2" x14ac:dyDescent="0.3">
      <c r="A56" s="9">
        <f t="shared" si="3"/>
        <v>175</v>
      </c>
      <c r="B56" s="7">
        <f t="shared" si="0"/>
        <v>6.8370677042425776E-2</v>
      </c>
    </row>
    <row r="57" spans="1:2" x14ac:dyDescent="0.3">
      <c r="A57" s="9">
        <f t="shared" si="3"/>
        <v>180</v>
      </c>
      <c r="B57" s="7">
        <f t="shared" si="0"/>
        <v>6.7401212089246973E-2</v>
      </c>
    </row>
    <row r="58" spans="1:2" x14ac:dyDescent="0.3">
      <c r="A58" s="9">
        <f t="shared" si="3"/>
        <v>185</v>
      </c>
      <c r="B58" s="7">
        <f t="shared" si="0"/>
        <v>6.6471852226124201E-2</v>
      </c>
    </row>
    <row r="59" spans="1:2" x14ac:dyDescent="0.3">
      <c r="A59" s="9">
        <f t="shared" si="3"/>
        <v>190</v>
      </c>
      <c r="B59" s="7">
        <f t="shared" si="0"/>
        <v>6.5579906368952987E-2</v>
      </c>
    </row>
    <row r="60" spans="1:2" x14ac:dyDescent="0.3">
      <c r="A60" s="9">
        <f t="shared" si="3"/>
        <v>195</v>
      </c>
      <c r="B60" s="7">
        <f t="shared" si="0"/>
        <v>6.4722929643381111E-2</v>
      </c>
    </row>
    <row r="61" spans="1:2" x14ac:dyDescent="0.3">
      <c r="A61" s="9">
        <f t="shared" si="3"/>
        <v>200</v>
      </c>
      <c r="B61" s="7">
        <f t="shared" si="0"/>
        <v>6.3898695159120347E-2</v>
      </c>
    </row>
    <row r="62" spans="1:2" x14ac:dyDescent="0.3">
      <c r="A62" s="9">
        <f t="shared" si="3"/>
        <v>205</v>
      </c>
      <c r="B62" s="7">
        <f t="shared" si="0"/>
        <v>6.3105169641095984E-2</v>
      </c>
    </row>
    <row r="63" spans="1:2" x14ac:dyDescent="0.3">
      <c r="A63" s="9">
        <f t="shared" si="3"/>
        <v>210</v>
      </c>
      <c r="B63" s="7">
        <f t="shared" si="0"/>
        <v>6.234049230966579E-2</v>
      </c>
    </row>
    <row r="64" spans="1:2" x14ac:dyDescent="0.3">
      <c r="A64" s="9">
        <f t="shared" si="3"/>
        <v>215</v>
      </c>
      <c r="B64" s="7">
        <f t="shared" si="0"/>
        <v>6.1602956510047713E-2</v>
      </c>
    </row>
    <row r="65" spans="1:2" x14ac:dyDescent="0.3">
      <c r="A65" s="9">
        <f t="shared" si="3"/>
        <v>220</v>
      </c>
      <c r="B65" s="7">
        <f t="shared" si="0"/>
        <v>6.0890993677781384E-2</v>
      </c>
    </row>
    <row r="66" spans="1:2" x14ac:dyDescent="0.3">
      <c r="A66" s="9">
        <f t="shared" si="3"/>
        <v>225</v>
      </c>
      <c r="B66" s="7">
        <f t="shared" si="0"/>
        <v>6.0203159297075065E-2</v>
      </c>
    </row>
    <row r="67" spans="1:2" x14ac:dyDescent="0.3">
      <c r="A67" s="9">
        <f t="shared" si="3"/>
        <v>230</v>
      </c>
      <c r="B67" s="7">
        <f t="shared" si="0"/>
        <v>5.9538120565772408E-2</v>
      </c>
    </row>
    <row r="68" spans="1:2" x14ac:dyDescent="0.3">
      <c r="A68" s="9">
        <f t="shared" si="3"/>
        <v>235</v>
      </c>
      <c r="B68" s="7">
        <f t="shared" si="0"/>
        <v>5.8894645527094676E-2</v>
      </c>
    </row>
    <row r="69" spans="1:2" x14ac:dyDescent="0.3">
      <c r="A69" s="9">
        <f t="shared" si="3"/>
        <v>240</v>
      </c>
      <c r="B69" s="7">
        <f t="shared" si="0"/>
        <v>5.8271593466382783E-2</v>
      </c>
    </row>
    <row r="70" spans="1:2" x14ac:dyDescent="0.3">
      <c r="A70" s="9">
        <f t="shared" si="3"/>
        <v>245</v>
      </c>
      <c r="B70" s="7">
        <f t="shared" si="0"/>
        <v>5.766790640243466E-2</v>
      </c>
    </row>
    <row r="71" spans="1:2" x14ac:dyDescent="0.3">
      <c r="A71" s="9">
        <f t="shared" si="3"/>
        <v>250</v>
      </c>
      <c r="B71" s="7">
        <f t="shared" si="0"/>
        <v>5.7082601528972293E-2</v>
      </c>
    </row>
    <row r="72" spans="1:2" x14ac:dyDescent="0.3">
      <c r="A72" s="9">
        <f t="shared" si="3"/>
        <v>255</v>
      </c>
      <c r="B72" s="7">
        <f t="shared" si="0"/>
        <v>5.6514764483349002E-2</v>
      </c>
    </row>
    <row r="73" spans="1:2" x14ac:dyDescent="0.3">
      <c r="A73" s="9">
        <f t="shared" si="3"/>
        <v>260</v>
      </c>
      <c r="B73" s="7">
        <f t="shared" si="0"/>
        <v>5.5963543337575507E-2</v>
      </c>
    </row>
    <row r="74" spans="1:2" x14ac:dyDescent="0.3">
      <c r="A74" s="9">
        <f t="shared" si="3"/>
        <v>265</v>
      </c>
      <c r="B74" s="7">
        <f t="shared" si="0"/>
        <v>5.5428143221819291E-2</v>
      </c>
    </row>
    <row r="75" spans="1:2" x14ac:dyDescent="0.3">
      <c r="A75" s="9">
        <f t="shared" si="3"/>
        <v>270</v>
      </c>
      <c r="B75" s="7">
        <f t="shared" si="0"/>
        <v>5.4907821503170633E-2</v>
      </c>
    </row>
    <row r="76" spans="1:2" x14ac:dyDescent="0.3">
      <c r="A76" s="9">
        <f t="shared" si="3"/>
        <v>275</v>
      </c>
      <c r="B76" s="7">
        <f t="shared" si="0"/>
        <v>5.4401883453156497E-2</v>
      </c>
    </row>
    <row r="77" spans="1:2" x14ac:dyDescent="0.3">
      <c r="A77" s="9">
        <f t="shared" si="3"/>
        <v>280</v>
      </c>
      <c r="B77" s="7">
        <f t="shared" si="0"/>
        <v>5.3909678346501136E-2</v>
      </c>
    </row>
    <row r="78" spans="1:2" x14ac:dyDescent="0.3">
      <c r="A78" s="9">
        <f t="shared" si="3"/>
        <v>285</v>
      </c>
      <c r="B78" s="7">
        <f t="shared" si="0"/>
        <v>5.3430595941306426E-2</v>
      </c>
    </row>
    <row r="79" spans="1:2" x14ac:dyDescent="0.3">
      <c r="A79" s="9">
        <f t="shared" si="3"/>
        <v>290</v>
      </c>
      <c r="B79" s="7">
        <f t="shared" si="0"/>
        <v>5.2964063297345126E-2</v>
      </c>
    </row>
    <row r="80" spans="1:2" x14ac:dyDescent="0.3">
      <c r="A80" s="9">
        <f t="shared" si="3"/>
        <v>295</v>
      </c>
      <c r="B80" s="7">
        <f t="shared" si="0"/>
        <v>5.250954189475035E-2</v>
      </c>
    </row>
    <row r="81" spans="1:2" x14ac:dyDescent="0.3">
      <c r="A81" s="9">
        <f t="shared" si="3"/>
        <v>300</v>
      </c>
      <c r="B81" s="7">
        <f t="shared" si="0"/>
        <v>5.2066525020133939E-2</v>
      </c>
    </row>
    <row r="82" spans="1:2" x14ac:dyDescent="0.3">
      <c r="A82" s="9">
        <f t="shared" si="3"/>
        <v>305</v>
      </c>
      <c r="B82" s="7">
        <f t="shared" si="0"/>
        <v>5.1634535391299356E-2</v>
      </c>
    </row>
    <row r="83" spans="1:2" x14ac:dyDescent="0.3">
      <c r="A83" s="9">
        <f t="shared" si="3"/>
        <v>310</v>
      </c>
      <c r="B83" s="7">
        <f t="shared" si="0"/>
        <v>5.121312299522085E-2</v>
      </c>
    </row>
    <row r="84" spans="1:2" x14ac:dyDescent="0.3">
      <c r="A84" s="9">
        <f t="shared" si="3"/>
        <v>315</v>
      </c>
      <c r="B84" s="7">
        <f t="shared" si="0"/>
        <v>5.0801863117024823E-2</v>
      </c>
    </row>
    <row r="85" spans="1:2" x14ac:dyDescent="0.3">
      <c r="A85" s="9">
        <f t="shared" si="3"/>
        <v>320</v>
      </c>
      <c r="B85" s="10">
        <f>_xlfn.T.INV(1-0.025,A85-1)*SQRT(0.21/A85)</f>
        <v>5.0400354540349836E-2</v>
      </c>
    </row>
    <row r="86" spans="1:2" x14ac:dyDescent="0.3">
      <c r="A86" s="9">
        <f t="shared" si="3"/>
        <v>325</v>
      </c>
      <c r="B86" s="10">
        <f t="shared" si="0"/>
        <v>5.0008217901740294E-2</v>
      </c>
    </row>
    <row r="87" spans="1:2" x14ac:dyDescent="0.3">
      <c r="A87" s="9">
        <f t="shared" si="3"/>
        <v>330</v>
      </c>
      <c r="B87" s="10">
        <f t="shared" si="0"/>
        <v>4.9625094183741829E-2</v>
      </c>
    </row>
    <row r="88" spans="1:2" x14ac:dyDescent="0.3">
      <c r="A88" s="9">
        <f t="shared" si="3"/>
        <v>335</v>
      </c>
      <c r="B88" s="7">
        <f t="shared" ref="B88" si="4">_xlfn.T.INV(1-0.025,A88-1)*SQRT(0.21/A88)</f>
        <v>4.9250643333080137E-2</v>
      </c>
    </row>
    <row r="89" spans="1:2" x14ac:dyDescent="0.3">
      <c r="A89" s="9">
        <f t="shared" si="3"/>
        <v>340</v>
      </c>
      <c r="B89" s="1"/>
    </row>
    <row r="90" spans="1:2" x14ac:dyDescent="0.3">
      <c r="A90" s="9">
        <f t="shared" si="3"/>
        <v>345</v>
      </c>
      <c r="B90" s="1"/>
    </row>
    <row r="91" spans="1:2" x14ac:dyDescent="0.3">
      <c r="A91" s="9">
        <f t="shared" si="3"/>
        <v>350</v>
      </c>
      <c r="B91" s="1"/>
    </row>
    <row r="92" spans="1:2" x14ac:dyDescent="0.3">
      <c r="A92" s="9">
        <f t="shared" si="3"/>
        <v>355</v>
      </c>
      <c r="B92" s="1"/>
    </row>
    <row r="93" spans="1:2" x14ac:dyDescent="0.3">
      <c r="A93" s="9">
        <f t="shared" si="3"/>
        <v>360</v>
      </c>
      <c r="B93" s="1"/>
    </row>
    <row r="94" spans="1:2" x14ac:dyDescent="0.3">
      <c r="A94" s="9">
        <f t="shared" si="3"/>
        <v>365</v>
      </c>
      <c r="B94" s="1"/>
    </row>
    <row r="95" spans="1:2" x14ac:dyDescent="0.3">
      <c r="A95" s="9">
        <f t="shared" si="3"/>
        <v>370</v>
      </c>
      <c r="B95" s="1"/>
    </row>
    <row r="96" spans="1:2" x14ac:dyDescent="0.3">
      <c r="A96" s="9">
        <f t="shared" si="3"/>
        <v>375</v>
      </c>
      <c r="B96" s="1"/>
    </row>
    <row r="97" spans="1:2" x14ac:dyDescent="0.3">
      <c r="A97" s="9">
        <f t="shared" si="3"/>
        <v>380</v>
      </c>
      <c r="B97" s="1"/>
    </row>
    <row r="98" spans="1:2" x14ac:dyDescent="0.3">
      <c r="A98" s="9">
        <f t="shared" si="3"/>
        <v>385</v>
      </c>
      <c r="B98" s="1"/>
    </row>
    <row r="99" spans="1:2" x14ac:dyDescent="0.3">
      <c r="A99" s="9">
        <f t="shared" si="3"/>
        <v>390</v>
      </c>
      <c r="B99" s="1"/>
    </row>
    <row r="100" spans="1:2" x14ac:dyDescent="0.3">
      <c r="A100" s="9">
        <f t="shared" si="3"/>
        <v>395</v>
      </c>
      <c r="B100" s="1"/>
    </row>
    <row r="101" spans="1:2" x14ac:dyDescent="0.3">
      <c r="A101" s="9">
        <f t="shared" si="3"/>
        <v>400</v>
      </c>
      <c r="B101" s="1"/>
    </row>
    <row r="102" spans="1:2" x14ac:dyDescent="0.3">
      <c r="A102" s="9">
        <f t="shared" ref="A102:A113" si="5">A101+5</f>
        <v>405</v>
      </c>
      <c r="B102" s="1"/>
    </row>
    <row r="103" spans="1:2" x14ac:dyDescent="0.3">
      <c r="A103" s="9">
        <f t="shared" si="5"/>
        <v>410</v>
      </c>
      <c r="B103" s="1"/>
    </row>
    <row r="104" spans="1:2" x14ac:dyDescent="0.3">
      <c r="A104" s="9">
        <f t="shared" si="5"/>
        <v>415</v>
      </c>
      <c r="B104" s="1"/>
    </row>
    <row r="105" spans="1:2" x14ac:dyDescent="0.3">
      <c r="A105" s="9">
        <f t="shared" si="5"/>
        <v>420</v>
      </c>
      <c r="B105" s="1"/>
    </row>
    <row r="106" spans="1:2" x14ac:dyDescent="0.3">
      <c r="A106" s="9">
        <f t="shared" si="5"/>
        <v>425</v>
      </c>
      <c r="B106" s="1"/>
    </row>
    <row r="107" spans="1:2" x14ac:dyDescent="0.3">
      <c r="A107" s="9">
        <f t="shared" si="5"/>
        <v>430</v>
      </c>
      <c r="B107" s="1"/>
    </row>
    <row r="108" spans="1:2" x14ac:dyDescent="0.3">
      <c r="A108" s="9">
        <f t="shared" si="5"/>
        <v>435</v>
      </c>
      <c r="B108" s="1"/>
    </row>
    <row r="109" spans="1:2" x14ac:dyDescent="0.3">
      <c r="A109" s="9">
        <f t="shared" si="5"/>
        <v>440</v>
      </c>
      <c r="B109" s="1"/>
    </row>
    <row r="110" spans="1:2" x14ac:dyDescent="0.3">
      <c r="A110" s="9">
        <f t="shared" si="5"/>
        <v>445</v>
      </c>
      <c r="B110" s="1"/>
    </row>
    <row r="111" spans="1:2" x14ac:dyDescent="0.3">
      <c r="A111" s="9">
        <f t="shared" si="5"/>
        <v>450</v>
      </c>
      <c r="B111" s="1"/>
    </row>
    <row r="112" spans="1:2" x14ac:dyDescent="0.3">
      <c r="A112" s="9">
        <f t="shared" si="5"/>
        <v>455</v>
      </c>
      <c r="B112" s="1"/>
    </row>
    <row r="113" spans="1:2" x14ac:dyDescent="0.3">
      <c r="A113" s="9">
        <f t="shared" si="5"/>
        <v>460</v>
      </c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1</xdr:col>
                <xdr:colOff>228600</xdr:colOff>
                <xdr:row>15</xdr:row>
                <xdr:rowOff>121920</xdr:rowOff>
              </from>
              <to>
                <xdr:col>5</xdr:col>
                <xdr:colOff>358140</xdr:colOff>
                <xdr:row>18</xdr:row>
                <xdr:rowOff>22860</xdr:rowOff>
              </to>
            </anchor>
          </objectPr>
        </oleObject>
      </mc:Choice>
      <mc:Fallback>
        <oleObject progId="Equation.DSMT4" shapeId="1027" r:id="rId4"/>
      </mc:Fallback>
    </mc:AlternateContent>
    <mc:AlternateContent xmlns:mc="http://schemas.openxmlformats.org/markup-compatibility/2006">
      <mc:Choice Requires="x14">
        <oleObject progId="Equation.DSMT4" shapeId="1030" r:id="rId6">
          <objectPr defaultSize="0" r:id="rId7">
            <anchor moveWithCells="1">
              <from>
                <xdr:col>1</xdr:col>
                <xdr:colOff>0</xdr:colOff>
                <xdr:row>20</xdr:row>
                <xdr:rowOff>60960</xdr:rowOff>
              </from>
              <to>
                <xdr:col>2</xdr:col>
                <xdr:colOff>449580</xdr:colOff>
                <xdr:row>21</xdr:row>
                <xdr:rowOff>167640</xdr:rowOff>
              </to>
            </anchor>
          </objectPr>
        </oleObject>
      </mc:Choice>
      <mc:Fallback>
        <oleObject progId="Equation.DSMT4" shapeId="103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F18" sqref="F18"/>
    </sheetView>
  </sheetViews>
  <sheetFormatPr defaultRowHeight="14.4" x14ac:dyDescent="0.3"/>
  <sheetData>
    <row r="1" spans="1:7" x14ac:dyDescent="0.3">
      <c r="A1" s="5" t="s">
        <v>0</v>
      </c>
    </row>
    <row r="3" spans="1:7" x14ac:dyDescent="0.3">
      <c r="A3" t="s">
        <v>1</v>
      </c>
    </row>
    <row r="5" spans="1:7" x14ac:dyDescent="0.3">
      <c r="A5" t="s">
        <v>2</v>
      </c>
      <c r="G5" s="2">
        <v>2.0299999999999998</v>
      </c>
    </row>
    <row r="7" spans="1:7" x14ac:dyDescent="0.3">
      <c r="A7" t="s">
        <v>3</v>
      </c>
      <c r="G7" s="2">
        <v>0.31</v>
      </c>
    </row>
    <row r="9" spans="1:7" x14ac:dyDescent="0.3">
      <c r="A9" t="s">
        <v>4</v>
      </c>
      <c r="G9" s="1">
        <f>_xlfn.T.INV(1-0.025,9)*SQRT(G7/10)</f>
        <v>0.39829386877678136</v>
      </c>
    </row>
    <row r="11" spans="1:7" x14ac:dyDescent="0.3">
      <c r="A11" t="s">
        <v>5</v>
      </c>
      <c r="G11" s="3">
        <f>G9/G5</f>
        <v>0.19620387624471991</v>
      </c>
    </row>
    <row r="13" spans="1:7" x14ac:dyDescent="0.3">
      <c r="A13" t="s">
        <v>6</v>
      </c>
      <c r="F13" s="6" t="s">
        <v>13</v>
      </c>
      <c r="G13" s="4">
        <f>0.05*G5</f>
        <v>0.10149999999999999</v>
      </c>
    </row>
    <row r="15" spans="1:7" x14ac:dyDescent="0.3">
      <c r="A15" t="s">
        <v>14</v>
      </c>
    </row>
    <row r="18" spans="5:6" x14ac:dyDescent="0.3">
      <c r="E18" s="2" t="s">
        <v>15</v>
      </c>
      <c r="F18" s="2">
        <f>_xlfn.CEILING.MATH((_xlfn.NORM.S.INV(0.975)/G13)^2*G7)</f>
        <v>116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51" r:id="rId3">
          <objectPr defaultSize="0" autoPict="0" r:id="rId4">
            <anchor moveWithCells="1">
              <from>
                <xdr:col>1</xdr:col>
                <xdr:colOff>411480</xdr:colOff>
                <xdr:row>15</xdr:row>
                <xdr:rowOff>160020</xdr:rowOff>
              </from>
              <to>
                <xdr:col>3</xdr:col>
                <xdr:colOff>434340</xdr:colOff>
                <xdr:row>19</xdr:row>
                <xdr:rowOff>83820</xdr:rowOff>
              </to>
            </anchor>
          </objectPr>
        </oleObject>
      </mc:Choice>
      <mc:Fallback>
        <oleObject progId="Equation.DSMT4" shapeId="205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 on t</vt:lpstr>
      <vt:lpstr>Based on Z</vt:lpstr>
    </vt:vector>
  </TitlesOfParts>
  <Manager/>
  <Company>American University of Beirut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</dc:creator>
  <cp:keywords/>
  <dc:description/>
  <cp:lastModifiedBy>Ralph Mouawad (Student)</cp:lastModifiedBy>
  <cp:revision/>
  <dcterms:created xsi:type="dcterms:W3CDTF">2020-04-09T11:54:09Z</dcterms:created>
  <dcterms:modified xsi:type="dcterms:W3CDTF">2024-12-14T22:45:06Z</dcterms:modified>
  <cp:category/>
  <cp:contentStatus/>
</cp:coreProperties>
</file>