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. Facultatea de  Informatica (Info ID)\Anul II\3. Automate\Teme\1. Tema 1\"/>
    </mc:Choice>
  </mc:AlternateContent>
  <xr:revisionPtr revIDLastSave="0" documentId="13_ncr:1_{7ADBCD82-EACA-4A06-985C-EA8A68C320B5}" xr6:coauthVersionLast="47" xr6:coauthVersionMax="47" xr10:uidLastSave="{00000000-0000-0000-0000-000000000000}"/>
  <bookViews>
    <workbookView xWindow="28680" yWindow="-120" windowWidth="29040" windowHeight="15720" tabRatio="881" activeTab="1" xr2:uid="{00000000-000D-0000-FFFF-FFFF00000000}"/>
  </bookViews>
  <sheets>
    <sheet name="Date all" sheetId="7" r:id="rId1"/>
    <sheet name="Iterația 1 lup 1" sheetId="1" r:id="rId2"/>
    <sheet name="Iterația 1 lup 2" sheetId="2" r:id="rId3"/>
    <sheet name="Iterația 1 lup 3" sheetId="3" r:id="rId4"/>
    <sheet name="Iterația 1 lup 4" sheetId="4" r:id="rId5"/>
    <sheet name="Iterația 1 lup 5" sheetId="5" r:id="rId6"/>
    <sheet name="Iterația 1 lup 6" sheetId="6" r:id="rId7"/>
    <sheet name="Iterația 2 lup 1" sheetId="8" r:id="rId8"/>
    <sheet name="Iterația 2 lup 2" sheetId="9" r:id="rId9"/>
    <sheet name="Iterația 2 lup 3" sheetId="10" r:id="rId10"/>
    <sheet name="Iterația 2 lup 4" sheetId="11" r:id="rId11"/>
    <sheet name="Iterația 2 lup 5" sheetId="12" r:id="rId12"/>
    <sheet name="Iterația 2 lup 6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" i="13" l="1"/>
  <c r="M64" i="9"/>
  <c r="L60" i="13"/>
  <c r="L38" i="13"/>
  <c r="L37" i="13"/>
  <c r="L36" i="13"/>
  <c r="K38" i="13"/>
  <c r="K37" i="13"/>
  <c r="K36" i="13"/>
  <c r="M64" i="12"/>
  <c r="L60" i="12"/>
  <c r="L38" i="12"/>
  <c r="L37" i="12"/>
  <c r="L36" i="12"/>
  <c r="K38" i="12"/>
  <c r="K37" i="12"/>
  <c r="K36" i="12"/>
  <c r="M64" i="11"/>
  <c r="L60" i="11"/>
  <c r="L38" i="11"/>
  <c r="L37" i="11"/>
  <c r="L36" i="11"/>
  <c r="K38" i="11"/>
  <c r="K37" i="11"/>
  <c r="K36" i="11"/>
  <c r="M64" i="10"/>
  <c r="L60" i="10"/>
  <c r="L38" i="10"/>
  <c r="L37" i="10"/>
  <c r="L36" i="10"/>
  <c r="K38" i="10"/>
  <c r="K37" i="10"/>
  <c r="K36" i="10"/>
  <c r="D39" i="13"/>
  <c r="C39" i="13"/>
  <c r="D38" i="13"/>
  <c r="C38" i="13"/>
  <c r="D37" i="13"/>
  <c r="C37" i="13"/>
  <c r="L26" i="13"/>
  <c r="N26" i="13" s="1"/>
  <c r="P26" i="13" s="1"/>
  <c r="D49" i="13" s="1"/>
  <c r="K13" i="13"/>
  <c r="L27" i="13" s="1"/>
  <c r="N27" i="13" s="1"/>
  <c r="P27" i="13" s="1"/>
  <c r="G11" i="13"/>
  <c r="F11" i="13"/>
  <c r="E11" i="13"/>
  <c r="F10" i="13"/>
  <c r="G10" i="13" s="1"/>
  <c r="E10" i="13"/>
  <c r="F9" i="13"/>
  <c r="G9" i="13" s="1"/>
  <c r="E9" i="13"/>
  <c r="F8" i="13"/>
  <c r="E8" i="13"/>
  <c r="G8" i="13" s="1"/>
  <c r="F7" i="13"/>
  <c r="G7" i="13" s="1"/>
  <c r="E7" i="13"/>
  <c r="F6" i="13"/>
  <c r="G6" i="13" s="1"/>
  <c r="E6" i="13"/>
  <c r="D39" i="12"/>
  <c r="C39" i="12"/>
  <c r="D38" i="12"/>
  <c r="C38" i="12"/>
  <c r="D37" i="12"/>
  <c r="C37" i="12"/>
  <c r="L27" i="12"/>
  <c r="N27" i="12" s="1"/>
  <c r="P27" i="12" s="1"/>
  <c r="D50" i="12" s="1"/>
  <c r="L26" i="12"/>
  <c r="N26" i="12" s="1"/>
  <c r="P26" i="12" s="1"/>
  <c r="K13" i="12"/>
  <c r="K27" i="12" s="1"/>
  <c r="M27" i="12" s="1"/>
  <c r="O27" i="12" s="1"/>
  <c r="F11" i="12"/>
  <c r="E11" i="12"/>
  <c r="G11" i="12" s="1"/>
  <c r="F10" i="12"/>
  <c r="E10" i="12"/>
  <c r="G10" i="12" s="1"/>
  <c r="F9" i="12"/>
  <c r="G9" i="12" s="1"/>
  <c r="E9" i="12"/>
  <c r="G8" i="12"/>
  <c r="F8" i="12"/>
  <c r="E8" i="12"/>
  <c r="F7" i="12"/>
  <c r="G7" i="12" s="1"/>
  <c r="E7" i="12"/>
  <c r="G6" i="12"/>
  <c r="F6" i="12"/>
  <c r="E6" i="12"/>
  <c r="D39" i="11"/>
  <c r="C39" i="11"/>
  <c r="D38" i="11"/>
  <c r="C38" i="11"/>
  <c r="D37" i="11"/>
  <c r="C37" i="11"/>
  <c r="L28" i="11"/>
  <c r="N28" i="11" s="1"/>
  <c r="P28" i="11" s="1"/>
  <c r="D51" i="11" s="1"/>
  <c r="K28" i="11"/>
  <c r="M28" i="11" s="1"/>
  <c r="O28" i="11" s="1"/>
  <c r="C51" i="11" s="1"/>
  <c r="L27" i="11"/>
  <c r="N27" i="11" s="1"/>
  <c r="P27" i="11" s="1"/>
  <c r="K13" i="11"/>
  <c r="K27" i="11" s="1"/>
  <c r="M27" i="11" s="1"/>
  <c r="O27" i="11" s="1"/>
  <c r="C50" i="11" s="1"/>
  <c r="F11" i="11"/>
  <c r="E11" i="11"/>
  <c r="G11" i="11" s="1"/>
  <c r="G10" i="11"/>
  <c r="F10" i="11"/>
  <c r="E10" i="11"/>
  <c r="F9" i="11"/>
  <c r="G9" i="11" s="1"/>
  <c r="E9" i="11"/>
  <c r="F8" i="11"/>
  <c r="E8" i="11"/>
  <c r="G8" i="11" s="1"/>
  <c r="F7" i="11"/>
  <c r="E7" i="11"/>
  <c r="G7" i="11" s="1"/>
  <c r="F6" i="11"/>
  <c r="E6" i="11"/>
  <c r="G6" i="11" s="1"/>
  <c r="D39" i="10"/>
  <c r="C39" i="10"/>
  <c r="D38" i="10"/>
  <c r="C38" i="10"/>
  <c r="D37" i="10"/>
  <c r="C37" i="10"/>
  <c r="L28" i="10"/>
  <c r="N28" i="10" s="1"/>
  <c r="P28" i="10" s="1"/>
  <c r="K28" i="10"/>
  <c r="M28" i="10" s="1"/>
  <c r="O28" i="10" s="1"/>
  <c r="K13" i="10"/>
  <c r="L27" i="10" s="1"/>
  <c r="N27" i="10" s="1"/>
  <c r="P27" i="10" s="1"/>
  <c r="D50" i="10" s="1"/>
  <c r="F11" i="10"/>
  <c r="E11" i="10"/>
  <c r="G11" i="10" s="1"/>
  <c r="F10" i="10"/>
  <c r="G10" i="10" s="1"/>
  <c r="E10" i="10"/>
  <c r="G9" i="10"/>
  <c r="F9" i="10"/>
  <c r="E9" i="10"/>
  <c r="G8" i="10"/>
  <c r="F8" i="10"/>
  <c r="E8" i="10"/>
  <c r="F7" i="10"/>
  <c r="E7" i="10"/>
  <c r="G7" i="10" s="1"/>
  <c r="F6" i="10"/>
  <c r="E6" i="10"/>
  <c r="G6" i="10" s="1"/>
  <c r="L60" i="9"/>
  <c r="L38" i="9"/>
  <c r="L37" i="9"/>
  <c r="L36" i="9"/>
  <c r="K38" i="9"/>
  <c r="K37" i="9"/>
  <c r="K36" i="9"/>
  <c r="D39" i="9"/>
  <c r="C39" i="9"/>
  <c r="D38" i="9"/>
  <c r="C38" i="9"/>
  <c r="D37" i="9"/>
  <c r="C37" i="9"/>
  <c r="L28" i="9"/>
  <c r="N28" i="9" s="1"/>
  <c r="P28" i="9" s="1"/>
  <c r="D51" i="9" s="1"/>
  <c r="K28" i="9"/>
  <c r="M28" i="9" s="1"/>
  <c r="O28" i="9" s="1"/>
  <c r="C51" i="9" s="1"/>
  <c r="K13" i="9"/>
  <c r="L27" i="9" s="1"/>
  <c r="N27" i="9" s="1"/>
  <c r="P27" i="9" s="1"/>
  <c r="D50" i="9" s="1"/>
  <c r="F11" i="9"/>
  <c r="E11" i="9"/>
  <c r="G11" i="9" s="1"/>
  <c r="F10" i="9"/>
  <c r="E10" i="9"/>
  <c r="G10" i="9" s="1"/>
  <c r="G9" i="9"/>
  <c r="F9" i="9"/>
  <c r="E9" i="9"/>
  <c r="F8" i="9"/>
  <c r="E8" i="9"/>
  <c r="G8" i="9" s="1"/>
  <c r="F7" i="9"/>
  <c r="E7" i="9"/>
  <c r="G7" i="9" s="1"/>
  <c r="F6" i="9"/>
  <c r="E6" i="9"/>
  <c r="G6" i="9" s="1"/>
  <c r="F6" i="8"/>
  <c r="D39" i="8"/>
  <c r="L38" i="8" s="1"/>
  <c r="C39" i="8"/>
  <c r="K38" i="8" s="1"/>
  <c r="D38" i="8"/>
  <c r="L37" i="8" s="1"/>
  <c r="C38" i="8"/>
  <c r="K37" i="8" s="1"/>
  <c r="D37" i="8"/>
  <c r="L36" i="8" s="1"/>
  <c r="C37" i="8"/>
  <c r="K36" i="8" s="1"/>
  <c r="L28" i="8"/>
  <c r="N28" i="8" s="1"/>
  <c r="P28" i="8" s="1"/>
  <c r="K28" i="8"/>
  <c r="M28" i="8" s="1"/>
  <c r="O28" i="8" s="1"/>
  <c r="K13" i="8"/>
  <c r="L27" i="8" s="1"/>
  <c r="N27" i="8" s="1"/>
  <c r="P27" i="8" s="1"/>
  <c r="F11" i="8"/>
  <c r="E11" i="8"/>
  <c r="G11" i="8" s="1"/>
  <c r="F10" i="8"/>
  <c r="E10" i="8"/>
  <c r="G10" i="8" s="1"/>
  <c r="G9" i="8"/>
  <c r="F9" i="8"/>
  <c r="E9" i="8"/>
  <c r="F8" i="8"/>
  <c r="E8" i="8"/>
  <c r="G8" i="8" s="1"/>
  <c r="G7" i="8"/>
  <c r="F7" i="8"/>
  <c r="E7" i="8"/>
  <c r="E6" i="8"/>
  <c r="G6" i="8" s="1"/>
  <c r="L60" i="8" s="1"/>
  <c r="L60" i="6"/>
  <c r="L60" i="3"/>
  <c r="L60" i="4"/>
  <c r="L60" i="5"/>
  <c r="M64" i="5" s="1"/>
  <c r="M64" i="4"/>
  <c r="M64" i="3"/>
  <c r="M64" i="2"/>
  <c r="F32" i="7"/>
  <c r="E32" i="7"/>
  <c r="F31" i="7"/>
  <c r="E31" i="7"/>
  <c r="G31" i="7" s="1"/>
  <c r="F30" i="7"/>
  <c r="E30" i="7"/>
  <c r="G30" i="7" s="1"/>
  <c r="F29" i="7"/>
  <c r="E29" i="7"/>
  <c r="G29" i="7" s="1"/>
  <c r="F28" i="7"/>
  <c r="E28" i="7"/>
  <c r="G28" i="7" s="1"/>
  <c r="F27" i="7"/>
  <c r="E27" i="7"/>
  <c r="G27" i="7" s="1"/>
  <c r="F16" i="7"/>
  <c r="E16" i="7"/>
  <c r="G16" i="7" s="1"/>
  <c r="G10" i="7"/>
  <c r="G9" i="7"/>
  <c r="G8" i="7"/>
  <c r="G7" i="7"/>
  <c r="G6" i="7"/>
  <c r="G5" i="7"/>
  <c r="F10" i="7"/>
  <c r="F9" i="7"/>
  <c r="F8" i="7"/>
  <c r="F7" i="7"/>
  <c r="F6" i="7"/>
  <c r="F5" i="7"/>
  <c r="E10" i="7"/>
  <c r="E9" i="7"/>
  <c r="E8" i="7"/>
  <c r="E7" i="7"/>
  <c r="E6" i="7"/>
  <c r="E5" i="7"/>
  <c r="L38" i="6"/>
  <c r="L37" i="6"/>
  <c r="L36" i="6"/>
  <c r="K38" i="6"/>
  <c r="K37" i="6"/>
  <c r="K36" i="6"/>
  <c r="L38" i="5"/>
  <c r="L37" i="5"/>
  <c r="L36" i="5"/>
  <c r="K38" i="5"/>
  <c r="K37" i="5"/>
  <c r="K36" i="5"/>
  <c r="L38" i="4"/>
  <c r="L37" i="4"/>
  <c r="L36" i="4"/>
  <c r="K38" i="4"/>
  <c r="K37" i="4"/>
  <c r="K36" i="4"/>
  <c r="K36" i="3"/>
  <c r="D39" i="6"/>
  <c r="C39" i="6"/>
  <c r="D38" i="6"/>
  <c r="C38" i="6"/>
  <c r="D37" i="6"/>
  <c r="C37" i="6"/>
  <c r="K13" i="6"/>
  <c r="L28" i="6" s="1"/>
  <c r="N28" i="6" s="1"/>
  <c r="P28" i="6" s="1"/>
  <c r="D51" i="6" s="1"/>
  <c r="G11" i="6"/>
  <c r="F11" i="6"/>
  <c r="E11" i="6"/>
  <c r="F10" i="6"/>
  <c r="G10" i="6" s="1"/>
  <c r="E10" i="6"/>
  <c r="F9" i="6"/>
  <c r="E9" i="6"/>
  <c r="G9" i="6" s="1"/>
  <c r="G8" i="6"/>
  <c r="F8" i="6"/>
  <c r="E8" i="6"/>
  <c r="F7" i="6"/>
  <c r="E7" i="6"/>
  <c r="G7" i="6" s="1"/>
  <c r="F6" i="6"/>
  <c r="G6" i="6" s="1"/>
  <c r="E6" i="6"/>
  <c r="D39" i="5"/>
  <c r="C39" i="5"/>
  <c r="D38" i="5"/>
  <c r="C38" i="5"/>
  <c r="D37" i="5"/>
  <c r="C37" i="5"/>
  <c r="L28" i="5"/>
  <c r="N28" i="5" s="1"/>
  <c r="P28" i="5" s="1"/>
  <c r="K28" i="5"/>
  <c r="M28" i="5" s="1"/>
  <c r="O28" i="5" s="1"/>
  <c r="K13" i="5"/>
  <c r="K26" i="5" s="1"/>
  <c r="M26" i="5" s="1"/>
  <c r="O26" i="5" s="1"/>
  <c r="C49" i="5" s="1"/>
  <c r="F11" i="5"/>
  <c r="E11" i="5"/>
  <c r="G11" i="5" s="1"/>
  <c r="F10" i="5"/>
  <c r="E10" i="5"/>
  <c r="G10" i="5" s="1"/>
  <c r="F9" i="5"/>
  <c r="G9" i="5" s="1"/>
  <c r="E9" i="5"/>
  <c r="F8" i="5"/>
  <c r="G8" i="5" s="1"/>
  <c r="E8" i="5"/>
  <c r="F7" i="5"/>
  <c r="E7" i="5"/>
  <c r="G7" i="5" s="1"/>
  <c r="F6" i="5"/>
  <c r="E6" i="5"/>
  <c r="G6" i="5" s="1"/>
  <c r="D39" i="4"/>
  <c r="C39" i="4"/>
  <c r="D38" i="4"/>
  <c r="C38" i="4"/>
  <c r="D37" i="4"/>
  <c r="C37" i="4"/>
  <c r="L28" i="4"/>
  <c r="N28" i="4" s="1"/>
  <c r="P28" i="4" s="1"/>
  <c r="K28" i="4"/>
  <c r="M28" i="4" s="1"/>
  <c r="O28" i="4" s="1"/>
  <c r="L27" i="4"/>
  <c r="N27" i="4" s="1"/>
  <c r="P27" i="4" s="1"/>
  <c r="D50" i="4" s="1"/>
  <c r="K27" i="4"/>
  <c r="M27" i="4" s="1"/>
  <c r="O27" i="4" s="1"/>
  <c r="K13" i="4"/>
  <c r="L26" i="4" s="1"/>
  <c r="N26" i="4" s="1"/>
  <c r="P26" i="4" s="1"/>
  <c r="D49" i="4" s="1"/>
  <c r="F11" i="4"/>
  <c r="E11" i="4"/>
  <c r="G11" i="4" s="1"/>
  <c r="F10" i="4"/>
  <c r="E10" i="4"/>
  <c r="G10" i="4" s="1"/>
  <c r="F9" i="4"/>
  <c r="E9" i="4"/>
  <c r="G9" i="4" s="1"/>
  <c r="F8" i="4"/>
  <c r="G8" i="4" s="1"/>
  <c r="E8" i="4"/>
  <c r="F7" i="4"/>
  <c r="E7" i="4"/>
  <c r="G7" i="4" s="1"/>
  <c r="F6" i="4"/>
  <c r="E6" i="4"/>
  <c r="G6" i="4" s="1"/>
  <c r="C51" i="1"/>
  <c r="C49" i="1"/>
  <c r="C49" i="2"/>
  <c r="K37" i="1"/>
  <c r="L38" i="3"/>
  <c r="L37" i="3"/>
  <c r="L36" i="3"/>
  <c r="K38" i="3"/>
  <c r="K37" i="3"/>
  <c r="D39" i="3"/>
  <c r="C39" i="3"/>
  <c r="D38" i="3"/>
  <c r="C38" i="3"/>
  <c r="D37" i="3"/>
  <c r="C37" i="3"/>
  <c r="L28" i="3"/>
  <c r="N28" i="3" s="1"/>
  <c r="P28" i="3" s="1"/>
  <c r="K28" i="3"/>
  <c r="M28" i="3" s="1"/>
  <c r="O28" i="3" s="1"/>
  <c r="K13" i="3"/>
  <c r="L27" i="3" s="1"/>
  <c r="N27" i="3" s="1"/>
  <c r="P27" i="3" s="1"/>
  <c r="F11" i="3"/>
  <c r="E11" i="3"/>
  <c r="G11" i="3" s="1"/>
  <c r="F10" i="3"/>
  <c r="E10" i="3"/>
  <c r="G10" i="3" s="1"/>
  <c r="G9" i="3"/>
  <c r="F9" i="3"/>
  <c r="E9" i="3"/>
  <c r="F8" i="3"/>
  <c r="E8" i="3"/>
  <c r="G8" i="3" s="1"/>
  <c r="F7" i="3"/>
  <c r="E7" i="3"/>
  <c r="G7" i="3" s="1"/>
  <c r="F6" i="3"/>
  <c r="E6" i="3"/>
  <c r="G6" i="3" s="1"/>
  <c r="L60" i="2"/>
  <c r="K60" i="2"/>
  <c r="L60" i="1"/>
  <c r="L38" i="2"/>
  <c r="L37" i="2"/>
  <c r="L36" i="2"/>
  <c r="K38" i="2"/>
  <c r="K37" i="2"/>
  <c r="K36" i="2"/>
  <c r="D39" i="2"/>
  <c r="C39" i="2"/>
  <c r="D38" i="2"/>
  <c r="C38" i="2"/>
  <c r="D37" i="2"/>
  <c r="C37" i="2"/>
  <c r="L28" i="2"/>
  <c r="N28" i="2" s="1"/>
  <c r="P28" i="2" s="1"/>
  <c r="K28" i="2"/>
  <c r="M28" i="2" s="1"/>
  <c r="O28" i="2" s="1"/>
  <c r="K13" i="2"/>
  <c r="L27" i="2" s="1"/>
  <c r="N27" i="2" s="1"/>
  <c r="P27" i="2" s="1"/>
  <c r="F11" i="2"/>
  <c r="E11" i="2"/>
  <c r="G11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K54" i="1"/>
  <c r="L49" i="1"/>
  <c r="K49" i="1"/>
  <c r="K53" i="1" s="1"/>
  <c r="L56" i="1" s="1"/>
  <c r="K60" i="1" s="1"/>
  <c r="M64" i="1" s="1"/>
  <c r="D51" i="1"/>
  <c r="D50" i="1"/>
  <c r="C50" i="1"/>
  <c r="D49" i="1"/>
  <c r="L38" i="1"/>
  <c r="K38" i="1"/>
  <c r="L37" i="1"/>
  <c r="L36" i="1"/>
  <c r="K36" i="1"/>
  <c r="D38" i="1"/>
  <c r="D39" i="1"/>
  <c r="D37" i="1"/>
  <c r="C38" i="1"/>
  <c r="C39" i="1"/>
  <c r="C37" i="1"/>
  <c r="P28" i="1"/>
  <c r="P27" i="1"/>
  <c r="P26" i="1"/>
  <c r="O27" i="1"/>
  <c r="O28" i="1"/>
  <c r="O26" i="1"/>
  <c r="L28" i="1"/>
  <c r="N28" i="1" s="1"/>
  <c r="N27" i="1"/>
  <c r="N26" i="1"/>
  <c r="M27" i="1"/>
  <c r="M28" i="1"/>
  <c r="M26" i="1"/>
  <c r="K28" i="1"/>
  <c r="L27" i="1"/>
  <c r="K27" i="1"/>
  <c r="L26" i="1"/>
  <c r="K26" i="1"/>
  <c r="K13" i="1"/>
  <c r="F7" i="1"/>
  <c r="F8" i="1"/>
  <c r="F9" i="1"/>
  <c r="F10" i="1"/>
  <c r="F11" i="1"/>
  <c r="F6" i="1"/>
  <c r="E7" i="1"/>
  <c r="E8" i="1"/>
  <c r="E9" i="1"/>
  <c r="E10" i="1"/>
  <c r="E11" i="1"/>
  <c r="E6" i="1"/>
  <c r="D50" i="13" l="1"/>
  <c r="D49" i="12"/>
  <c r="D50" i="11"/>
  <c r="K28" i="13"/>
  <c r="M28" i="13" s="1"/>
  <c r="O28" i="13" s="1"/>
  <c r="C51" i="13" s="1"/>
  <c r="L28" i="13"/>
  <c r="N28" i="13" s="1"/>
  <c r="P28" i="13" s="1"/>
  <c r="D51" i="13" s="1"/>
  <c r="K26" i="13"/>
  <c r="M26" i="13" s="1"/>
  <c r="O26" i="13" s="1"/>
  <c r="C49" i="13" s="1"/>
  <c r="K27" i="13"/>
  <c r="M27" i="13" s="1"/>
  <c r="O27" i="13" s="1"/>
  <c r="C50" i="13" s="1"/>
  <c r="C50" i="12"/>
  <c r="K28" i="12"/>
  <c r="M28" i="12" s="1"/>
  <c r="O28" i="12" s="1"/>
  <c r="C51" i="12" s="1"/>
  <c r="L28" i="12"/>
  <c r="N28" i="12" s="1"/>
  <c r="P28" i="12" s="1"/>
  <c r="D51" i="12" s="1"/>
  <c r="L49" i="12" s="1"/>
  <c r="K54" i="12" s="1"/>
  <c r="K26" i="12"/>
  <c r="M26" i="12" s="1"/>
  <c r="O26" i="12" s="1"/>
  <c r="C49" i="12" s="1"/>
  <c r="K26" i="11"/>
  <c r="M26" i="11" s="1"/>
  <c r="O26" i="11" s="1"/>
  <c r="C49" i="11" s="1"/>
  <c r="K49" i="11" s="1"/>
  <c r="K53" i="11" s="1"/>
  <c r="L26" i="11"/>
  <c r="N26" i="11" s="1"/>
  <c r="P26" i="11" s="1"/>
  <c r="D49" i="11" s="1"/>
  <c r="C51" i="10"/>
  <c r="D51" i="10"/>
  <c r="K26" i="10"/>
  <c r="M26" i="10" s="1"/>
  <c r="O26" i="10" s="1"/>
  <c r="C49" i="10" s="1"/>
  <c r="L26" i="10"/>
  <c r="N26" i="10" s="1"/>
  <c r="P26" i="10" s="1"/>
  <c r="D49" i="10" s="1"/>
  <c r="K27" i="10"/>
  <c r="M27" i="10" s="1"/>
  <c r="O27" i="10" s="1"/>
  <c r="C50" i="10" s="1"/>
  <c r="K26" i="9"/>
  <c r="M26" i="9" s="1"/>
  <c r="O26" i="9" s="1"/>
  <c r="C49" i="9" s="1"/>
  <c r="L26" i="9"/>
  <c r="N26" i="9" s="1"/>
  <c r="P26" i="9" s="1"/>
  <c r="D49" i="9" s="1"/>
  <c r="L49" i="9" s="1"/>
  <c r="K54" i="9" s="1"/>
  <c r="K27" i="9"/>
  <c r="M27" i="9" s="1"/>
  <c r="O27" i="9" s="1"/>
  <c r="C50" i="9" s="1"/>
  <c r="C51" i="8"/>
  <c r="D51" i="8"/>
  <c r="D50" i="8"/>
  <c r="K26" i="8"/>
  <c r="M26" i="8" s="1"/>
  <c r="O26" i="8" s="1"/>
  <c r="C49" i="8" s="1"/>
  <c r="L26" i="8"/>
  <c r="N26" i="8" s="1"/>
  <c r="P26" i="8" s="1"/>
  <c r="D49" i="8" s="1"/>
  <c r="K27" i="8"/>
  <c r="M27" i="8" s="1"/>
  <c r="O27" i="8" s="1"/>
  <c r="C50" i="8" s="1"/>
  <c r="G32" i="7"/>
  <c r="G17" i="7"/>
  <c r="D51" i="4"/>
  <c r="L49" i="4" s="1"/>
  <c r="C51" i="4"/>
  <c r="C50" i="4"/>
  <c r="L26" i="6"/>
  <c r="N26" i="6" s="1"/>
  <c r="P26" i="6" s="1"/>
  <c r="D49" i="6" s="1"/>
  <c r="K27" i="6"/>
  <c r="M27" i="6" s="1"/>
  <c r="O27" i="6" s="1"/>
  <c r="C50" i="6" s="1"/>
  <c r="L27" i="6"/>
  <c r="N27" i="6" s="1"/>
  <c r="P27" i="6" s="1"/>
  <c r="D50" i="6" s="1"/>
  <c r="K26" i="6"/>
  <c r="M26" i="6" s="1"/>
  <c r="O26" i="6" s="1"/>
  <c r="C49" i="6" s="1"/>
  <c r="K28" i="6"/>
  <c r="M28" i="6" s="1"/>
  <c r="O28" i="6" s="1"/>
  <c r="C51" i="6" s="1"/>
  <c r="C51" i="5"/>
  <c r="D51" i="5"/>
  <c r="L26" i="5"/>
  <c r="N26" i="5" s="1"/>
  <c r="P26" i="5" s="1"/>
  <c r="D49" i="5" s="1"/>
  <c r="K27" i="5"/>
  <c r="M27" i="5" s="1"/>
  <c r="O27" i="5" s="1"/>
  <c r="C50" i="5" s="1"/>
  <c r="K49" i="5" s="1"/>
  <c r="L27" i="5"/>
  <c r="N27" i="5" s="1"/>
  <c r="P27" i="5" s="1"/>
  <c r="D50" i="5" s="1"/>
  <c r="K26" i="4"/>
  <c r="M26" i="4" s="1"/>
  <c r="O26" i="4" s="1"/>
  <c r="C49" i="4" s="1"/>
  <c r="K49" i="4" s="1"/>
  <c r="C51" i="3"/>
  <c r="D50" i="3"/>
  <c r="D51" i="3"/>
  <c r="K26" i="3"/>
  <c r="M26" i="3" s="1"/>
  <c r="O26" i="3" s="1"/>
  <c r="C49" i="3" s="1"/>
  <c r="L26" i="3"/>
  <c r="N26" i="3" s="1"/>
  <c r="P26" i="3" s="1"/>
  <c r="D49" i="3" s="1"/>
  <c r="K27" i="3"/>
  <c r="M27" i="3" s="1"/>
  <c r="O27" i="3" s="1"/>
  <c r="C50" i="3" s="1"/>
  <c r="D51" i="2"/>
  <c r="D50" i="2"/>
  <c r="C51" i="2"/>
  <c r="K26" i="2"/>
  <c r="M26" i="2" s="1"/>
  <c r="O26" i="2" s="1"/>
  <c r="L26" i="2"/>
  <c r="N26" i="2" s="1"/>
  <c r="P26" i="2" s="1"/>
  <c r="D49" i="2" s="1"/>
  <c r="K27" i="2"/>
  <c r="M27" i="2" s="1"/>
  <c r="O27" i="2" s="1"/>
  <c r="C50" i="2" s="1"/>
  <c r="G7" i="1"/>
  <c r="G10" i="1"/>
  <c r="G9" i="1"/>
  <c r="G8" i="1"/>
  <c r="G6" i="1"/>
  <c r="G11" i="1"/>
  <c r="L49" i="13" l="1"/>
  <c r="K54" i="13" s="1"/>
  <c r="L49" i="11"/>
  <c r="K54" i="11" s="1"/>
  <c r="L56" i="11"/>
  <c r="K60" i="11" s="1"/>
  <c r="L49" i="10"/>
  <c r="K54" i="10" s="1"/>
  <c r="K49" i="13"/>
  <c r="K53" i="13" s="1"/>
  <c r="L56" i="13" s="1"/>
  <c r="K60" i="13" s="1"/>
  <c r="K49" i="12"/>
  <c r="K53" i="12" s="1"/>
  <c r="L56" i="12" s="1"/>
  <c r="K60" i="12" s="1"/>
  <c r="K49" i="10"/>
  <c r="K53" i="10" s="1"/>
  <c r="L56" i="10" s="1"/>
  <c r="K60" i="10" s="1"/>
  <c r="K49" i="9"/>
  <c r="K53" i="9" s="1"/>
  <c r="L56" i="9" s="1"/>
  <c r="K60" i="9" s="1"/>
  <c r="L49" i="8"/>
  <c r="K54" i="8" s="1"/>
  <c r="K49" i="8"/>
  <c r="K53" i="8" s="1"/>
  <c r="K54" i="4"/>
  <c r="L49" i="6"/>
  <c r="K49" i="6"/>
  <c r="K53" i="5"/>
  <c r="L49" i="5"/>
  <c r="K53" i="4"/>
  <c r="L56" i="4" s="1"/>
  <c r="K60" i="4" s="1"/>
  <c r="L49" i="3"/>
  <c r="K54" i="3" s="1"/>
  <c r="L56" i="3" s="1"/>
  <c r="K60" i="3" s="1"/>
  <c r="K49" i="3"/>
  <c r="K53" i="3" s="1"/>
  <c r="L49" i="2"/>
  <c r="K54" i="2" s="1"/>
  <c r="K49" i="2"/>
  <c r="K53" i="2" s="1"/>
  <c r="L56" i="8" l="1"/>
  <c r="K60" i="8" s="1"/>
  <c r="M64" i="8" s="1"/>
  <c r="K54" i="6"/>
  <c r="K53" i="6"/>
  <c r="L56" i="6" s="1"/>
  <c r="K60" i="6" s="1"/>
  <c r="M64" i="6" s="1"/>
  <c r="K54" i="5"/>
  <c r="L56" i="5" s="1"/>
  <c r="K60" i="5" s="1"/>
  <c r="L56" i="2"/>
</calcChain>
</file>

<file path=xl/sharedStrings.xml><?xml version="1.0" encoding="utf-8"?>
<sst xmlns="http://schemas.openxmlformats.org/spreadsheetml/2006/main" count="955" uniqueCount="81">
  <si>
    <t>x</t>
  </si>
  <si>
    <t>y</t>
  </si>
  <si>
    <t>Alpha(α)</t>
  </si>
  <si>
    <t>Beta (β)</t>
  </si>
  <si>
    <t>Delta (δ)</t>
  </si>
  <si>
    <t>Category</t>
  </si>
  <si>
    <t>Primele cele mai bune valori de fitness (Alpha, Beta, Delta)</t>
  </si>
  <si>
    <t>Calcul vector  a</t>
  </si>
  <si>
    <t>iter - număr iterație curent</t>
  </si>
  <si>
    <t>max iter - număr iterații stabilit inițial</t>
  </si>
  <si>
    <r>
      <t>x</t>
    </r>
    <r>
      <rPr>
        <b/>
        <vertAlign val="superscript"/>
        <sz val="10"/>
        <color theme="1"/>
        <rFont val="Arial"/>
        <family val="2"/>
      </rPr>
      <t>2</t>
    </r>
  </si>
  <si>
    <r>
      <t>y</t>
    </r>
    <r>
      <rPr>
        <b/>
        <vertAlign val="superscript"/>
        <sz val="10"/>
        <color theme="1"/>
        <rFont val="Arial"/>
        <family val="2"/>
      </rPr>
      <t>2</t>
    </r>
  </si>
  <si>
    <r>
      <t>f(x,y) = - x</t>
    </r>
    <r>
      <rPr>
        <b/>
        <vertAlign val="superscript"/>
        <sz val="10"/>
        <color theme="1"/>
        <rFont val="Arial"/>
        <family val="2"/>
      </rPr>
      <t xml:space="preserve">2 </t>
    </r>
    <r>
      <rPr>
        <b/>
        <sz val="10"/>
        <color theme="1"/>
        <rFont val="Arial"/>
        <family val="2"/>
      </rPr>
      <t>- y</t>
    </r>
    <r>
      <rPr>
        <b/>
        <vertAlign val="superscript"/>
        <sz val="10"/>
        <color theme="1"/>
        <rFont val="Arial"/>
        <family val="2"/>
      </rPr>
      <t>2</t>
    </r>
  </si>
  <si>
    <r>
      <t>f(x,y) = - x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- y</t>
    </r>
    <r>
      <rPr>
        <vertAlign val="superscript"/>
        <sz val="10"/>
        <color theme="1"/>
        <rFont val="Arial"/>
        <family val="2"/>
      </rPr>
      <t>2</t>
    </r>
  </si>
  <si>
    <r>
      <t>Valori vectori r</t>
    </r>
    <r>
      <rPr>
        <b/>
        <u/>
        <vertAlign val="subscript"/>
        <sz val="10"/>
        <color theme="5"/>
        <rFont val="Arial"/>
        <family val="2"/>
      </rPr>
      <t>1</t>
    </r>
    <r>
      <rPr>
        <b/>
        <u/>
        <sz val="10"/>
        <color theme="5"/>
        <rFont val="Arial"/>
        <family val="2"/>
      </rPr>
      <t xml:space="preserve"> și vector r</t>
    </r>
    <r>
      <rPr>
        <b/>
        <u/>
        <vertAlign val="subscript"/>
        <sz val="10"/>
        <color theme="5"/>
        <rFont val="Arial"/>
        <family val="2"/>
      </rPr>
      <t>2</t>
    </r>
  </si>
  <si>
    <t>Valori inițiale și calculare funcție fitness</t>
  </si>
  <si>
    <t>vector a</t>
  </si>
  <si>
    <t>A1∝</t>
  </si>
  <si>
    <t>A2β</t>
  </si>
  <si>
    <t xml:space="preserve">A3δ </t>
  </si>
  <si>
    <t xml:space="preserve">Mod de calcul: </t>
  </si>
  <si>
    <t xml:space="preserve">* pas 2: înmulțire rezultat pas1 cu 2 </t>
  </si>
  <si>
    <t>* pas 3: scadere a vectorului a din rezultatul de la punctul 2</t>
  </si>
  <si>
    <t>* pas 1: înumulțire vector a cu vector r1</t>
  </si>
  <si>
    <t>I</t>
  </si>
  <si>
    <t>II</t>
  </si>
  <si>
    <t>III</t>
  </si>
  <si>
    <t>IV</t>
  </si>
  <si>
    <t>V</t>
  </si>
  <si>
    <r>
      <t>2 x vector r</t>
    </r>
    <r>
      <rPr>
        <b/>
        <vertAlign val="subscript"/>
        <sz val="8"/>
        <color theme="1"/>
        <rFont val="Arial"/>
        <family val="2"/>
      </rPr>
      <t>2</t>
    </r>
  </si>
  <si>
    <t>VI</t>
  </si>
  <si>
    <t xml:space="preserve">Calcularea vectorului D </t>
  </si>
  <si>
    <r>
      <t>Calcularea vectorului A</t>
    </r>
    <r>
      <rPr>
        <b/>
        <sz val="10"/>
        <color theme="5"/>
        <rFont val="Arial"/>
        <family val="2"/>
      </rPr>
      <t xml:space="preserve">:      </t>
    </r>
  </si>
  <si>
    <t>random [0,1]</t>
  </si>
  <si>
    <r>
      <t>Calcularea vectorului C</t>
    </r>
    <r>
      <rPr>
        <b/>
        <sz val="10"/>
        <color theme="5"/>
        <rFont val="Arial"/>
        <family val="2"/>
      </rPr>
      <t xml:space="preserve">:      </t>
    </r>
  </si>
  <si>
    <t>Xα</t>
  </si>
  <si>
    <t>Xβ</t>
  </si>
  <si>
    <t>Xδ</t>
  </si>
  <si>
    <t>Vectori</t>
  </si>
  <si>
    <t>D1∝</t>
  </si>
  <si>
    <t>D2β</t>
  </si>
  <si>
    <t xml:space="preserve">D3δ </t>
  </si>
  <si>
    <t>C1</t>
  </si>
  <si>
    <t>C2</t>
  </si>
  <si>
    <t>C3</t>
  </si>
  <si>
    <t xml:space="preserve">Calcularea vectorului X </t>
  </si>
  <si>
    <t>X1</t>
  </si>
  <si>
    <t>X2</t>
  </si>
  <si>
    <t>X3</t>
  </si>
  <si>
    <t>VII</t>
  </si>
  <si>
    <t>VIII</t>
  </si>
  <si>
    <t>Valoarea vectorului X (t+1)</t>
  </si>
  <si>
    <t xml:space="preserve">X (t+1) </t>
  </si>
  <si>
    <r>
      <t>r</t>
    </r>
    <r>
      <rPr>
        <b/>
        <vertAlign val="subscript"/>
        <sz val="10"/>
        <color theme="1"/>
        <rFont val="Arial"/>
        <family val="2"/>
      </rPr>
      <t>11</t>
    </r>
  </si>
  <si>
    <r>
      <t>r</t>
    </r>
    <r>
      <rPr>
        <b/>
        <vertAlign val="subscript"/>
        <sz val="10"/>
        <color theme="1"/>
        <rFont val="Arial"/>
        <family val="2"/>
      </rPr>
      <t>12</t>
    </r>
  </si>
  <si>
    <r>
      <t>r</t>
    </r>
    <r>
      <rPr>
        <b/>
        <vertAlign val="subscript"/>
        <sz val="10"/>
        <color theme="1"/>
        <rFont val="Arial"/>
        <family val="2"/>
      </rPr>
      <t>1</t>
    </r>
  </si>
  <si>
    <r>
      <t>r</t>
    </r>
    <r>
      <rPr>
        <b/>
        <vertAlign val="subscript"/>
        <sz val="10"/>
        <color theme="1"/>
        <rFont val="Arial"/>
        <family val="2"/>
      </rPr>
      <t>21</t>
    </r>
  </si>
  <si>
    <r>
      <t>r</t>
    </r>
    <r>
      <rPr>
        <b/>
        <vertAlign val="subscript"/>
        <sz val="10"/>
        <color theme="1"/>
        <rFont val="Arial"/>
        <family val="2"/>
      </rPr>
      <t>22</t>
    </r>
  </si>
  <si>
    <r>
      <t>r</t>
    </r>
    <r>
      <rPr>
        <b/>
        <vertAlign val="subscript"/>
        <sz val="10"/>
        <color theme="1"/>
        <rFont val="Arial"/>
        <family val="2"/>
      </rPr>
      <t>2∝</t>
    </r>
  </si>
  <si>
    <r>
      <t>r</t>
    </r>
    <r>
      <rPr>
        <b/>
        <vertAlign val="subscript"/>
        <sz val="10"/>
        <color theme="1"/>
        <rFont val="Arial"/>
        <family val="2"/>
      </rPr>
      <t>2β</t>
    </r>
  </si>
  <si>
    <r>
      <t>r</t>
    </r>
    <r>
      <rPr>
        <b/>
        <vertAlign val="subscript"/>
        <sz val="10"/>
        <color theme="1"/>
        <rFont val="Arial"/>
        <family val="2"/>
      </rPr>
      <t>2δ</t>
    </r>
    <r>
      <rPr>
        <b/>
        <sz val="10"/>
        <color theme="1"/>
        <rFont val="Arial"/>
        <family val="2"/>
      </rPr>
      <t xml:space="preserve"> </t>
    </r>
  </si>
  <si>
    <t>2 x vector a x vector r1</t>
  </si>
  <si>
    <t>2 x vector a x vector 1 - vector a</t>
  </si>
  <si>
    <t>vector a x vector r1</t>
  </si>
  <si>
    <t>y^2</t>
  </si>
  <si>
    <t>x^2</t>
  </si>
  <si>
    <t>f(x,y)</t>
  </si>
  <si>
    <t>Obținem f(x,y):</t>
  </si>
  <si>
    <t>fnou(x,y) vs f(x,y)</t>
  </si>
  <si>
    <t>f nou(x,y)</t>
  </si>
  <si>
    <t>Rezultat final</t>
  </si>
  <si>
    <t>Astfel, putem calcul noua funcție de fitness&gt;</t>
  </si>
  <si>
    <t>Astfel, putem calcul noua funcție de fitness :</t>
  </si>
  <si>
    <t>Număr lup</t>
  </si>
  <si>
    <t>Categorie</t>
  </si>
  <si>
    <t>Iterația 1</t>
  </si>
  <si>
    <t>valorile alese random</t>
  </si>
  <si>
    <t>Iterația 3</t>
  </si>
  <si>
    <t>Iterația 2</t>
  </si>
  <si>
    <t>valori obținute după prima iterare</t>
  </si>
  <si>
    <t>valori obținute după a doua iterare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</si>
</sst>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5"/>
      <name val="Arial"/>
      <family val="2"/>
    </font>
    <font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2" tint="-0.749992370372631"/>
      <name val="Arial"/>
      <family val="2"/>
    </font>
    <font>
      <b/>
      <u/>
      <vertAlign val="subscript"/>
      <sz val="10"/>
      <color theme="5"/>
      <name val="Arial"/>
      <family val="2"/>
    </font>
    <font>
      <b/>
      <sz val="10"/>
      <color theme="5"/>
      <name val="Arial"/>
      <family val="2"/>
    </font>
    <font>
      <b/>
      <vertAlign val="subscript"/>
      <sz val="10"/>
      <color theme="1"/>
      <name val="Arial"/>
      <family val="2"/>
    </font>
    <font>
      <b/>
      <sz val="8"/>
      <color theme="1"/>
      <name val="Arial"/>
      <family val="2"/>
    </font>
    <font>
      <b/>
      <vertAlign val="subscript"/>
      <sz val="8"/>
      <color theme="1"/>
      <name val="Arial"/>
      <family val="2"/>
    </font>
    <font>
      <b/>
      <sz val="10"/>
      <color theme="2" tint="-0.749992370372631"/>
      <name val="Arial"/>
      <family val="2"/>
    </font>
    <font>
      <b/>
      <u/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" fillId="2" borderId="1" xfId="1" applyFont="1" applyBorder="1" applyAlignment="1">
      <alignment horizontal="left" vertical="center" wrapText="1"/>
    </xf>
    <xf numFmtId="0" fontId="2" fillId="2" borderId="2" xfId="1" applyFont="1" applyBorder="1" applyAlignment="1">
      <alignment horizontal="left" vertical="center" wrapText="1"/>
    </xf>
    <xf numFmtId="0" fontId="2" fillId="2" borderId="3" xfId="1" applyFont="1" applyBorder="1" applyAlignment="1">
      <alignment horizontal="left" vertical="center" wrapText="1"/>
    </xf>
    <xf numFmtId="1" fontId="7" fillId="3" borderId="4" xfId="2" applyNumberFormat="1" applyFont="1" applyBorder="1" applyAlignment="1">
      <alignment horizontal="left" vertical="center"/>
    </xf>
    <xf numFmtId="2" fontId="7" fillId="4" borderId="4" xfId="2" applyNumberFormat="1" applyFont="1" applyFill="1" applyBorder="1" applyAlignment="1">
      <alignment horizontal="left" vertical="center"/>
    </xf>
    <xf numFmtId="2" fontId="7" fillId="3" borderId="4" xfId="2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2" fontId="9" fillId="0" borderId="12" xfId="0" applyNumberFormat="1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11" fillId="2" borderId="1" xfId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 wrapText="1"/>
    </xf>
    <xf numFmtId="2" fontId="13" fillId="5" borderId="4" xfId="2" applyNumberFormat="1" applyFont="1" applyFill="1" applyBorder="1" applyAlignment="1">
      <alignment horizontal="center" vertical="center"/>
    </xf>
    <xf numFmtId="0" fontId="11" fillId="2" borderId="5" xfId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2" fontId="15" fillId="4" borderId="4" xfId="2" applyNumberFormat="1" applyFont="1" applyFill="1" applyBorder="1" applyAlignment="1">
      <alignment horizontal="left" vertical="center"/>
    </xf>
    <xf numFmtId="2" fontId="15" fillId="3" borderId="4" xfId="2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2" fillId="5" borderId="19" xfId="0" applyFont="1" applyFill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5" fontId="4" fillId="0" borderId="17" xfId="0" applyNumberFormat="1" applyFont="1" applyBorder="1" applyAlignment="1">
      <alignment horizontal="left" vertical="center"/>
    </xf>
    <xf numFmtId="165" fontId="4" fillId="0" borderId="7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10" xfId="0" applyNumberFormat="1" applyFont="1" applyBorder="1" applyAlignment="1">
      <alignment horizontal="left" vertical="center"/>
    </xf>
    <xf numFmtId="165" fontId="4" fillId="0" borderId="11" xfId="0" applyNumberFormat="1" applyFont="1" applyBorder="1" applyAlignment="1">
      <alignment horizontal="left" vertical="center"/>
    </xf>
    <xf numFmtId="165" fontId="4" fillId="0" borderId="12" xfId="0" applyNumberFormat="1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center" vertical="center"/>
    </xf>
    <xf numFmtId="165" fontId="4" fillId="0" borderId="24" xfId="0" applyNumberFormat="1" applyFont="1" applyBorder="1" applyAlignment="1">
      <alignment horizontal="left" vertical="center"/>
    </xf>
    <xf numFmtId="2" fontId="4" fillId="0" borderId="18" xfId="0" applyNumberFormat="1" applyFont="1" applyBorder="1" applyAlignment="1">
      <alignment horizontal="left" vertical="center"/>
    </xf>
    <xf numFmtId="2" fontId="4" fillId="0" borderId="19" xfId="0" applyNumberFormat="1" applyFont="1" applyBorder="1" applyAlignment="1">
      <alignment horizontal="left" vertical="center"/>
    </xf>
    <xf numFmtId="2" fontId="4" fillId="0" borderId="20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65" fontId="2" fillId="9" borderId="7" xfId="0" applyNumberFormat="1" applyFont="1" applyFill="1" applyBorder="1" applyAlignment="1">
      <alignment horizontal="left" vertical="center"/>
    </xf>
    <xf numFmtId="165" fontId="2" fillId="9" borderId="8" xfId="0" applyNumberFormat="1" applyFont="1" applyFill="1" applyBorder="1" applyAlignment="1">
      <alignment horizontal="left" vertical="center"/>
    </xf>
    <xf numFmtId="165" fontId="2" fillId="9" borderId="9" xfId="0" applyNumberFormat="1" applyFont="1" applyFill="1" applyBorder="1" applyAlignment="1">
      <alignment horizontal="left" vertical="center"/>
    </xf>
    <xf numFmtId="165" fontId="2" fillId="9" borderId="10" xfId="0" applyNumberFormat="1" applyFont="1" applyFill="1" applyBorder="1" applyAlignment="1">
      <alignment horizontal="left" vertical="center"/>
    </xf>
    <xf numFmtId="165" fontId="2" fillId="9" borderId="11" xfId="0" applyNumberFormat="1" applyFont="1" applyFill="1" applyBorder="1" applyAlignment="1">
      <alignment horizontal="left" vertical="center"/>
    </xf>
    <xf numFmtId="165" fontId="2" fillId="9" borderId="12" xfId="0" applyNumberFormat="1" applyFont="1" applyFill="1" applyBorder="1" applyAlignment="1">
      <alignment horizontal="left" vertical="center"/>
    </xf>
    <xf numFmtId="2" fontId="4" fillId="0" borderId="22" xfId="0" applyNumberFormat="1" applyFont="1" applyBorder="1" applyAlignment="1">
      <alignment horizontal="left" vertical="center"/>
    </xf>
    <xf numFmtId="2" fontId="4" fillId="0" borderId="6" xfId="0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2" fontId="16" fillId="0" borderId="6" xfId="0" applyNumberFormat="1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left" vertical="center"/>
    </xf>
    <xf numFmtId="2" fontId="2" fillId="0" borderId="6" xfId="0" applyNumberFormat="1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2" fontId="2" fillId="0" borderId="17" xfId="0" applyNumberFormat="1" applyFont="1" applyBorder="1" applyAlignment="1">
      <alignment horizontal="left" vertical="center"/>
    </xf>
    <xf numFmtId="2" fontId="2" fillId="0" borderId="12" xfId="0" applyNumberFormat="1" applyFont="1" applyBorder="1" applyAlignment="1">
      <alignment horizontal="left" vertical="center"/>
    </xf>
    <xf numFmtId="2" fontId="2" fillId="0" borderId="22" xfId="0" applyNumberFormat="1" applyFont="1" applyBorder="1" applyAlignment="1">
      <alignment horizontal="left" vertical="center"/>
    </xf>
    <xf numFmtId="2" fontId="17" fillId="4" borderId="4" xfId="2" applyNumberFormat="1" applyFont="1" applyFill="1" applyBorder="1" applyAlignment="1">
      <alignment horizontal="left" vertical="center"/>
    </xf>
    <xf numFmtId="2" fontId="17" fillId="3" borderId="4" xfId="2" applyNumberFormat="1" applyFont="1" applyBorder="1" applyAlignment="1">
      <alignment horizontal="left" vertical="center"/>
    </xf>
    <xf numFmtId="1" fontId="7" fillId="3" borderId="4" xfId="2" applyNumberFormat="1" applyFont="1" applyBorder="1" applyAlignment="1">
      <alignment horizontal="center" vertical="center"/>
    </xf>
    <xf numFmtId="2" fontId="17" fillId="4" borderId="4" xfId="2" applyNumberFormat="1" applyFont="1" applyFill="1" applyBorder="1" applyAlignment="1">
      <alignment horizontal="center" vertical="center"/>
    </xf>
    <xf numFmtId="2" fontId="17" fillId="3" borderId="4" xfId="2" applyNumberFormat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left" vertical="center"/>
    </xf>
    <xf numFmtId="2" fontId="4" fillId="0" borderId="8" xfId="0" applyNumberFormat="1" applyFont="1" applyBorder="1" applyAlignment="1">
      <alignment horizontal="left" vertical="center"/>
    </xf>
    <xf numFmtId="2" fontId="4" fillId="0" borderId="24" xfId="0" applyNumberFormat="1" applyFont="1" applyBorder="1" applyAlignment="1">
      <alignment horizontal="left" vertical="center"/>
    </xf>
    <xf numFmtId="2" fontId="4" fillId="0" borderId="9" xfId="0" applyNumberFormat="1" applyFont="1" applyBorder="1" applyAlignment="1">
      <alignment horizontal="left" vertical="center"/>
    </xf>
    <xf numFmtId="2" fontId="4" fillId="0" borderId="10" xfId="0" applyNumberFormat="1" applyFont="1" applyBorder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4" fillId="0" borderId="11" xfId="0" applyNumberFormat="1" applyFont="1" applyBorder="1" applyAlignment="1">
      <alignment horizontal="left" vertical="center"/>
    </xf>
    <xf numFmtId="2" fontId="4" fillId="0" borderId="12" xfId="0" applyNumberFormat="1" applyFont="1" applyBorder="1" applyAlignment="1">
      <alignment horizontal="left" vertical="center"/>
    </xf>
    <xf numFmtId="2" fontId="4" fillId="0" borderId="17" xfId="0" applyNumberFormat="1" applyFont="1" applyBorder="1" applyAlignment="1">
      <alignment horizontal="left" vertical="center"/>
    </xf>
    <xf numFmtId="2" fontId="2" fillId="9" borderId="7" xfId="0" applyNumberFormat="1" applyFont="1" applyFill="1" applyBorder="1" applyAlignment="1">
      <alignment horizontal="left" vertical="center"/>
    </xf>
    <xf numFmtId="2" fontId="2" fillId="9" borderId="8" xfId="0" applyNumberFormat="1" applyFont="1" applyFill="1" applyBorder="1" applyAlignment="1">
      <alignment horizontal="left" vertical="center"/>
    </xf>
    <xf numFmtId="2" fontId="2" fillId="9" borderId="9" xfId="0" applyNumberFormat="1" applyFont="1" applyFill="1" applyBorder="1" applyAlignment="1">
      <alignment horizontal="left" vertical="center"/>
    </xf>
    <xf numFmtId="2" fontId="2" fillId="9" borderId="10" xfId="0" applyNumberFormat="1" applyFont="1" applyFill="1" applyBorder="1" applyAlignment="1">
      <alignment horizontal="left" vertical="center"/>
    </xf>
    <xf numFmtId="2" fontId="2" fillId="9" borderId="11" xfId="0" applyNumberFormat="1" applyFont="1" applyFill="1" applyBorder="1" applyAlignment="1">
      <alignment horizontal="left" vertical="center"/>
    </xf>
    <xf numFmtId="2" fontId="2" fillId="9" borderId="12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1" fillId="2" borderId="5" xfId="1" applyFont="1" applyBorder="1" applyAlignment="1">
      <alignment horizontal="center" vertical="center" wrapText="1"/>
    </xf>
    <xf numFmtId="0" fontId="11" fillId="2" borderId="6" xfId="1" applyFont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 wrapText="1"/>
    </xf>
    <xf numFmtId="0" fontId="11" fillId="8" borderId="7" xfId="1" applyFont="1" applyFill="1" applyBorder="1" applyAlignment="1">
      <alignment horizontal="center" vertical="center" wrapText="1"/>
    </xf>
    <xf numFmtId="0" fontId="11" fillId="8" borderId="8" xfId="1" applyFont="1" applyFill="1" applyBorder="1" applyAlignment="1">
      <alignment horizontal="center" vertical="center" wrapText="1"/>
    </xf>
    <xf numFmtId="0" fontId="11" fillId="2" borderId="23" xfId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165" fontId="4" fillId="0" borderId="22" xfId="0" applyNumberFormat="1" applyFont="1" applyBorder="1" applyAlignment="1">
      <alignment horizontal="left" vertical="center"/>
    </xf>
  </cellXfs>
  <cellStyles count="3">
    <cellStyle name="20% - Accent2" xfId="2" builtinId="34"/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BC3447-E6E4-D159-4907-DB37DD22DE90}"/>
            </a:ext>
          </a:extLst>
        </xdr:cNvPr>
        <xdr:cNvSpPr txBox="1"/>
      </xdr:nvSpPr>
      <xdr:spPr>
        <a:xfrm>
          <a:off x="6629400" y="18707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891665</xdr:colOff>
      <xdr:row>13</xdr:row>
      <xdr:rowOff>59100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672F5C-8439-C968-FB47-23F9FE048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8180" y="2042160"/>
          <a:ext cx="1447925" cy="51820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205834</xdr:colOff>
      <xdr:row>18</xdr:row>
      <xdr:rowOff>53367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E5B020-9573-212E-6DD6-4D1319FF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2865120"/>
          <a:ext cx="1082134" cy="312447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53368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4A69E1-9EC2-1EF2-AC90-598747DFF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5560" y="5852160"/>
          <a:ext cx="739204" cy="32006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362046</xdr:colOff>
      <xdr:row>33</xdr:row>
      <xdr:rowOff>114334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6AD2AC-C9F0-BFB9-9285-7A58D4BEE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9600" y="5836920"/>
          <a:ext cx="1104996" cy="39627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548767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A75D45-4E75-C88F-50DA-6C33AB614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9360" y="8069580"/>
          <a:ext cx="1463167" cy="304826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397573</xdr:colOff>
      <xdr:row>47</xdr:row>
      <xdr:rowOff>15240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EB3858-8882-086E-7C49-783D2641F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5841" y="7978140"/>
          <a:ext cx="1784412" cy="5486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7B5DE5-387B-447C-88DB-4F752E44D78F}"/>
            </a:ext>
          </a:extLst>
        </xdr:cNvPr>
        <xdr:cNvSpPr txBox="1"/>
      </xdr:nvSpPr>
      <xdr:spPr>
        <a:xfrm>
          <a:off x="7086600" y="1672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895475</xdr:colOff>
      <xdr:row>13</xdr:row>
      <xdr:rowOff>55290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65649-15E9-4E67-A859-658887DDC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1819275"/>
          <a:ext cx="1444115" cy="50677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209644</xdr:colOff>
      <xdr:row>18</xdr:row>
      <xdr:rowOff>57177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7A481A-B489-4423-8B02-BA7FC9264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895600"/>
          <a:ext cx="1072609" cy="31054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57178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0EA70D-CD5F-4F7E-A500-D60933DB6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0" y="5753100"/>
          <a:ext cx="733489" cy="32959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358236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DFDD79-33F2-4DE9-9AF2-9C9BD50E5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5743575"/>
          <a:ext cx="1114521" cy="40008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552577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1E2009-991D-412E-AD73-131DC1130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8001000"/>
          <a:ext cx="1453642" cy="31435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401383</xdr:colOff>
      <xdr:row>47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E0E95D-6E6B-446E-B1F0-4F8D3727E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1" y="7905750"/>
          <a:ext cx="1778697" cy="55816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F45320-CBCC-449F-9E5A-94EF8731F8B1}"/>
            </a:ext>
          </a:extLst>
        </xdr:cNvPr>
        <xdr:cNvSpPr txBox="1"/>
      </xdr:nvSpPr>
      <xdr:spPr>
        <a:xfrm>
          <a:off x="7086600" y="1672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895475</xdr:colOff>
      <xdr:row>13</xdr:row>
      <xdr:rowOff>55290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35C608-DF34-4DEF-9A93-8AA44E0C7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1819275"/>
          <a:ext cx="1447925" cy="50296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209644</xdr:colOff>
      <xdr:row>18</xdr:row>
      <xdr:rowOff>57177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801AB0-41CD-47AF-90BC-B5F08B1F8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895600"/>
          <a:ext cx="1076419" cy="31435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57178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1658A1-89E0-4CB0-8D80-E533D0991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0" y="5753100"/>
          <a:ext cx="733489" cy="33340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358236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667B99-7A82-46BE-AB55-897B99A74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5743575"/>
          <a:ext cx="1110711" cy="40008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552577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0DD066-B00A-4D76-BD95-F266661AE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8001000"/>
          <a:ext cx="1457452" cy="31435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401383</xdr:colOff>
      <xdr:row>47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FCA495-85DF-4B0A-8841-FE3FEDB28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1" y="7905750"/>
          <a:ext cx="1782507" cy="5619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14D3F8-6E40-49AE-B3D1-984FE32EA292}"/>
            </a:ext>
          </a:extLst>
        </xdr:cNvPr>
        <xdr:cNvSpPr txBox="1"/>
      </xdr:nvSpPr>
      <xdr:spPr>
        <a:xfrm>
          <a:off x="7086600" y="1672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895475</xdr:colOff>
      <xdr:row>13</xdr:row>
      <xdr:rowOff>55290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CE0D2F-C6F8-4DF6-AACC-AF1C6A0A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1819275"/>
          <a:ext cx="1444115" cy="50677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209644</xdr:colOff>
      <xdr:row>18</xdr:row>
      <xdr:rowOff>57177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B30673-7430-4DD8-AB68-2D3846EFD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895600"/>
          <a:ext cx="1072609" cy="31054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57178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FC5948-196A-4C68-829D-780CF0D5E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0" y="5753100"/>
          <a:ext cx="733489" cy="32959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358236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9301C0-BB4E-4189-A6DA-B731918F0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5743575"/>
          <a:ext cx="1114521" cy="40008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552577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84D911-57FE-459B-B18E-A9E13A608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8001000"/>
          <a:ext cx="1453642" cy="31435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401383</xdr:colOff>
      <xdr:row>47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D1AD64-7FEB-475C-9884-29016CDB6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1" y="7905750"/>
          <a:ext cx="1778697" cy="558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5C1929-77B9-4D81-8B31-9385D34E0CE7}"/>
            </a:ext>
          </a:extLst>
        </xdr:cNvPr>
        <xdr:cNvSpPr txBox="1"/>
      </xdr:nvSpPr>
      <xdr:spPr>
        <a:xfrm>
          <a:off x="7132320" y="1649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895475</xdr:colOff>
      <xdr:row>13</xdr:row>
      <xdr:rowOff>55290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A85FB9-153A-49DD-B48D-9D361A098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7760" y="1798320"/>
          <a:ext cx="1447925" cy="51820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209644</xdr:colOff>
      <xdr:row>18</xdr:row>
      <xdr:rowOff>57177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99F799-6FF8-4F02-A681-DACE072B3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5340" y="2865120"/>
          <a:ext cx="1082134" cy="312447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57178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0A24D0-B151-43EE-9981-3278BE72D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8440" y="5875020"/>
          <a:ext cx="739204" cy="32006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358236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1A2272-C420-419F-9A45-041F5F082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9640" y="5859780"/>
          <a:ext cx="1104996" cy="39627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552577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12368D-BC9D-46AB-A380-C0DCE653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2700" y="8107680"/>
          <a:ext cx="1463167" cy="304826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401383</xdr:colOff>
      <xdr:row>47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690889-0EF5-4378-9E1D-388480E2A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2541" y="8016240"/>
          <a:ext cx="1784412" cy="548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7AC0E1-04DE-4627-B7AA-741B2770DD39}"/>
            </a:ext>
          </a:extLst>
        </xdr:cNvPr>
        <xdr:cNvSpPr txBox="1"/>
      </xdr:nvSpPr>
      <xdr:spPr>
        <a:xfrm>
          <a:off x="7132320" y="16497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891665</xdr:colOff>
      <xdr:row>13</xdr:row>
      <xdr:rowOff>59100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8311F6-12EF-4147-A4EF-91A2794F5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7760" y="1798320"/>
          <a:ext cx="1447925" cy="51820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205834</xdr:colOff>
      <xdr:row>18</xdr:row>
      <xdr:rowOff>53367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4F3528-3052-4AD4-B955-F57F31667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5340" y="2865120"/>
          <a:ext cx="1082134" cy="312447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53368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2258C2-20E0-4136-8E23-61937F53D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8440" y="5875020"/>
          <a:ext cx="739204" cy="32006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362046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CFBE7C-721A-4EF3-8F07-F37ABB5A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9640" y="5859780"/>
          <a:ext cx="1104996" cy="39627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548767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9FD85B-0225-4418-AB31-E84D5DCBF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2700" y="8107680"/>
          <a:ext cx="1463167" cy="304826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397573</xdr:colOff>
      <xdr:row>47</xdr:row>
      <xdr:rowOff>15240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B7D437-83B8-49C2-8024-A8CF8E7F8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2541" y="8016240"/>
          <a:ext cx="1784412" cy="5486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AC50D6-AD9E-4B9C-AB0B-5F6890B3A3CF}"/>
            </a:ext>
          </a:extLst>
        </xdr:cNvPr>
        <xdr:cNvSpPr txBox="1"/>
      </xdr:nvSpPr>
      <xdr:spPr>
        <a:xfrm>
          <a:off x="7134225" y="1672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895475</xdr:colOff>
      <xdr:row>13</xdr:row>
      <xdr:rowOff>55290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4BA9B-D465-4DC7-AA0C-3C3DB138F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3475" y="1819275"/>
          <a:ext cx="1447925" cy="51439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209644</xdr:colOff>
      <xdr:row>18</xdr:row>
      <xdr:rowOff>57177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EBC0BD-83A2-4FB5-A77A-4308D157C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2895600"/>
          <a:ext cx="1076419" cy="31435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57178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C7B99-34F0-44BD-9B86-5C07356BC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0" y="5934075"/>
          <a:ext cx="733489" cy="33340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358236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23AC56-3FE6-477A-AC30-471A216D2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3450" y="5924550"/>
          <a:ext cx="1104996" cy="40008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552577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58D65C-6343-4203-B3BE-BDB4EC282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2700" y="8181975"/>
          <a:ext cx="1457452" cy="31435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401383</xdr:colOff>
      <xdr:row>47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FF8502-DAD7-4688-8BC4-1EDF0ACA4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6351" y="8086725"/>
          <a:ext cx="1782507" cy="56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CFABF-AA48-4B8F-A5D2-DA1FB019E8A8}"/>
            </a:ext>
          </a:extLst>
        </xdr:cNvPr>
        <xdr:cNvSpPr txBox="1"/>
      </xdr:nvSpPr>
      <xdr:spPr>
        <a:xfrm>
          <a:off x="7134225" y="1672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895475</xdr:colOff>
      <xdr:row>13</xdr:row>
      <xdr:rowOff>55290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3B102D-15E1-42CF-8669-26F5D0F8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3475" y="1819275"/>
          <a:ext cx="1444115" cy="50677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209644</xdr:colOff>
      <xdr:row>18</xdr:row>
      <xdr:rowOff>57177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0719F5-D2FF-4851-8608-B7889C5EF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2895600"/>
          <a:ext cx="1072609" cy="31054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57178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567B70-8787-41F2-9825-2796B6DF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0" y="5934075"/>
          <a:ext cx="733489" cy="32959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358236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658D97-9170-46DC-9C41-3DA7508F5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3450" y="5924550"/>
          <a:ext cx="1114521" cy="40008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552577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DD2346-A2EA-4156-B68F-9B5FB908D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2700" y="8181975"/>
          <a:ext cx="1453642" cy="31435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401383</xdr:colOff>
      <xdr:row>47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166496F-2B13-4A75-98BB-560D15E4C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6351" y="8086725"/>
          <a:ext cx="1778697" cy="5581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C784D3-39FA-46DA-B26E-4284B6336197}"/>
            </a:ext>
          </a:extLst>
        </xdr:cNvPr>
        <xdr:cNvSpPr txBox="1"/>
      </xdr:nvSpPr>
      <xdr:spPr>
        <a:xfrm>
          <a:off x="7134225" y="1672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895475</xdr:colOff>
      <xdr:row>13</xdr:row>
      <xdr:rowOff>55290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C2B173-0419-4351-B623-39CE77682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3475" y="1819275"/>
          <a:ext cx="1447925" cy="50296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209644</xdr:colOff>
      <xdr:row>18</xdr:row>
      <xdr:rowOff>57177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2C0E97-0201-4DAB-9456-A835FC214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2895600"/>
          <a:ext cx="1076419" cy="31435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57178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7B184B-38C1-4065-AC65-216076489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0" y="5934075"/>
          <a:ext cx="733489" cy="33340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358236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DF9231-7008-469A-8EA2-69701FF9A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3450" y="5924550"/>
          <a:ext cx="1110711" cy="40008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552577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0C7553-E00A-4F7A-95FB-F9A297AB4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2700" y="8181975"/>
          <a:ext cx="1457452" cy="31435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401383</xdr:colOff>
      <xdr:row>47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92273E-C8CA-4C43-BDB3-572BE3B68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96351" y="8086725"/>
          <a:ext cx="1782507" cy="561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84EB33-9456-48B7-A913-95861F7D63A6}"/>
            </a:ext>
          </a:extLst>
        </xdr:cNvPr>
        <xdr:cNvSpPr txBox="1"/>
      </xdr:nvSpPr>
      <xdr:spPr>
        <a:xfrm>
          <a:off x="7086600" y="1672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895475</xdr:colOff>
      <xdr:row>13</xdr:row>
      <xdr:rowOff>55290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541031-F0C4-46C3-A5D8-FE8EBBDB7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1819275"/>
          <a:ext cx="1447925" cy="50296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209644</xdr:colOff>
      <xdr:row>18</xdr:row>
      <xdr:rowOff>57177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C3AF96-7F57-451C-9FA9-0B376E2DB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895600"/>
          <a:ext cx="1076419" cy="31435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57178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26BEC7-C669-4EC3-9B7B-593F44426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0" y="5753100"/>
          <a:ext cx="733489" cy="33340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358236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C0D50E-505A-4FDD-B922-9A0123FFA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5743575"/>
          <a:ext cx="1110711" cy="40008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552577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962083-C7EE-47FE-8F51-F023F928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8001000"/>
          <a:ext cx="1457452" cy="31435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401383</xdr:colOff>
      <xdr:row>47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AD90500-8152-4565-B6D9-162AE6E34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1" y="7905750"/>
          <a:ext cx="1782507" cy="5619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E53F05-820F-4735-A2A5-CFC7B5E207C6}"/>
            </a:ext>
          </a:extLst>
        </xdr:cNvPr>
        <xdr:cNvSpPr txBox="1"/>
      </xdr:nvSpPr>
      <xdr:spPr>
        <a:xfrm>
          <a:off x="7086600" y="1672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895475</xdr:colOff>
      <xdr:row>13</xdr:row>
      <xdr:rowOff>55290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88F0F4-B5C6-4A20-82F3-92499D574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1819275"/>
          <a:ext cx="1444115" cy="50677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209644</xdr:colOff>
      <xdr:row>18</xdr:row>
      <xdr:rowOff>57177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B178AC-DA4F-4539-88A0-1AA6A7A5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895600"/>
          <a:ext cx="1072609" cy="31054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57178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9E5BB5-2B98-4D4D-866D-5DCE27230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0" y="5753100"/>
          <a:ext cx="733489" cy="32959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358236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6D49C9-C47F-4BE1-A182-4CC1FF0D1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5743575"/>
          <a:ext cx="1114521" cy="40008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552577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BFCF04-FDE0-46F1-8AE4-FB6AC2CBA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8001000"/>
          <a:ext cx="1453642" cy="31435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401383</xdr:colOff>
      <xdr:row>47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A4C4E7A-E104-4467-B41D-D0A940D9E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1" y="7905750"/>
          <a:ext cx="1778697" cy="55816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403860</xdr:colOff>
      <xdr:row>9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DB4B23-B1F2-4650-BBF5-6E8AA1C0F946}"/>
            </a:ext>
          </a:extLst>
        </xdr:cNvPr>
        <xdr:cNvSpPr txBox="1"/>
      </xdr:nvSpPr>
      <xdr:spPr>
        <a:xfrm>
          <a:off x="7086600" y="16725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11</xdr:col>
      <xdr:colOff>236220</xdr:colOff>
      <xdr:row>10</xdr:row>
      <xdr:rowOff>68580</xdr:rowOff>
    </xdr:from>
    <xdr:to>
      <xdr:col>12</xdr:col>
      <xdr:colOff>891665</xdr:colOff>
      <xdr:row>13</xdr:row>
      <xdr:rowOff>59100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15AE4C-BFF1-451B-85AD-F0715758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1819275"/>
          <a:ext cx="1447925" cy="50296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16</xdr:row>
      <xdr:rowOff>114300</xdr:rowOff>
    </xdr:from>
    <xdr:to>
      <xdr:col>12</xdr:col>
      <xdr:colOff>205834</xdr:colOff>
      <xdr:row>18</xdr:row>
      <xdr:rowOff>53367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B1F504-E96D-4EA9-8A56-B58091980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895600"/>
          <a:ext cx="1076419" cy="314352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31</xdr:row>
      <xdr:rowOff>68580</xdr:rowOff>
    </xdr:from>
    <xdr:to>
      <xdr:col>5</xdr:col>
      <xdr:colOff>38164</xdr:colOff>
      <xdr:row>33</xdr:row>
      <xdr:rowOff>53368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D5B6-C679-407A-8A7D-C7F44F2C4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0" y="5753100"/>
          <a:ext cx="733489" cy="33340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53340</xdr:rowOff>
    </xdr:from>
    <xdr:to>
      <xdr:col>12</xdr:col>
      <xdr:colOff>362046</xdr:colOff>
      <xdr:row>33</xdr:row>
      <xdr:rowOff>114334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183446-DB76-4AAB-9008-F533D70E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5743575"/>
          <a:ext cx="1110711" cy="400084"/>
        </a:xfrm>
        <a:prstGeom prst="rect">
          <a:avLst/>
        </a:prstGeom>
      </xdr:spPr>
    </xdr:pic>
    <xdr:clientData/>
  </xdr:twoCellAnchor>
  <xdr:twoCellAnchor editAs="oneCell">
    <xdr:from>
      <xdr:col>3</xdr:col>
      <xdr:colOff>579120</xdr:colOff>
      <xdr:row>44</xdr:row>
      <xdr:rowOff>68580</xdr:rowOff>
    </xdr:from>
    <xdr:to>
      <xdr:col>5</xdr:col>
      <xdr:colOff>548767</xdr:colOff>
      <xdr:row>46</xdr:row>
      <xdr:rowOff>38126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861956-9798-4DD0-8FF4-85DA18F8B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8001000"/>
          <a:ext cx="1457452" cy="31435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381001</xdr:colOff>
      <xdr:row>43</xdr:row>
      <xdr:rowOff>144780</xdr:rowOff>
    </xdr:from>
    <xdr:to>
      <xdr:col>13</xdr:col>
      <xdr:colOff>397573</xdr:colOff>
      <xdr:row>47</xdr:row>
      <xdr:rowOff>15240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23F04A6-7D19-45B8-ADAC-CE5A1E1FC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1" y="7905750"/>
          <a:ext cx="1782507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FE99-8198-4572-9193-5EC0BFF0D1BA}">
  <dimension ref="B2:I32"/>
  <sheetViews>
    <sheetView topLeftCell="A9" workbookViewId="0">
      <selection activeCell="G38" sqref="G38"/>
    </sheetView>
  </sheetViews>
  <sheetFormatPr defaultRowHeight="15" x14ac:dyDescent="0.25"/>
  <cols>
    <col min="1" max="1" width="8.88671875" style="139"/>
    <col min="2" max="2" width="14.88671875" style="139" customWidth="1"/>
    <col min="3" max="4" width="8.88671875" style="139"/>
    <col min="5" max="5" width="12.21875" style="139" customWidth="1"/>
    <col min="6" max="6" width="8.88671875" style="139"/>
    <col min="7" max="7" width="17.88671875" style="139" customWidth="1"/>
    <col min="8" max="16384" width="8.88671875" style="139"/>
  </cols>
  <sheetData>
    <row r="2" spans="2:9" ht="15.6" x14ac:dyDescent="0.3">
      <c r="B2" s="141" t="s">
        <v>75</v>
      </c>
    </row>
    <row r="3" spans="2:9" ht="15.6" thickBot="1" x14ac:dyDescent="0.3"/>
    <row r="4" spans="2:9" ht="16.2" thickBot="1" x14ac:dyDescent="0.3">
      <c r="B4" s="101" t="s">
        <v>73</v>
      </c>
      <c r="C4" s="102" t="s">
        <v>0</v>
      </c>
      <c r="D4" s="102" t="s">
        <v>1</v>
      </c>
      <c r="E4" s="102" t="s">
        <v>10</v>
      </c>
      <c r="F4" s="103" t="s">
        <v>11</v>
      </c>
      <c r="G4" s="101" t="s">
        <v>12</v>
      </c>
    </row>
    <row r="5" spans="2:9" x14ac:dyDescent="0.25">
      <c r="B5" s="98">
        <v>1</v>
      </c>
      <c r="C5" s="99">
        <v>-2.54</v>
      </c>
      <c r="D5" s="100">
        <v>0.87</v>
      </c>
      <c r="E5" s="99">
        <f t="shared" ref="E5:F10" si="0">C5*C5</f>
        <v>6.4516</v>
      </c>
      <c r="F5" s="100">
        <f t="shared" si="0"/>
        <v>0.75690000000000002</v>
      </c>
      <c r="G5" s="100">
        <f t="shared" ref="G5:G10" si="1">-E5-F5</f>
        <v>-7.2084999999999999</v>
      </c>
    </row>
    <row r="6" spans="2:9" x14ac:dyDescent="0.25">
      <c r="B6" s="98">
        <v>2</v>
      </c>
      <c r="C6" s="99">
        <v>0.54</v>
      </c>
      <c r="D6" s="100">
        <v>4.09</v>
      </c>
      <c r="E6" s="99">
        <f t="shared" si="0"/>
        <v>0.29160000000000003</v>
      </c>
      <c r="F6" s="100">
        <f t="shared" si="0"/>
        <v>16.728099999999998</v>
      </c>
      <c r="G6" s="100">
        <f t="shared" si="1"/>
        <v>-17.019699999999997</v>
      </c>
    </row>
    <row r="7" spans="2:9" ht="15.6" x14ac:dyDescent="0.3">
      <c r="B7" s="98">
        <v>3</v>
      </c>
      <c r="C7" s="99">
        <v>4.0999999999999996</v>
      </c>
      <c r="D7" s="100">
        <v>3.44</v>
      </c>
      <c r="E7" s="99">
        <f t="shared" si="0"/>
        <v>16.809999999999999</v>
      </c>
      <c r="F7" s="100">
        <f t="shared" si="0"/>
        <v>11.833599999999999</v>
      </c>
      <c r="G7" s="100">
        <f t="shared" si="1"/>
        <v>-28.643599999999999</v>
      </c>
      <c r="I7" s="140" t="s">
        <v>76</v>
      </c>
    </row>
    <row r="8" spans="2:9" x14ac:dyDescent="0.25">
      <c r="B8" s="98">
        <v>4</v>
      </c>
      <c r="C8" s="99">
        <v>1.55</v>
      </c>
      <c r="D8" s="100">
        <v>3.72</v>
      </c>
      <c r="E8" s="99">
        <f t="shared" si="0"/>
        <v>2.4025000000000003</v>
      </c>
      <c r="F8" s="100">
        <f t="shared" si="0"/>
        <v>13.838400000000002</v>
      </c>
      <c r="G8" s="100">
        <f t="shared" si="1"/>
        <v>-16.240900000000003</v>
      </c>
    </row>
    <row r="9" spans="2:9" x14ac:dyDescent="0.25">
      <c r="B9" s="98">
        <v>5</v>
      </c>
      <c r="C9" s="99">
        <v>-4.84</v>
      </c>
      <c r="D9" s="100">
        <v>4.58</v>
      </c>
      <c r="E9" s="99">
        <f t="shared" si="0"/>
        <v>23.425599999999999</v>
      </c>
      <c r="F9" s="100">
        <f t="shared" si="0"/>
        <v>20.976400000000002</v>
      </c>
      <c r="G9" s="100">
        <f t="shared" si="1"/>
        <v>-44.402000000000001</v>
      </c>
    </row>
    <row r="10" spans="2:9" x14ac:dyDescent="0.25">
      <c r="B10" s="98">
        <v>6</v>
      </c>
      <c r="C10" s="99">
        <v>3.22</v>
      </c>
      <c r="D10" s="100">
        <v>4.04</v>
      </c>
      <c r="E10" s="99">
        <f t="shared" si="0"/>
        <v>10.368400000000001</v>
      </c>
      <c r="F10" s="100">
        <f t="shared" si="0"/>
        <v>16.3216</v>
      </c>
      <c r="G10" s="100">
        <f t="shared" si="1"/>
        <v>-26.69</v>
      </c>
    </row>
    <row r="13" spans="2:9" ht="15.6" x14ac:dyDescent="0.3">
      <c r="B13" s="141" t="s">
        <v>78</v>
      </c>
    </row>
    <row r="14" spans="2:9" ht="15.6" thickBot="1" x14ac:dyDescent="0.3"/>
    <row r="15" spans="2:9" ht="16.2" thickBot="1" x14ac:dyDescent="0.3">
      <c r="B15" s="101" t="s">
        <v>73</v>
      </c>
      <c r="C15" s="102" t="s">
        <v>0</v>
      </c>
      <c r="D15" s="102" t="s">
        <v>1</v>
      </c>
      <c r="E15" s="102" t="s">
        <v>10</v>
      </c>
      <c r="F15" s="103" t="s">
        <v>11</v>
      </c>
      <c r="G15" s="101" t="s">
        <v>12</v>
      </c>
    </row>
    <row r="16" spans="2:9" x14ac:dyDescent="0.25">
      <c r="B16" s="98">
        <v>1</v>
      </c>
      <c r="C16" s="99">
        <v>-1.0952853333333346</v>
      </c>
      <c r="D16" s="100">
        <v>3.7485333333333326</v>
      </c>
      <c r="E16" s="99">
        <f t="shared" ref="E16:E21" si="2">C16*C16</f>
        <v>1.1996499614151137</v>
      </c>
      <c r="F16" s="100">
        <f t="shared" ref="F16:F21" si="3">D16*D16</f>
        <v>14.051502151111105</v>
      </c>
      <c r="G16" s="100">
        <f t="shared" ref="G16:G21" si="4">-E16-F16</f>
        <v>-15.251152112526219</v>
      </c>
    </row>
    <row r="17" spans="2:9" x14ac:dyDescent="0.25">
      <c r="B17" s="98">
        <v>2</v>
      </c>
      <c r="C17" s="99">
        <v>0.54</v>
      </c>
      <c r="D17" s="100">
        <v>4.09</v>
      </c>
      <c r="E17" s="99">
        <v>0.29160000000000003</v>
      </c>
      <c r="F17" s="100">
        <v>16.728099999999998</v>
      </c>
      <c r="G17" s="100">
        <f t="shared" si="4"/>
        <v>-17.019699999999997</v>
      </c>
    </row>
    <row r="18" spans="2:9" ht="15.6" x14ac:dyDescent="0.3">
      <c r="B18" s="98">
        <v>3</v>
      </c>
      <c r="C18" s="99">
        <v>4.0999999999999996</v>
      </c>
      <c r="D18" s="100">
        <v>3.44</v>
      </c>
      <c r="E18" s="99">
        <v>16.809999999999999</v>
      </c>
      <c r="F18" s="100">
        <v>11.833599999999999</v>
      </c>
      <c r="G18" s="100">
        <v>-28.643599999999999</v>
      </c>
      <c r="I18" s="140" t="s">
        <v>79</v>
      </c>
    </row>
    <row r="19" spans="2:9" x14ac:dyDescent="0.25">
      <c r="B19" s="98">
        <v>4</v>
      </c>
      <c r="C19" s="99">
        <v>1.55</v>
      </c>
      <c r="D19" s="100">
        <v>3.72</v>
      </c>
      <c r="E19" s="99">
        <v>2.4025000000000003</v>
      </c>
      <c r="F19" s="100">
        <v>13.838400000000002</v>
      </c>
      <c r="G19" s="100">
        <v>-16.240900000000003</v>
      </c>
    </row>
    <row r="20" spans="2:9" x14ac:dyDescent="0.25">
      <c r="B20" s="98">
        <v>5</v>
      </c>
      <c r="C20" s="99">
        <v>-4.84</v>
      </c>
      <c r="D20" s="100">
        <v>4.58</v>
      </c>
      <c r="E20" s="99">
        <v>23.425599999999999</v>
      </c>
      <c r="F20" s="100">
        <v>20.976400000000002</v>
      </c>
      <c r="G20" s="100">
        <v>-44.402000000000001</v>
      </c>
    </row>
    <row r="21" spans="2:9" x14ac:dyDescent="0.25">
      <c r="B21" s="98">
        <v>6</v>
      </c>
      <c r="C21" s="99">
        <v>3.22</v>
      </c>
      <c r="D21" s="100">
        <v>4.04</v>
      </c>
      <c r="E21" s="99">
        <v>10.368400000000001</v>
      </c>
      <c r="F21" s="100">
        <v>16.3216</v>
      </c>
      <c r="G21" s="100">
        <v>-26.69</v>
      </c>
    </row>
    <row r="24" spans="2:9" ht="15.6" x14ac:dyDescent="0.3">
      <c r="B24" s="141" t="s">
        <v>77</v>
      </c>
    </row>
    <row r="25" spans="2:9" ht="15.6" thickBot="1" x14ac:dyDescent="0.3"/>
    <row r="26" spans="2:9" ht="16.2" thickBot="1" x14ac:dyDescent="0.3">
      <c r="B26" s="101" t="s">
        <v>73</v>
      </c>
      <c r="C26" s="102" t="s">
        <v>0</v>
      </c>
      <c r="D26" s="102" t="s">
        <v>1</v>
      </c>
      <c r="E26" s="102" t="s">
        <v>10</v>
      </c>
      <c r="F26" s="103" t="s">
        <v>11</v>
      </c>
      <c r="G26" s="101" t="s">
        <v>12</v>
      </c>
    </row>
    <row r="27" spans="2:9" x14ac:dyDescent="0.25">
      <c r="B27" s="98">
        <v>1</v>
      </c>
      <c r="C27" s="99">
        <v>1.8477084444444447</v>
      </c>
      <c r="D27" s="100">
        <v>3.8989404444444449</v>
      </c>
      <c r="E27" s="99">
        <f t="shared" ref="E27:E32" si="5">C27*C27</f>
        <v>3.4140264956713096</v>
      </c>
      <c r="F27" s="100">
        <f t="shared" ref="F27:F32" si="6">D27*D27</f>
        <v>15.201736589324645</v>
      </c>
      <c r="G27" s="100">
        <f t="shared" ref="G27:G32" si="7">-E27-F27</f>
        <v>-18.615763084995955</v>
      </c>
    </row>
    <row r="28" spans="2:9" x14ac:dyDescent="0.25">
      <c r="B28" s="98">
        <v>2</v>
      </c>
      <c r="C28" s="99">
        <v>0.54</v>
      </c>
      <c r="D28" s="100">
        <v>4.09</v>
      </c>
      <c r="E28" s="99">
        <f t="shared" si="5"/>
        <v>0.29160000000000003</v>
      </c>
      <c r="F28" s="100">
        <f t="shared" si="6"/>
        <v>16.728099999999998</v>
      </c>
      <c r="G28" s="100">
        <f t="shared" si="7"/>
        <v>-17.019699999999997</v>
      </c>
    </row>
    <row r="29" spans="2:9" ht="15.6" x14ac:dyDescent="0.3">
      <c r="B29" s="98">
        <v>3</v>
      </c>
      <c r="C29" s="99">
        <v>4.0999999999999996</v>
      </c>
      <c r="D29" s="100">
        <v>3.44</v>
      </c>
      <c r="E29" s="99">
        <f t="shared" si="5"/>
        <v>16.809999999999999</v>
      </c>
      <c r="F29" s="100">
        <f t="shared" si="6"/>
        <v>11.833599999999999</v>
      </c>
      <c r="G29" s="100">
        <f t="shared" si="7"/>
        <v>-28.643599999999999</v>
      </c>
      <c r="I29" s="140" t="s">
        <v>80</v>
      </c>
    </row>
    <row r="30" spans="2:9" x14ac:dyDescent="0.25">
      <c r="B30" s="98">
        <v>4</v>
      </c>
      <c r="C30" s="99">
        <v>1.55</v>
      </c>
      <c r="D30" s="100">
        <v>3.72</v>
      </c>
      <c r="E30" s="99">
        <f t="shared" si="5"/>
        <v>2.4025000000000003</v>
      </c>
      <c r="F30" s="100">
        <f t="shared" si="6"/>
        <v>13.838400000000002</v>
      </c>
      <c r="G30" s="100">
        <f t="shared" si="7"/>
        <v>-16.240900000000003</v>
      </c>
    </row>
    <row r="31" spans="2:9" x14ac:dyDescent="0.25">
      <c r="B31" s="98">
        <v>5</v>
      </c>
      <c r="C31" s="99">
        <v>-4.84</v>
      </c>
      <c r="D31" s="100">
        <v>4.58</v>
      </c>
      <c r="E31" s="99">
        <f t="shared" si="5"/>
        <v>23.425599999999999</v>
      </c>
      <c r="F31" s="100">
        <f t="shared" si="6"/>
        <v>20.976400000000002</v>
      </c>
      <c r="G31" s="100">
        <f t="shared" si="7"/>
        <v>-44.402000000000001</v>
      </c>
    </row>
    <row r="32" spans="2:9" x14ac:dyDescent="0.25">
      <c r="B32" s="98">
        <v>6</v>
      </c>
      <c r="C32" s="99">
        <v>3.22</v>
      </c>
      <c r="D32" s="100">
        <v>4.04</v>
      </c>
      <c r="E32" s="99">
        <f t="shared" si="5"/>
        <v>10.368400000000001</v>
      </c>
      <c r="F32" s="100">
        <f t="shared" si="6"/>
        <v>16.3216</v>
      </c>
      <c r="G32" s="100">
        <f t="shared" si="7"/>
        <v>-26.69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BC72-DFF7-4558-8A88-DB2AA5276110}">
  <sheetPr>
    <pageSetUpPr fitToPage="1"/>
  </sheetPr>
  <dimension ref="A2:P64"/>
  <sheetViews>
    <sheetView topLeftCell="A33" workbookViewId="0">
      <selection activeCell="K36" sqref="K36"/>
    </sheetView>
  </sheetViews>
  <sheetFormatPr defaultRowHeight="13.2" x14ac:dyDescent="0.3"/>
  <cols>
    <col min="1" max="1" width="8.88671875" style="2"/>
    <col min="2" max="2" width="11.6640625" style="2" customWidth="1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5.6640625" style="2" customWidth="1"/>
    <col min="8" max="8" width="9.6640625" style="2" bestFit="1" customWidth="1"/>
    <col min="9" max="9" width="8.6640625" style="3" customWidth="1"/>
    <col min="10" max="10" width="16.109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101" t="s">
        <v>73</v>
      </c>
      <c r="C5" s="102" t="s">
        <v>0</v>
      </c>
      <c r="D5" s="102" t="s">
        <v>1</v>
      </c>
      <c r="E5" s="102" t="s">
        <v>10</v>
      </c>
      <c r="F5" s="103" t="s">
        <v>11</v>
      </c>
      <c r="G5" s="101" t="s">
        <v>12</v>
      </c>
      <c r="J5" s="5" t="s">
        <v>74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98">
        <v>1</v>
      </c>
      <c r="C6" s="99">
        <v>-1.1000000000000001</v>
      </c>
      <c r="D6" s="100">
        <v>3.75</v>
      </c>
      <c r="E6" s="99">
        <f t="shared" ref="E6:F11" si="0">C6*C6</f>
        <v>1.2100000000000002</v>
      </c>
      <c r="F6" s="100">
        <f>D6*D6</f>
        <v>14.0625</v>
      </c>
      <c r="G6" s="100">
        <f t="shared" ref="G6:G11" si="1">-E6-F6</f>
        <v>-15.272500000000001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98">
        <v>2</v>
      </c>
      <c r="C7" s="99">
        <v>0.54</v>
      </c>
      <c r="D7" s="100">
        <v>4.09</v>
      </c>
      <c r="E7" s="99">
        <f t="shared" si="0"/>
        <v>0.29160000000000003</v>
      </c>
      <c r="F7" s="100">
        <f t="shared" si="0"/>
        <v>16.728099999999998</v>
      </c>
      <c r="G7" s="100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98">
        <v>3</v>
      </c>
      <c r="C8" s="99">
        <v>4.0999999999999996</v>
      </c>
      <c r="D8" s="100">
        <v>3.44</v>
      </c>
      <c r="E8" s="99">
        <f t="shared" si="0"/>
        <v>16.809999999999999</v>
      </c>
      <c r="F8" s="100">
        <f t="shared" si="0"/>
        <v>11.833599999999999</v>
      </c>
      <c r="G8" s="100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98">
        <v>4</v>
      </c>
      <c r="C9" s="99">
        <v>1.55</v>
      </c>
      <c r="D9" s="100">
        <v>3.72</v>
      </c>
      <c r="E9" s="99">
        <f t="shared" si="0"/>
        <v>2.4025000000000003</v>
      </c>
      <c r="F9" s="100">
        <f t="shared" si="0"/>
        <v>13.838400000000002</v>
      </c>
      <c r="G9" s="100">
        <f t="shared" si="1"/>
        <v>-16.240900000000003</v>
      </c>
    </row>
    <row r="10" spans="1:14" ht="13.8" thickBot="1" x14ac:dyDescent="0.35">
      <c r="B10" s="98">
        <v>5</v>
      </c>
      <c r="C10" s="99">
        <v>-4.84</v>
      </c>
      <c r="D10" s="100">
        <v>4.58</v>
      </c>
      <c r="E10" s="99">
        <f t="shared" si="0"/>
        <v>23.425599999999999</v>
      </c>
      <c r="F10" s="100">
        <f t="shared" si="0"/>
        <v>20.976400000000002</v>
      </c>
      <c r="G10" s="100">
        <f t="shared" si="1"/>
        <v>-44.402000000000001</v>
      </c>
    </row>
    <row r="11" spans="1:14" ht="13.8" thickBot="1" x14ac:dyDescent="0.35">
      <c r="B11" s="98">
        <v>6</v>
      </c>
      <c r="C11" s="99">
        <v>3.22</v>
      </c>
      <c r="D11" s="100">
        <v>4.04</v>
      </c>
      <c r="E11" s="99">
        <f t="shared" si="0"/>
        <v>10.368400000000001</v>
      </c>
      <c r="F11" s="100">
        <f t="shared" si="0"/>
        <v>16.3216</v>
      </c>
      <c r="G11" s="100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B20" s="104"/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0.34</v>
      </c>
      <c r="D21" s="54">
        <v>0.54</v>
      </c>
      <c r="H21" s="20"/>
      <c r="J21" s="2" t="s">
        <v>23</v>
      </c>
    </row>
    <row r="22" spans="1:16" ht="13.8" thickBot="1" x14ac:dyDescent="0.35">
      <c r="B22" s="12"/>
      <c r="D22" s="13"/>
      <c r="H22" s="20"/>
      <c r="J22" s="2" t="s">
        <v>21</v>
      </c>
    </row>
    <row r="23" spans="1:16" ht="16.2" thickBot="1" x14ac:dyDescent="0.35">
      <c r="B23" s="12"/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0.2</v>
      </c>
      <c r="D24" s="43">
        <v>0.75</v>
      </c>
    </row>
    <row r="25" spans="1:16" ht="22.2" customHeight="1" thickBot="1" x14ac:dyDescent="0.35">
      <c r="B25" s="52" t="s">
        <v>59</v>
      </c>
      <c r="C25" s="54">
        <v>0.45</v>
      </c>
      <c r="D25" s="43">
        <v>0.65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0.33</v>
      </c>
      <c r="D26" s="56">
        <v>0.41</v>
      </c>
      <c r="J26" s="59" t="s">
        <v>17</v>
      </c>
      <c r="K26" s="111">
        <f>K13*C21</f>
        <v>0.45333333333333342</v>
      </c>
      <c r="L26" s="112">
        <f>K13*D21</f>
        <v>0.72000000000000008</v>
      </c>
      <c r="M26" s="111">
        <f>2*K26</f>
        <v>0.90666666666666684</v>
      </c>
      <c r="N26" s="113">
        <f>2*L26</f>
        <v>1.4400000000000002</v>
      </c>
      <c r="O26" s="120">
        <f>M26-K13</f>
        <v>-0.42666666666666664</v>
      </c>
      <c r="P26" s="121">
        <f>N26-K13</f>
        <v>0.10666666666666669</v>
      </c>
    </row>
    <row r="27" spans="1:16" x14ac:dyDescent="0.3">
      <c r="J27" s="60" t="s">
        <v>18</v>
      </c>
      <c r="K27" s="114">
        <f>K13*C21</f>
        <v>0.45333333333333342</v>
      </c>
      <c r="L27" s="115">
        <f>K13*D21</f>
        <v>0.72000000000000008</v>
      </c>
      <c r="M27" s="114">
        <f t="shared" ref="M27:N28" si="2">2*K27</f>
        <v>0.90666666666666684</v>
      </c>
      <c r="N27" s="116">
        <f t="shared" si="2"/>
        <v>1.4400000000000002</v>
      </c>
      <c r="O27" s="122">
        <f>M27-K13</f>
        <v>-0.42666666666666664</v>
      </c>
      <c r="P27" s="123">
        <f>N27-K13</f>
        <v>0.10666666666666669</v>
      </c>
    </row>
    <row r="28" spans="1:16" ht="13.8" thickBot="1" x14ac:dyDescent="0.35">
      <c r="J28" s="53" t="s">
        <v>19</v>
      </c>
      <c r="K28" s="117">
        <f>K13*C21</f>
        <v>0.45333333333333342</v>
      </c>
      <c r="L28" s="118">
        <f>K13*D21</f>
        <v>0.72000000000000008</v>
      </c>
      <c r="M28" s="117">
        <f t="shared" si="2"/>
        <v>0.90666666666666684</v>
      </c>
      <c r="N28" s="119">
        <f t="shared" si="2"/>
        <v>1.4400000000000002</v>
      </c>
      <c r="O28" s="124">
        <f>M28-K13</f>
        <v>-0.42666666666666664</v>
      </c>
      <c r="P28" s="125">
        <f>N28-K13</f>
        <v>0.10666666666666669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105">
        <f>C37*K6-C8</f>
        <v>-6.0359999999999996</v>
      </c>
      <c r="L36" s="106">
        <f>D37*L6-D8</f>
        <v>3.43</v>
      </c>
    </row>
    <row r="37" spans="1:12" x14ac:dyDescent="0.3">
      <c r="B37" s="28" t="s">
        <v>42</v>
      </c>
      <c r="C37" s="71">
        <f>2*C24</f>
        <v>0.4</v>
      </c>
      <c r="D37" s="27">
        <f>2*D24</f>
        <v>1.5</v>
      </c>
      <c r="J37" s="36" t="s">
        <v>40</v>
      </c>
      <c r="K37" s="107">
        <f>C38*K7-C8</f>
        <v>-0.4099999999999997</v>
      </c>
      <c r="L37" s="108">
        <f>D38*L7-D8</f>
        <v>1.0320000000000005</v>
      </c>
    </row>
    <row r="38" spans="1:12" ht="13.8" thickBot="1" x14ac:dyDescent="0.35">
      <c r="B38" s="28" t="s">
        <v>43</v>
      </c>
      <c r="C38" s="72">
        <f t="shared" ref="C38:D39" si="3">2*C25</f>
        <v>0.9</v>
      </c>
      <c r="D38" s="37">
        <f t="shared" si="3"/>
        <v>1.3</v>
      </c>
      <c r="J38" s="14" t="s">
        <v>41</v>
      </c>
      <c r="K38" s="109">
        <f>C39*K8-C8</f>
        <v>-1.9747999999999992</v>
      </c>
      <c r="L38" s="110">
        <f>D39*L8-D8</f>
        <v>-0.1272000000000002</v>
      </c>
    </row>
    <row r="39" spans="1:12" ht="13.8" thickBot="1" x14ac:dyDescent="0.35">
      <c r="B39" s="29" t="s">
        <v>44</v>
      </c>
      <c r="C39" s="73">
        <f t="shared" si="3"/>
        <v>0.66</v>
      </c>
      <c r="D39" s="38">
        <f t="shared" si="3"/>
        <v>0.82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14">
        <f>K6-O26*K36</f>
        <v>-7.4153599999999997</v>
      </c>
      <c r="D49" s="115">
        <f t="shared" ref="C49:D51" si="4">L6-P26*L36</f>
        <v>4.2141333333333337</v>
      </c>
      <c r="J49" s="18" t="s">
        <v>52</v>
      </c>
      <c r="K49" s="81">
        <f>(C49+C50+C51)/3</f>
        <v>-0.37095822222222202</v>
      </c>
      <c r="L49" s="82">
        <f>(D49+D50+D51)/3</f>
        <v>3.8658737777777783</v>
      </c>
    </row>
    <row r="50" spans="2:13" x14ac:dyDescent="0.3">
      <c r="B50" s="36" t="s">
        <v>47</v>
      </c>
      <c r="C50" s="114">
        <f t="shared" si="4"/>
        <v>3.9250666666666665</v>
      </c>
      <c r="D50" s="115">
        <f t="shared" si="4"/>
        <v>3.32992</v>
      </c>
    </row>
    <row r="51" spans="2:13" ht="13.8" thickBot="1" x14ac:dyDescent="0.35">
      <c r="B51" s="14" t="s">
        <v>48</v>
      </c>
      <c r="C51" s="67">
        <f>K8-O28*K38</f>
        <v>2.3774186666666672</v>
      </c>
      <c r="D51" s="118">
        <f t="shared" si="4"/>
        <v>4.0535680000000003</v>
      </c>
      <c r="J51" s="2" t="s">
        <v>71</v>
      </c>
    </row>
    <row r="53" spans="2:13" x14ac:dyDescent="0.3">
      <c r="B53" s="39"/>
      <c r="J53" s="2" t="s">
        <v>65</v>
      </c>
      <c r="K53" s="2">
        <f>K49*K49</f>
        <v>0.13761000263427145</v>
      </c>
    </row>
    <row r="54" spans="2:13" x14ac:dyDescent="0.3">
      <c r="J54" s="2" t="s">
        <v>64</v>
      </c>
      <c r="K54" s="2">
        <f>L49*L49</f>
        <v>14.944980065709832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-15.082590068344103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-15.082590068344103</v>
      </c>
      <c r="L60" s="90">
        <f>G8</f>
        <v>-28.643599999999999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x14ac:dyDescent="0.3">
      <c r="J63" s="57" t="s">
        <v>70</v>
      </c>
      <c r="K63" s="91" t="s">
        <v>0</v>
      </c>
      <c r="L63" s="91" t="s">
        <v>1</v>
      </c>
      <c r="M63" s="92" t="s">
        <v>66</v>
      </c>
    </row>
    <row r="64" spans="2:13" ht="13.8" thickBot="1" x14ac:dyDescent="0.35">
      <c r="J64" s="14"/>
      <c r="K64" s="93">
        <v>4.0999999999999996</v>
      </c>
      <c r="L64" s="93">
        <v>3.44</v>
      </c>
      <c r="M64" s="94">
        <f>L60</f>
        <v>-28.643599999999999</v>
      </c>
    </row>
  </sheetData>
  <mergeCells count="8">
    <mergeCell ref="C48:D48"/>
    <mergeCell ref="J56:K56"/>
    <mergeCell ref="B3:F3"/>
    <mergeCell ref="K25:L25"/>
    <mergeCell ref="M25:N25"/>
    <mergeCell ref="O25:P25"/>
    <mergeCell ref="K35:L35"/>
    <mergeCell ref="C36:D36"/>
  </mergeCells>
  <pageMargins left="0.25" right="0.25" top="0.75" bottom="0.75" header="0.3" footer="0.3"/>
  <pageSetup scale="5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8DFA-4DA2-4C7A-B099-C5FBD39B85C1}">
  <sheetPr>
    <pageSetUpPr fitToPage="1"/>
  </sheetPr>
  <dimension ref="A2:P64"/>
  <sheetViews>
    <sheetView topLeftCell="A31" workbookViewId="0">
      <selection activeCell="K37" sqref="K37"/>
    </sheetView>
  </sheetViews>
  <sheetFormatPr defaultRowHeight="13.2" x14ac:dyDescent="0.3"/>
  <cols>
    <col min="1" max="1" width="8.88671875" style="2"/>
    <col min="2" max="2" width="11.6640625" style="2" customWidth="1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5.6640625" style="2" customWidth="1"/>
    <col min="8" max="8" width="9.6640625" style="2" bestFit="1" customWidth="1"/>
    <col min="9" max="9" width="8.6640625" style="3" customWidth="1"/>
    <col min="10" max="10" width="16.109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101" t="s">
        <v>73</v>
      </c>
      <c r="C5" s="102" t="s">
        <v>0</v>
      </c>
      <c r="D5" s="102" t="s">
        <v>1</v>
      </c>
      <c r="E5" s="102" t="s">
        <v>10</v>
      </c>
      <c r="F5" s="103" t="s">
        <v>11</v>
      </c>
      <c r="G5" s="101" t="s">
        <v>12</v>
      </c>
      <c r="J5" s="5" t="s">
        <v>74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98">
        <v>1</v>
      </c>
      <c r="C6" s="99">
        <v>-1.1000000000000001</v>
      </c>
      <c r="D6" s="100">
        <v>3.75</v>
      </c>
      <c r="E6" s="99">
        <f t="shared" ref="E6:F11" si="0">C6*C6</f>
        <v>1.2100000000000002</v>
      </c>
      <c r="F6" s="100">
        <f>D6*D6</f>
        <v>14.0625</v>
      </c>
      <c r="G6" s="100">
        <f t="shared" ref="G6:G11" si="1">-E6-F6</f>
        <v>-15.272500000000001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98">
        <v>2</v>
      </c>
      <c r="C7" s="99">
        <v>0.54</v>
      </c>
      <c r="D7" s="100">
        <v>4.09</v>
      </c>
      <c r="E7" s="99">
        <f t="shared" si="0"/>
        <v>0.29160000000000003</v>
      </c>
      <c r="F7" s="100">
        <f t="shared" si="0"/>
        <v>16.728099999999998</v>
      </c>
      <c r="G7" s="100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98">
        <v>3</v>
      </c>
      <c r="C8" s="99">
        <v>4.0999999999999996</v>
      </c>
      <c r="D8" s="100">
        <v>3.44</v>
      </c>
      <c r="E8" s="99">
        <f t="shared" si="0"/>
        <v>16.809999999999999</v>
      </c>
      <c r="F8" s="100">
        <f t="shared" si="0"/>
        <v>11.833599999999999</v>
      </c>
      <c r="G8" s="100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98">
        <v>4</v>
      </c>
      <c r="C9" s="99">
        <v>1.55</v>
      </c>
      <c r="D9" s="100">
        <v>3.72</v>
      </c>
      <c r="E9" s="99">
        <f t="shared" si="0"/>
        <v>2.4025000000000003</v>
      </c>
      <c r="F9" s="100">
        <f t="shared" si="0"/>
        <v>13.838400000000002</v>
      </c>
      <c r="G9" s="100">
        <f t="shared" si="1"/>
        <v>-16.240900000000003</v>
      </c>
    </row>
    <row r="10" spans="1:14" ht="13.8" thickBot="1" x14ac:dyDescent="0.35">
      <c r="B10" s="98">
        <v>5</v>
      </c>
      <c r="C10" s="99">
        <v>-4.84</v>
      </c>
      <c r="D10" s="100">
        <v>4.58</v>
      </c>
      <c r="E10" s="99">
        <f t="shared" si="0"/>
        <v>23.425599999999999</v>
      </c>
      <c r="F10" s="100">
        <f t="shared" si="0"/>
        <v>20.976400000000002</v>
      </c>
      <c r="G10" s="100">
        <f t="shared" si="1"/>
        <v>-44.402000000000001</v>
      </c>
    </row>
    <row r="11" spans="1:14" ht="13.8" thickBot="1" x14ac:dyDescent="0.35">
      <c r="B11" s="98">
        <v>6</v>
      </c>
      <c r="C11" s="99">
        <v>3.22</v>
      </c>
      <c r="D11" s="100">
        <v>4.04</v>
      </c>
      <c r="E11" s="99">
        <f t="shared" si="0"/>
        <v>10.368400000000001</v>
      </c>
      <c r="F11" s="100">
        <f t="shared" si="0"/>
        <v>16.3216</v>
      </c>
      <c r="G11" s="100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B20" s="104"/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0.34</v>
      </c>
      <c r="D21" s="54">
        <v>0.54</v>
      </c>
      <c r="H21" s="20"/>
      <c r="J21" s="2" t="s">
        <v>23</v>
      </c>
    </row>
    <row r="22" spans="1:16" ht="13.8" thickBot="1" x14ac:dyDescent="0.35">
      <c r="B22" s="12"/>
      <c r="D22" s="13"/>
      <c r="H22" s="20"/>
      <c r="J22" s="2" t="s">
        <v>21</v>
      </c>
    </row>
    <row r="23" spans="1:16" ht="16.2" thickBot="1" x14ac:dyDescent="0.35">
      <c r="B23" s="12"/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0.2</v>
      </c>
      <c r="D24" s="43">
        <v>0.75</v>
      </c>
    </row>
    <row r="25" spans="1:16" ht="22.2" customHeight="1" thickBot="1" x14ac:dyDescent="0.35">
      <c r="B25" s="52" t="s">
        <v>59</v>
      </c>
      <c r="C25" s="54">
        <v>0.45</v>
      </c>
      <c r="D25" s="43">
        <v>0.65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0.33</v>
      </c>
      <c r="D26" s="56">
        <v>0.41</v>
      </c>
      <c r="J26" s="59" t="s">
        <v>17</v>
      </c>
      <c r="K26" s="111">
        <f>K13*C21</f>
        <v>0.45333333333333342</v>
      </c>
      <c r="L26" s="112">
        <f>K13*D21</f>
        <v>0.72000000000000008</v>
      </c>
      <c r="M26" s="111">
        <f>2*K26</f>
        <v>0.90666666666666684</v>
      </c>
      <c r="N26" s="113">
        <f>2*L26</f>
        <v>1.4400000000000002</v>
      </c>
      <c r="O26" s="120">
        <f>M26-K13</f>
        <v>-0.42666666666666664</v>
      </c>
      <c r="P26" s="121">
        <f>N26-K13</f>
        <v>0.10666666666666669</v>
      </c>
    </row>
    <row r="27" spans="1:16" x14ac:dyDescent="0.3">
      <c r="J27" s="60" t="s">
        <v>18</v>
      </c>
      <c r="K27" s="114">
        <f>K13*C21</f>
        <v>0.45333333333333342</v>
      </c>
      <c r="L27" s="115">
        <f>K13*D21</f>
        <v>0.72000000000000008</v>
      </c>
      <c r="M27" s="114">
        <f t="shared" ref="M27:N28" si="2">2*K27</f>
        <v>0.90666666666666684</v>
      </c>
      <c r="N27" s="116">
        <f t="shared" si="2"/>
        <v>1.4400000000000002</v>
      </c>
      <c r="O27" s="122">
        <f>M27-K13</f>
        <v>-0.42666666666666664</v>
      </c>
      <c r="P27" s="123">
        <f>N27-K13</f>
        <v>0.10666666666666669</v>
      </c>
    </row>
    <row r="28" spans="1:16" ht="13.8" thickBot="1" x14ac:dyDescent="0.35">
      <c r="J28" s="53" t="s">
        <v>19</v>
      </c>
      <c r="K28" s="117">
        <f>K13*C21</f>
        <v>0.45333333333333342</v>
      </c>
      <c r="L28" s="118">
        <f>K13*D21</f>
        <v>0.72000000000000008</v>
      </c>
      <c r="M28" s="117">
        <f t="shared" si="2"/>
        <v>0.90666666666666684</v>
      </c>
      <c r="N28" s="119">
        <f t="shared" si="2"/>
        <v>1.4400000000000002</v>
      </c>
      <c r="O28" s="124">
        <f>M28-K13</f>
        <v>-0.42666666666666664</v>
      </c>
      <c r="P28" s="125">
        <f>N28-K13</f>
        <v>0.10666666666666669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105">
        <f>C37*K6-C9</f>
        <v>-3.4859999999999998</v>
      </c>
      <c r="L36" s="106">
        <f>D37*L6-D9</f>
        <v>3.15</v>
      </c>
    </row>
    <row r="37" spans="1:12" x14ac:dyDescent="0.3">
      <c r="B37" s="28" t="s">
        <v>42</v>
      </c>
      <c r="C37" s="71">
        <f>2*C24</f>
        <v>0.4</v>
      </c>
      <c r="D37" s="27">
        <f>2*D24</f>
        <v>1.5</v>
      </c>
      <c r="J37" s="36" t="s">
        <v>40</v>
      </c>
      <c r="K37" s="107">
        <f>C38*K7-C9</f>
        <v>2.1399999999999997</v>
      </c>
      <c r="L37" s="108">
        <f>D38*L7-D9</f>
        <v>0.75200000000000022</v>
      </c>
    </row>
    <row r="38" spans="1:12" ht="13.8" thickBot="1" x14ac:dyDescent="0.35">
      <c r="B38" s="28" t="s">
        <v>43</v>
      </c>
      <c r="C38" s="72">
        <f t="shared" ref="C38:D39" si="3">2*C25</f>
        <v>0.9</v>
      </c>
      <c r="D38" s="37">
        <f t="shared" si="3"/>
        <v>1.3</v>
      </c>
      <c r="J38" s="14" t="s">
        <v>41</v>
      </c>
      <c r="K38" s="109">
        <f>C39*K8-C9</f>
        <v>0.57520000000000038</v>
      </c>
      <c r="L38" s="110">
        <f>D39*L8-D9</f>
        <v>-0.40720000000000045</v>
      </c>
    </row>
    <row r="39" spans="1:12" ht="13.8" thickBot="1" x14ac:dyDescent="0.35">
      <c r="B39" s="29" t="s">
        <v>44</v>
      </c>
      <c r="C39" s="73">
        <f t="shared" si="3"/>
        <v>0.66</v>
      </c>
      <c r="D39" s="38">
        <f t="shared" si="3"/>
        <v>0.82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14">
        <f>K6-O26*K36</f>
        <v>-6.3273599999999997</v>
      </c>
      <c r="D49" s="115">
        <f t="shared" ref="C49:D51" si="4">L6-P26*L36</f>
        <v>4.2439999999999998</v>
      </c>
      <c r="J49" s="18" t="s">
        <v>52</v>
      </c>
      <c r="K49" s="81">
        <f>(C49+C50+C51)/3</f>
        <v>0.71704177777777778</v>
      </c>
      <c r="L49" s="82">
        <f>(D49+D50+D51)/3</f>
        <v>3.8957404444444443</v>
      </c>
    </row>
    <row r="50" spans="2:13" x14ac:dyDescent="0.3">
      <c r="B50" s="36" t="s">
        <v>47</v>
      </c>
      <c r="C50" s="114">
        <f t="shared" si="4"/>
        <v>5.0130666666666661</v>
      </c>
      <c r="D50" s="115">
        <f t="shared" si="4"/>
        <v>3.3597866666666665</v>
      </c>
    </row>
    <row r="51" spans="2:13" ht="13.8" thickBot="1" x14ac:dyDescent="0.35">
      <c r="B51" s="14" t="s">
        <v>48</v>
      </c>
      <c r="C51" s="67">
        <f>K8-O28*K38</f>
        <v>3.4654186666666669</v>
      </c>
      <c r="D51" s="118">
        <f t="shared" si="4"/>
        <v>4.0834346666666663</v>
      </c>
      <c r="J51" s="2" t="s">
        <v>71</v>
      </c>
    </row>
    <row r="53" spans="2:13" x14ac:dyDescent="0.3">
      <c r="B53" s="39"/>
      <c r="J53" s="2" t="s">
        <v>65</v>
      </c>
      <c r="K53" s="2">
        <f>K49*K49</f>
        <v>0.51414891107871608</v>
      </c>
    </row>
    <row r="54" spans="2:13" x14ac:dyDescent="0.3">
      <c r="J54" s="2" t="s">
        <v>64</v>
      </c>
      <c r="K54" s="2">
        <f>L49*L49</f>
        <v>15.176793610480196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-15.690942521558913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-15.690942521558913</v>
      </c>
      <c r="L60" s="90">
        <f>G9</f>
        <v>-16.240900000000003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x14ac:dyDescent="0.3">
      <c r="J63" s="57" t="s">
        <v>70</v>
      </c>
      <c r="K63" s="91" t="s">
        <v>0</v>
      </c>
      <c r="L63" s="91" t="s">
        <v>1</v>
      </c>
      <c r="M63" s="92" t="s">
        <v>66</v>
      </c>
    </row>
    <row r="64" spans="2:13" ht="13.8" thickBot="1" x14ac:dyDescent="0.35">
      <c r="J64" s="14"/>
      <c r="K64" s="93">
        <v>1.55</v>
      </c>
      <c r="L64" s="93">
        <v>3.72</v>
      </c>
      <c r="M64" s="94">
        <f>L60</f>
        <v>-16.240900000000003</v>
      </c>
    </row>
  </sheetData>
  <mergeCells count="8">
    <mergeCell ref="C48:D48"/>
    <mergeCell ref="J56:K56"/>
    <mergeCell ref="B3:F3"/>
    <mergeCell ref="K25:L25"/>
    <mergeCell ref="M25:N25"/>
    <mergeCell ref="O25:P25"/>
    <mergeCell ref="K35:L35"/>
    <mergeCell ref="C36:D36"/>
  </mergeCells>
  <pageMargins left="0.25" right="0.25" top="0.75" bottom="0.75" header="0.3" footer="0.3"/>
  <pageSetup scale="5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4992-6340-4D97-AC45-48A6FFB583DD}">
  <sheetPr>
    <pageSetUpPr fitToPage="1"/>
  </sheetPr>
  <dimension ref="A2:P64"/>
  <sheetViews>
    <sheetView topLeftCell="A34" workbookViewId="0">
      <selection activeCell="K37" sqref="K37"/>
    </sheetView>
  </sheetViews>
  <sheetFormatPr defaultRowHeight="13.2" x14ac:dyDescent="0.3"/>
  <cols>
    <col min="1" max="1" width="8.88671875" style="2"/>
    <col min="2" max="2" width="11.6640625" style="2" customWidth="1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5.6640625" style="2" customWidth="1"/>
    <col min="8" max="8" width="9.6640625" style="2" bestFit="1" customWidth="1"/>
    <col min="9" max="9" width="8.6640625" style="3" customWidth="1"/>
    <col min="10" max="10" width="16.109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101" t="s">
        <v>73</v>
      </c>
      <c r="C5" s="102" t="s">
        <v>0</v>
      </c>
      <c r="D5" s="102" t="s">
        <v>1</v>
      </c>
      <c r="E5" s="102" t="s">
        <v>10</v>
      </c>
      <c r="F5" s="103" t="s">
        <v>11</v>
      </c>
      <c r="G5" s="101" t="s">
        <v>12</v>
      </c>
      <c r="J5" s="5" t="s">
        <v>74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98">
        <v>1</v>
      </c>
      <c r="C6" s="99">
        <v>-1.1000000000000001</v>
      </c>
      <c r="D6" s="100">
        <v>3.75</v>
      </c>
      <c r="E6" s="99">
        <f t="shared" ref="E6:F11" si="0">C6*C6</f>
        <v>1.2100000000000002</v>
      </c>
      <c r="F6" s="100">
        <f>D6*D6</f>
        <v>14.0625</v>
      </c>
      <c r="G6" s="100">
        <f t="shared" ref="G6:G11" si="1">-E6-F6</f>
        <v>-15.272500000000001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98">
        <v>2</v>
      </c>
      <c r="C7" s="99">
        <v>0.54</v>
      </c>
      <c r="D7" s="100">
        <v>4.09</v>
      </c>
      <c r="E7" s="99">
        <f t="shared" si="0"/>
        <v>0.29160000000000003</v>
      </c>
      <c r="F7" s="100">
        <f t="shared" si="0"/>
        <v>16.728099999999998</v>
      </c>
      <c r="G7" s="100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98">
        <v>3</v>
      </c>
      <c r="C8" s="99">
        <v>4.0999999999999996</v>
      </c>
      <c r="D8" s="100">
        <v>3.44</v>
      </c>
      <c r="E8" s="99">
        <f t="shared" si="0"/>
        <v>16.809999999999999</v>
      </c>
      <c r="F8" s="100">
        <f t="shared" si="0"/>
        <v>11.833599999999999</v>
      </c>
      <c r="G8" s="100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98">
        <v>4</v>
      </c>
      <c r="C9" s="99">
        <v>1.55</v>
      </c>
      <c r="D9" s="100">
        <v>3.72</v>
      </c>
      <c r="E9" s="99">
        <f t="shared" si="0"/>
        <v>2.4025000000000003</v>
      </c>
      <c r="F9" s="100">
        <f t="shared" si="0"/>
        <v>13.838400000000002</v>
      </c>
      <c r="G9" s="100">
        <f t="shared" si="1"/>
        <v>-16.240900000000003</v>
      </c>
    </row>
    <row r="10" spans="1:14" ht="13.8" thickBot="1" x14ac:dyDescent="0.35">
      <c r="B10" s="98">
        <v>5</v>
      </c>
      <c r="C10" s="99">
        <v>-4.84</v>
      </c>
      <c r="D10" s="100">
        <v>4.58</v>
      </c>
      <c r="E10" s="99">
        <f t="shared" si="0"/>
        <v>23.425599999999999</v>
      </c>
      <c r="F10" s="100">
        <f t="shared" si="0"/>
        <v>20.976400000000002</v>
      </c>
      <c r="G10" s="100">
        <f t="shared" si="1"/>
        <v>-44.402000000000001</v>
      </c>
    </row>
    <row r="11" spans="1:14" ht="13.8" thickBot="1" x14ac:dyDescent="0.35">
      <c r="B11" s="98">
        <v>6</v>
      </c>
      <c r="C11" s="99">
        <v>3.22</v>
      </c>
      <c r="D11" s="100">
        <v>4.04</v>
      </c>
      <c r="E11" s="99">
        <f t="shared" si="0"/>
        <v>10.368400000000001</v>
      </c>
      <c r="F11" s="100">
        <f t="shared" si="0"/>
        <v>16.3216</v>
      </c>
      <c r="G11" s="100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B20" s="104"/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0.34</v>
      </c>
      <c r="D21" s="54">
        <v>0.54</v>
      </c>
      <c r="H21" s="20"/>
      <c r="J21" s="2" t="s">
        <v>23</v>
      </c>
    </row>
    <row r="22" spans="1:16" ht="13.8" thickBot="1" x14ac:dyDescent="0.35">
      <c r="B22" s="12"/>
      <c r="D22" s="13"/>
      <c r="H22" s="20"/>
      <c r="J22" s="2" t="s">
        <v>21</v>
      </c>
    </row>
    <row r="23" spans="1:16" ht="16.2" thickBot="1" x14ac:dyDescent="0.35">
      <c r="B23" s="12"/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0.2</v>
      </c>
      <c r="D24" s="43">
        <v>0.75</v>
      </c>
    </row>
    <row r="25" spans="1:16" ht="22.2" customHeight="1" thickBot="1" x14ac:dyDescent="0.35">
      <c r="B25" s="52" t="s">
        <v>59</v>
      </c>
      <c r="C25" s="54">
        <v>0.45</v>
      </c>
      <c r="D25" s="43">
        <v>0.65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0.33</v>
      </c>
      <c r="D26" s="56">
        <v>0.41</v>
      </c>
      <c r="J26" s="59" t="s">
        <v>17</v>
      </c>
      <c r="K26" s="111">
        <f>K13*C21</f>
        <v>0.45333333333333342</v>
      </c>
      <c r="L26" s="112">
        <f>K13*D21</f>
        <v>0.72000000000000008</v>
      </c>
      <c r="M26" s="111">
        <f>2*K26</f>
        <v>0.90666666666666684</v>
      </c>
      <c r="N26" s="113">
        <f>2*L26</f>
        <v>1.4400000000000002</v>
      </c>
      <c r="O26" s="120">
        <f>M26-K13</f>
        <v>-0.42666666666666664</v>
      </c>
      <c r="P26" s="121">
        <f>N26-K13</f>
        <v>0.10666666666666669</v>
      </c>
    </row>
    <row r="27" spans="1:16" x14ac:dyDescent="0.3">
      <c r="J27" s="60" t="s">
        <v>18</v>
      </c>
      <c r="K27" s="114">
        <f>K13*C21</f>
        <v>0.45333333333333342</v>
      </c>
      <c r="L27" s="115">
        <f>K13*D21</f>
        <v>0.72000000000000008</v>
      </c>
      <c r="M27" s="114">
        <f t="shared" ref="M27:N28" si="2">2*K27</f>
        <v>0.90666666666666684</v>
      </c>
      <c r="N27" s="116">
        <f t="shared" si="2"/>
        <v>1.4400000000000002</v>
      </c>
      <c r="O27" s="122">
        <f>M27-K13</f>
        <v>-0.42666666666666664</v>
      </c>
      <c r="P27" s="123">
        <f>N27-K13</f>
        <v>0.10666666666666669</v>
      </c>
    </row>
    <row r="28" spans="1:16" ht="13.8" thickBot="1" x14ac:dyDescent="0.35">
      <c r="J28" s="53" t="s">
        <v>19</v>
      </c>
      <c r="K28" s="117">
        <f>K13*C21</f>
        <v>0.45333333333333342</v>
      </c>
      <c r="L28" s="118">
        <f>K13*D21</f>
        <v>0.72000000000000008</v>
      </c>
      <c r="M28" s="117">
        <f t="shared" si="2"/>
        <v>0.90666666666666684</v>
      </c>
      <c r="N28" s="119">
        <f t="shared" si="2"/>
        <v>1.4400000000000002</v>
      </c>
      <c r="O28" s="124">
        <f>M28-K13</f>
        <v>-0.42666666666666664</v>
      </c>
      <c r="P28" s="125">
        <f>N28-K13</f>
        <v>0.10666666666666669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105">
        <f>C37*K6-C10</f>
        <v>2.9039999999999999</v>
      </c>
      <c r="L36" s="106">
        <f>D37*L6-D10</f>
        <v>2.29</v>
      </c>
    </row>
    <row r="37" spans="1:12" x14ac:dyDescent="0.3">
      <c r="B37" s="28" t="s">
        <v>42</v>
      </c>
      <c r="C37" s="71">
        <f>2*C24</f>
        <v>0.4</v>
      </c>
      <c r="D37" s="27">
        <f>2*D24</f>
        <v>1.5</v>
      </c>
      <c r="J37" s="36" t="s">
        <v>40</v>
      </c>
      <c r="K37" s="107">
        <f>C38*K7-C10</f>
        <v>8.5299999999999994</v>
      </c>
      <c r="L37" s="108">
        <f>D38*L7-D10</f>
        <v>-0.10799999999999965</v>
      </c>
    </row>
    <row r="38" spans="1:12" ht="13.8" thickBot="1" x14ac:dyDescent="0.35">
      <c r="B38" s="28" t="s">
        <v>43</v>
      </c>
      <c r="C38" s="72">
        <f t="shared" ref="C38:D39" si="3">2*C25</f>
        <v>0.9</v>
      </c>
      <c r="D38" s="37">
        <f t="shared" si="3"/>
        <v>1.3</v>
      </c>
      <c r="J38" s="14" t="s">
        <v>41</v>
      </c>
      <c r="K38" s="109">
        <f>C39*K8-C10</f>
        <v>6.9652000000000003</v>
      </c>
      <c r="L38" s="110">
        <f>D39*L8-D10</f>
        <v>-1.2672000000000003</v>
      </c>
    </row>
    <row r="39" spans="1:12" ht="13.8" thickBot="1" x14ac:dyDescent="0.35">
      <c r="B39" s="29" t="s">
        <v>44</v>
      </c>
      <c r="C39" s="73">
        <f t="shared" si="3"/>
        <v>0.66</v>
      </c>
      <c r="D39" s="38">
        <f t="shared" si="3"/>
        <v>0.82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14">
        <f>K6-O26*K36</f>
        <v>-3.6009599999999997</v>
      </c>
      <c r="D49" s="115">
        <f t="shared" ref="C49:D51" si="4">L6-P26*L36</f>
        <v>4.3357333333333337</v>
      </c>
      <c r="J49" s="18" t="s">
        <v>52</v>
      </c>
      <c r="K49" s="81">
        <f>(C49+C50+C51)/3</f>
        <v>3.4434417777777768</v>
      </c>
      <c r="L49" s="82">
        <f>(D49+D50+D51)/3</f>
        <v>3.9874737777777782</v>
      </c>
    </row>
    <row r="50" spans="2:13" x14ac:dyDescent="0.3">
      <c r="B50" s="36" t="s">
        <v>47</v>
      </c>
      <c r="C50" s="114">
        <f t="shared" si="4"/>
        <v>7.7394666666666652</v>
      </c>
      <c r="D50" s="115">
        <f t="shared" si="4"/>
        <v>3.4515199999999999</v>
      </c>
    </row>
    <row r="51" spans="2:13" ht="13.8" thickBot="1" x14ac:dyDescent="0.35">
      <c r="B51" s="14" t="s">
        <v>48</v>
      </c>
      <c r="C51" s="67">
        <f>K8-O28*K38</f>
        <v>6.1918186666666664</v>
      </c>
      <c r="D51" s="118">
        <f t="shared" si="4"/>
        <v>4.1751680000000002</v>
      </c>
      <c r="J51" s="2" t="s">
        <v>71</v>
      </c>
    </row>
    <row r="53" spans="2:13" x14ac:dyDescent="0.3">
      <c r="B53" s="39"/>
      <c r="J53" s="2" t="s">
        <v>65</v>
      </c>
      <c r="K53" s="2">
        <f>K49*K49</f>
        <v>11.857291276945377</v>
      </c>
    </row>
    <row r="54" spans="2:13" x14ac:dyDescent="0.3">
      <c r="J54" s="2" t="s">
        <v>64</v>
      </c>
      <c r="K54" s="2">
        <f>L49*L49</f>
        <v>15.899947128465387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-27.757238405410764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-27.757238405410764</v>
      </c>
      <c r="L60" s="90">
        <f>G10</f>
        <v>-44.402000000000001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x14ac:dyDescent="0.3">
      <c r="J63" s="57" t="s">
        <v>70</v>
      </c>
      <c r="K63" s="91" t="s">
        <v>0</v>
      </c>
      <c r="L63" s="91" t="s">
        <v>1</v>
      </c>
      <c r="M63" s="92" t="s">
        <v>66</v>
      </c>
    </row>
    <row r="64" spans="2:13" ht="13.8" thickBot="1" x14ac:dyDescent="0.35">
      <c r="J64" s="14"/>
      <c r="K64" s="93">
        <v>-4.84</v>
      </c>
      <c r="L64" s="93">
        <v>4.58</v>
      </c>
      <c r="M64" s="94">
        <f>L60</f>
        <v>-44.402000000000001</v>
      </c>
    </row>
  </sheetData>
  <mergeCells count="8">
    <mergeCell ref="C48:D48"/>
    <mergeCell ref="J56:K56"/>
    <mergeCell ref="B3:F3"/>
    <mergeCell ref="K25:L25"/>
    <mergeCell ref="M25:N25"/>
    <mergeCell ref="O25:P25"/>
    <mergeCell ref="K35:L35"/>
    <mergeCell ref="C36:D36"/>
  </mergeCells>
  <pageMargins left="0.25" right="0.25" top="0.75" bottom="0.75" header="0.3" footer="0.3"/>
  <pageSetup scale="5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6CD3-BC67-4B69-9DB0-A22C4329D94C}">
  <sheetPr>
    <pageSetUpPr fitToPage="1"/>
  </sheetPr>
  <dimension ref="A2:P64"/>
  <sheetViews>
    <sheetView topLeftCell="A40" workbookViewId="0">
      <selection activeCell="J73" sqref="J73"/>
    </sheetView>
  </sheetViews>
  <sheetFormatPr defaultRowHeight="13.2" x14ac:dyDescent="0.3"/>
  <cols>
    <col min="1" max="1" width="8.88671875" style="2"/>
    <col min="2" max="2" width="11.6640625" style="2" customWidth="1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5.6640625" style="2" customWidth="1"/>
    <col min="8" max="8" width="9.6640625" style="2" bestFit="1" customWidth="1"/>
    <col min="9" max="9" width="8.6640625" style="3" customWidth="1"/>
    <col min="10" max="10" width="16.109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101" t="s">
        <v>73</v>
      </c>
      <c r="C5" s="102" t="s">
        <v>0</v>
      </c>
      <c r="D5" s="102" t="s">
        <v>1</v>
      </c>
      <c r="E5" s="102" t="s">
        <v>10</v>
      </c>
      <c r="F5" s="103" t="s">
        <v>11</v>
      </c>
      <c r="G5" s="101" t="s">
        <v>12</v>
      </c>
      <c r="J5" s="5" t="s">
        <v>74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98">
        <v>1</v>
      </c>
      <c r="C6" s="99">
        <v>-1.1000000000000001</v>
      </c>
      <c r="D6" s="100">
        <v>3.75</v>
      </c>
      <c r="E6" s="99">
        <f t="shared" ref="E6:F11" si="0">C6*C6</f>
        <v>1.2100000000000002</v>
      </c>
      <c r="F6" s="100">
        <f>D6*D6</f>
        <v>14.0625</v>
      </c>
      <c r="G6" s="100">
        <f t="shared" ref="G6:G11" si="1">-E6-F6</f>
        <v>-15.272500000000001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98">
        <v>2</v>
      </c>
      <c r="C7" s="99">
        <v>0.54</v>
      </c>
      <c r="D7" s="100">
        <v>4.09</v>
      </c>
      <c r="E7" s="99">
        <f t="shared" si="0"/>
        <v>0.29160000000000003</v>
      </c>
      <c r="F7" s="100">
        <f t="shared" si="0"/>
        <v>16.728099999999998</v>
      </c>
      <c r="G7" s="100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98">
        <v>3</v>
      </c>
      <c r="C8" s="99">
        <v>4.0999999999999996</v>
      </c>
      <c r="D8" s="100">
        <v>3.44</v>
      </c>
      <c r="E8" s="99">
        <f t="shared" si="0"/>
        <v>16.809999999999999</v>
      </c>
      <c r="F8" s="100">
        <f t="shared" si="0"/>
        <v>11.833599999999999</v>
      </c>
      <c r="G8" s="100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98">
        <v>4</v>
      </c>
      <c r="C9" s="99">
        <v>1.55</v>
      </c>
      <c r="D9" s="100">
        <v>3.72</v>
      </c>
      <c r="E9" s="99">
        <f t="shared" si="0"/>
        <v>2.4025000000000003</v>
      </c>
      <c r="F9" s="100">
        <f t="shared" si="0"/>
        <v>13.838400000000002</v>
      </c>
      <c r="G9" s="100">
        <f t="shared" si="1"/>
        <v>-16.240900000000003</v>
      </c>
    </row>
    <row r="10" spans="1:14" ht="13.8" thickBot="1" x14ac:dyDescent="0.35">
      <c r="B10" s="98">
        <v>5</v>
      </c>
      <c r="C10" s="99">
        <v>-4.84</v>
      </c>
      <c r="D10" s="100">
        <v>4.58</v>
      </c>
      <c r="E10" s="99">
        <f t="shared" si="0"/>
        <v>23.425599999999999</v>
      </c>
      <c r="F10" s="100">
        <f t="shared" si="0"/>
        <v>20.976400000000002</v>
      </c>
      <c r="G10" s="100">
        <f t="shared" si="1"/>
        <v>-44.402000000000001</v>
      </c>
    </row>
    <row r="11" spans="1:14" ht="13.8" thickBot="1" x14ac:dyDescent="0.35">
      <c r="B11" s="98">
        <v>6</v>
      </c>
      <c r="C11" s="99">
        <v>3.22</v>
      </c>
      <c r="D11" s="100">
        <v>4.04</v>
      </c>
      <c r="E11" s="99">
        <f t="shared" si="0"/>
        <v>10.368400000000001</v>
      </c>
      <c r="F11" s="100">
        <f t="shared" si="0"/>
        <v>16.3216</v>
      </c>
      <c r="G11" s="100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B20" s="104"/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0.34</v>
      </c>
      <c r="D21" s="54">
        <v>0.54</v>
      </c>
      <c r="H21" s="20"/>
      <c r="J21" s="2" t="s">
        <v>23</v>
      </c>
    </row>
    <row r="22" spans="1:16" ht="13.8" thickBot="1" x14ac:dyDescent="0.35">
      <c r="B22" s="12"/>
      <c r="D22" s="13"/>
      <c r="H22" s="20"/>
      <c r="J22" s="2" t="s">
        <v>21</v>
      </c>
    </row>
    <row r="23" spans="1:16" ht="16.2" thickBot="1" x14ac:dyDescent="0.35">
      <c r="B23" s="12"/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0.2</v>
      </c>
      <c r="D24" s="43">
        <v>0.75</v>
      </c>
    </row>
    <row r="25" spans="1:16" ht="22.2" customHeight="1" thickBot="1" x14ac:dyDescent="0.35">
      <c r="B25" s="52" t="s">
        <v>59</v>
      </c>
      <c r="C25" s="54">
        <v>0.45</v>
      </c>
      <c r="D25" s="43">
        <v>0.65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0.33</v>
      </c>
      <c r="D26" s="56">
        <v>0.41</v>
      </c>
      <c r="J26" s="59" t="s">
        <v>17</v>
      </c>
      <c r="K26" s="111">
        <f>K13*C21</f>
        <v>0.45333333333333342</v>
      </c>
      <c r="L26" s="112">
        <f>K13*D21</f>
        <v>0.72000000000000008</v>
      </c>
      <c r="M26" s="111">
        <f>2*K26</f>
        <v>0.90666666666666684</v>
      </c>
      <c r="N26" s="113">
        <f>2*L26</f>
        <v>1.4400000000000002</v>
      </c>
      <c r="O26" s="120">
        <f>M26-K13</f>
        <v>-0.42666666666666664</v>
      </c>
      <c r="P26" s="121">
        <f>N26-K13</f>
        <v>0.10666666666666669</v>
      </c>
    </row>
    <row r="27" spans="1:16" x14ac:dyDescent="0.3">
      <c r="J27" s="60" t="s">
        <v>18</v>
      </c>
      <c r="K27" s="114">
        <f>K13*C21</f>
        <v>0.45333333333333342</v>
      </c>
      <c r="L27" s="115">
        <f>K13*D21</f>
        <v>0.72000000000000008</v>
      </c>
      <c r="M27" s="114">
        <f t="shared" ref="M27:N28" si="2">2*K27</f>
        <v>0.90666666666666684</v>
      </c>
      <c r="N27" s="116">
        <f t="shared" si="2"/>
        <v>1.4400000000000002</v>
      </c>
      <c r="O27" s="122">
        <f>M27-K13</f>
        <v>-0.42666666666666664</v>
      </c>
      <c r="P27" s="123">
        <f>N27-K13</f>
        <v>0.10666666666666669</v>
      </c>
    </row>
    <row r="28" spans="1:16" ht="13.8" thickBot="1" x14ac:dyDescent="0.35">
      <c r="J28" s="53" t="s">
        <v>19</v>
      </c>
      <c r="K28" s="117">
        <f>K13*C21</f>
        <v>0.45333333333333342</v>
      </c>
      <c r="L28" s="118">
        <f>K13*D21</f>
        <v>0.72000000000000008</v>
      </c>
      <c r="M28" s="117">
        <f t="shared" si="2"/>
        <v>0.90666666666666684</v>
      </c>
      <c r="N28" s="119">
        <f t="shared" si="2"/>
        <v>1.4400000000000002</v>
      </c>
      <c r="O28" s="124">
        <f>M28-K13</f>
        <v>-0.42666666666666664</v>
      </c>
      <c r="P28" s="125">
        <f>N28-K13</f>
        <v>0.10666666666666669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105">
        <f>C37*K6-C11</f>
        <v>-5.1560000000000006</v>
      </c>
      <c r="L36" s="106">
        <f>D37*L6-D11</f>
        <v>2.83</v>
      </c>
    </row>
    <row r="37" spans="1:12" x14ac:dyDescent="0.3">
      <c r="B37" s="28" t="s">
        <v>42</v>
      </c>
      <c r="C37" s="71">
        <f>2*C24</f>
        <v>0.4</v>
      </c>
      <c r="D37" s="27">
        <f>2*D24</f>
        <v>1.5</v>
      </c>
      <c r="J37" s="36" t="s">
        <v>40</v>
      </c>
      <c r="K37" s="107">
        <f>C38*K7-C11</f>
        <v>0.46999999999999975</v>
      </c>
      <c r="L37" s="108">
        <f>D38*L7-D11</f>
        <v>0.43200000000000038</v>
      </c>
    </row>
    <row r="38" spans="1:12" ht="13.8" thickBot="1" x14ac:dyDescent="0.35">
      <c r="B38" s="28" t="s">
        <v>43</v>
      </c>
      <c r="C38" s="72">
        <f t="shared" ref="C38:D39" si="3">2*C25</f>
        <v>0.9</v>
      </c>
      <c r="D38" s="37">
        <f t="shared" si="3"/>
        <v>1.3</v>
      </c>
      <c r="J38" s="14" t="s">
        <v>41</v>
      </c>
      <c r="K38" s="109">
        <f>C39*K8-C11</f>
        <v>-1.0947999999999998</v>
      </c>
      <c r="L38" s="110">
        <f>D39*L8-D11</f>
        <v>-0.72720000000000029</v>
      </c>
    </row>
    <row r="39" spans="1:12" ht="13.8" thickBot="1" x14ac:dyDescent="0.35">
      <c r="B39" s="29" t="s">
        <v>44</v>
      </c>
      <c r="C39" s="73">
        <f t="shared" si="3"/>
        <v>0.66</v>
      </c>
      <c r="D39" s="38">
        <f t="shared" si="3"/>
        <v>0.82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14">
        <f>K6-O26*K36</f>
        <v>-7.0398933333333336</v>
      </c>
      <c r="D49" s="115">
        <f t="shared" ref="C49:D51" si="4">L6-P26*L36</f>
        <v>4.2781333333333329</v>
      </c>
      <c r="J49" s="18" t="s">
        <v>52</v>
      </c>
      <c r="K49" s="142">
        <f>(C49+C50+C51)/3</f>
        <v>4.5084444444444633E-3</v>
      </c>
      <c r="L49" s="82">
        <f>(D49+D50+D51)/3</f>
        <v>3.9298737777777775</v>
      </c>
    </row>
    <row r="50" spans="2:13" x14ac:dyDescent="0.3">
      <c r="B50" s="36" t="s">
        <v>47</v>
      </c>
      <c r="C50" s="114">
        <f t="shared" si="4"/>
        <v>4.3005333333333331</v>
      </c>
      <c r="D50" s="115">
        <f t="shared" si="4"/>
        <v>3.39392</v>
      </c>
    </row>
    <row r="51" spans="2:13" ht="13.8" thickBot="1" x14ac:dyDescent="0.35">
      <c r="B51" s="14" t="s">
        <v>48</v>
      </c>
      <c r="C51" s="67">
        <f>K8-O28*K38</f>
        <v>2.7528853333333339</v>
      </c>
      <c r="D51" s="118">
        <f t="shared" si="4"/>
        <v>4.1175680000000003</v>
      </c>
      <c r="J51" s="2" t="s">
        <v>71</v>
      </c>
    </row>
    <row r="53" spans="2:13" x14ac:dyDescent="0.3">
      <c r="B53" s="39"/>
      <c r="J53" s="2" t="s">
        <v>65</v>
      </c>
      <c r="K53" s="2">
        <f>K49*K49</f>
        <v>2.0326071308642146E-5</v>
      </c>
    </row>
    <row r="54" spans="2:13" x14ac:dyDescent="0.3">
      <c r="J54" s="2" t="s">
        <v>64</v>
      </c>
      <c r="K54" s="2">
        <f>L49*L49</f>
        <v>15.443907909265381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-15.443928235336688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-15.443928235336688</v>
      </c>
      <c r="L60" s="90">
        <f>G11</f>
        <v>-26.69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x14ac:dyDescent="0.3">
      <c r="J63" s="57" t="s">
        <v>70</v>
      </c>
      <c r="K63" s="91" t="s">
        <v>0</v>
      </c>
      <c r="L63" s="91" t="s">
        <v>1</v>
      </c>
      <c r="M63" s="92" t="s">
        <v>66</v>
      </c>
    </row>
    <row r="64" spans="2:13" ht="13.8" thickBot="1" x14ac:dyDescent="0.35">
      <c r="J64" s="14"/>
      <c r="K64" s="93">
        <v>3.22</v>
      </c>
      <c r="L64" s="93">
        <v>4.04</v>
      </c>
      <c r="M64" s="94">
        <f>L60</f>
        <v>-26.69</v>
      </c>
    </row>
  </sheetData>
  <mergeCells count="8">
    <mergeCell ref="C48:D48"/>
    <mergeCell ref="J56:K56"/>
    <mergeCell ref="B3:F3"/>
    <mergeCell ref="K25:L25"/>
    <mergeCell ref="M25:N25"/>
    <mergeCell ref="O25:P25"/>
    <mergeCell ref="K35:L35"/>
    <mergeCell ref="C36:D36"/>
  </mergeCells>
  <pageMargins left="0.25" right="0.25" top="0.75" bottom="0.75" header="0.3" footer="0.3"/>
  <pageSetup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64"/>
  <sheetViews>
    <sheetView tabSelected="1" topLeftCell="A9" workbookViewId="0">
      <selection activeCell="O38" sqref="O38"/>
    </sheetView>
  </sheetViews>
  <sheetFormatPr defaultRowHeight="13.2" x14ac:dyDescent="0.3"/>
  <cols>
    <col min="1" max="1" width="8.88671875" style="2"/>
    <col min="2" max="2" width="11.6640625" style="2" customWidth="1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5.6640625" style="2" customWidth="1"/>
    <col min="8" max="8" width="9.6640625" style="2" bestFit="1" customWidth="1"/>
    <col min="9" max="9" width="8.6640625" style="3" customWidth="1"/>
    <col min="10" max="10" width="16.109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101" t="s">
        <v>73</v>
      </c>
      <c r="C5" s="102" t="s">
        <v>0</v>
      </c>
      <c r="D5" s="102" t="s">
        <v>1</v>
      </c>
      <c r="E5" s="102" t="s">
        <v>10</v>
      </c>
      <c r="F5" s="103" t="s">
        <v>11</v>
      </c>
      <c r="G5" s="101" t="s">
        <v>12</v>
      </c>
      <c r="J5" s="5" t="s">
        <v>74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98">
        <v>1</v>
      </c>
      <c r="C6" s="99">
        <v>-2.54</v>
      </c>
      <c r="D6" s="100">
        <v>0.87</v>
      </c>
      <c r="E6" s="99">
        <f t="shared" ref="E6:F11" si="0">C6*C6</f>
        <v>6.4516</v>
      </c>
      <c r="F6" s="100">
        <f t="shared" si="0"/>
        <v>0.75690000000000002</v>
      </c>
      <c r="G6" s="100">
        <f t="shared" ref="G6:G11" si="1">-E6-F6</f>
        <v>-7.2084999999999999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98">
        <v>2</v>
      </c>
      <c r="C7" s="99">
        <v>0.54</v>
      </c>
      <c r="D7" s="100">
        <v>4.09</v>
      </c>
      <c r="E7" s="99">
        <f t="shared" si="0"/>
        <v>0.29160000000000003</v>
      </c>
      <c r="F7" s="100">
        <f t="shared" si="0"/>
        <v>16.728099999999998</v>
      </c>
      <c r="G7" s="100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98">
        <v>3</v>
      </c>
      <c r="C8" s="99">
        <v>4.0999999999999996</v>
      </c>
      <c r="D8" s="100">
        <v>3.44</v>
      </c>
      <c r="E8" s="99">
        <f t="shared" si="0"/>
        <v>16.809999999999999</v>
      </c>
      <c r="F8" s="100">
        <f t="shared" si="0"/>
        <v>11.833599999999999</v>
      </c>
      <c r="G8" s="100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98">
        <v>4</v>
      </c>
      <c r="C9" s="99">
        <v>1.55</v>
      </c>
      <c r="D9" s="100">
        <v>3.72</v>
      </c>
      <c r="E9" s="99">
        <f t="shared" si="0"/>
        <v>2.4025000000000003</v>
      </c>
      <c r="F9" s="100">
        <f t="shared" si="0"/>
        <v>13.838400000000002</v>
      </c>
      <c r="G9" s="100">
        <f t="shared" si="1"/>
        <v>-16.240900000000003</v>
      </c>
    </row>
    <row r="10" spans="1:14" ht="13.8" thickBot="1" x14ac:dyDescent="0.35">
      <c r="B10" s="98">
        <v>5</v>
      </c>
      <c r="C10" s="99">
        <v>-4.84</v>
      </c>
      <c r="D10" s="100">
        <v>4.58</v>
      </c>
      <c r="E10" s="99">
        <f t="shared" si="0"/>
        <v>23.425599999999999</v>
      </c>
      <c r="F10" s="100">
        <f t="shared" si="0"/>
        <v>20.976400000000002</v>
      </c>
      <c r="G10" s="100">
        <f t="shared" si="1"/>
        <v>-44.402000000000001</v>
      </c>
    </row>
    <row r="11" spans="1:14" ht="13.8" thickBot="1" x14ac:dyDescent="0.35">
      <c r="B11" s="98">
        <v>6</v>
      </c>
      <c r="C11" s="99">
        <v>3.22</v>
      </c>
      <c r="D11" s="100">
        <v>4.04</v>
      </c>
      <c r="E11" s="99">
        <f t="shared" si="0"/>
        <v>10.368400000000001</v>
      </c>
      <c r="F11" s="100">
        <f t="shared" si="0"/>
        <v>16.3216</v>
      </c>
      <c r="G11" s="100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B20" s="104"/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0.67</v>
      </c>
      <c r="D21" s="54">
        <v>0.53</v>
      </c>
      <c r="H21" s="20"/>
      <c r="J21" s="2" t="s">
        <v>23</v>
      </c>
    </row>
    <row r="22" spans="1:16" ht="13.8" thickBot="1" x14ac:dyDescent="0.35">
      <c r="B22" s="12"/>
      <c r="D22" s="13"/>
      <c r="H22" s="20"/>
      <c r="J22" s="2" t="s">
        <v>21</v>
      </c>
    </row>
    <row r="23" spans="1:16" ht="16.2" thickBot="1" x14ac:dyDescent="0.35">
      <c r="B23" s="12"/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0.42</v>
      </c>
      <c r="D24" s="43">
        <v>0.81</v>
      </c>
    </row>
    <row r="25" spans="1:16" ht="22.2" customHeight="1" thickBot="1" x14ac:dyDescent="0.35">
      <c r="B25" s="52" t="s">
        <v>59</v>
      </c>
      <c r="C25" s="54">
        <v>0.56000000000000005</v>
      </c>
      <c r="D25" s="43">
        <v>0.44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0.71</v>
      </c>
      <c r="D26" s="56">
        <v>0.28999999999999998</v>
      </c>
      <c r="J26" s="59" t="s">
        <v>17</v>
      </c>
      <c r="K26" s="111">
        <f>K13*C21</f>
        <v>0.89333333333333353</v>
      </c>
      <c r="L26" s="112">
        <f>K13*D21</f>
        <v>0.70666666666666678</v>
      </c>
      <c r="M26" s="111">
        <f>2*K26</f>
        <v>1.7866666666666671</v>
      </c>
      <c r="N26" s="113">
        <f>2*L26</f>
        <v>1.4133333333333336</v>
      </c>
      <c r="O26" s="120">
        <f>M26-K13</f>
        <v>0.45333333333333359</v>
      </c>
      <c r="P26" s="121">
        <f>N26-K13</f>
        <v>8.0000000000000071E-2</v>
      </c>
    </row>
    <row r="27" spans="1:16" x14ac:dyDescent="0.3">
      <c r="J27" s="60" t="s">
        <v>18</v>
      </c>
      <c r="K27" s="114">
        <f>K13*C21</f>
        <v>0.89333333333333353</v>
      </c>
      <c r="L27" s="115">
        <f>K13*D21</f>
        <v>0.70666666666666678</v>
      </c>
      <c r="M27" s="114">
        <f t="shared" ref="M27:M28" si="2">2*K27</f>
        <v>1.7866666666666671</v>
      </c>
      <c r="N27" s="116">
        <f t="shared" ref="N27:N28" si="3">2*L27</f>
        <v>1.4133333333333336</v>
      </c>
      <c r="O27" s="122">
        <f>M27-K13</f>
        <v>0.45333333333333359</v>
      </c>
      <c r="P27" s="123">
        <f>N27-K13</f>
        <v>8.0000000000000071E-2</v>
      </c>
    </row>
    <row r="28" spans="1:16" ht="13.8" thickBot="1" x14ac:dyDescent="0.35">
      <c r="J28" s="53" t="s">
        <v>19</v>
      </c>
      <c r="K28" s="117">
        <f>K13*C21</f>
        <v>0.89333333333333353</v>
      </c>
      <c r="L28" s="118">
        <f>K13*D21</f>
        <v>0.70666666666666678</v>
      </c>
      <c r="M28" s="117">
        <f t="shared" si="2"/>
        <v>1.7866666666666671</v>
      </c>
      <c r="N28" s="119">
        <f t="shared" si="3"/>
        <v>1.4133333333333336</v>
      </c>
      <c r="O28" s="124">
        <f>M28-K13</f>
        <v>0.45333333333333359</v>
      </c>
      <c r="P28" s="125">
        <f>N28-K13</f>
        <v>8.0000000000000071E-2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105">
        <f>C37*K6-C6</f>
        <v>-1.5255999999999998</v>
      </c>
      <c r="L36" s="106">
        <f>D37*L6-D6</f>
        <v>6.5496000000000008</v>
      </c>
    </row>
    <row r="37" spans="1:12" x14ac:dyDescent="0.3">
      <c r="B37" s="28" t="s">
        <v>42</v>
      </c>
      <c r="C37" s="71">
        <f>2*C24</f>
        <v>0.84</v>
      </c>
      <c r="D37" s="27">
        <f>2*D24</f>
        <v>1.62</v>
      </c>
      <c r="J37" s="36" t="s">
        <v>40</v>
      </c>
      <c r="K37" s="107">
        <f>C38*K7-C6</f>
        <v>7.1319999999999997</v>
      </c>
      <c r="L37" s="108">
        <f>D38*L7-D6</f>
        <v>2.1572</v>
      </c>
    </row>
    <row r="38" spans="1:12" ht="13.8" thickBot="1" x14ac:dyDescent="0.35">
      <c r="B38" s="28" t="s">
        <v>43</v>
      </c>
      <c r="C38" s="72">
        <f t="shared" ref="C38:D39" si="4">2*C25</f>
        <v>1.1200000000000001</v>
      </c>
      <c r="D38" s="37">
        <f t="shared" si="4"/>
        <v>0.88</v>
      </c>
      <c r="J38" s="14" t="s">
        <v>41</v>
      </c>
      <c r="K38" s="109">
        <f>C39*K8-C6</f>
        <v>7.1124000000000001</v>
      </c>
      <c r="L38" s="110">
        <f>D39*L8-D6</f>
        <v>1.4731999999999998</v>
      </c>
    </row>
    <row r="39" spans="1:12" ht="13.8" thickBot="1" x14ac:dyDescent="0.35">
      <c r="B39" s="29" t="s">
        <v>44</v>
      </c>
      <c r="C39" s="73">
        <f t="shared" si="4"/>
        <v>1.42</v>
      </c>
      <c r="D39" s="38">
        <f t="shared" si="4"/>
        <v>0.57999999999999996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14">
        <f>K6-O26*K36</f>
        <v>-4.1483946666666665</v>
      </c>
      <c r="D49" s="115">
        <f t="shared" ref="C49:D51" si="5">L6-P26*L36</f>
        <v>4.0560319999999992</v>
      </c>
      <c r="J49" s="18" t="s">
        <v>52</v>
      </c>
      <c r="K49" s="81">
        <f>(C49+C50+C51)/3</f>
        <v>-1.0952853333333346</v>
      </c>
      <c r="L49" s="82">
        <f>(D49+D50+D51)/3</f>
        <v>3.7485333333333326</v>
      </c>
    </row>
    <row r="50" spans="2:13" x14ac:dyDescent="0.3">
      <c r="B50" s="36" t="s">
        <v>47</v>
      </c>
      <c r="C50" s="114">
        <f t="shared" si="5"/>
        <v>0.86682666666666464</v>
      </c>
      <c r="D50" s="115">
        <f t="shared" si="5"/>
        <v>3.2674239999999997</v>
      </c>
    </row>
    <row r="51" spans="2:13" ht="13.8" thickBot="1" x14ac:dyDescent="0.35">
      <c r="B51" s="14" t="s">
        <v>48</v>
      </c>
      <c r="C51" s="67">
        <f>K8-O28*K38</f>
        <v>-4.2880000000016238E-3</v>
      </c>
      <c r="D51" s="118">
        <f t="shared" si="5"/>
        <v>3.9221439999999999</v>
      </c>
      <c r="J51" s="2" t="s">
        <v>71</v>
      </c>
    </row>
    <row r="53" spans="2:13" x14ac:dyDescent="0.3">
      <c r="B53" s="39"/>
      <c r="J53" s="2" t="s">
        <v>65</v>
      </c>
      <c r="K53" s="2">
        <f>K49*K49</f>
        <v>1.1996499614151137</v>
      </c>
    </row>
    <row r="54" spans="2:13" x14ac:dyDescent="0.3">
      <c r="J54" s="2" t="s">
        <v>64</v>
      </c>
      <c r="K54" s="2">
        <f>L49*L49</f>
        <v>14.051502151111105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-15.251152112526219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-15.251152112526219</v>
      </c>
      <c r="L60" s="90">
        <f>G6</f>
        <v>-7.2084999999999999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x14ac:dyDescent="0.3">
      <c r="J63" s="57" t="s">
        <v>70</v>
      </c>
      <c r="K63" s="91" t="s">
        <v>0</v>
      </c>
      <c r="L63" s="91" t="s">
        <v>1</v>
      </c>
      <c r="M63" s="92" t="s">
        <v>66</v>
      </c>
    </row>
    <row r="64" spans="2:13" ht="13.8" thickBot="1" x14ac:dyDescent="0.35">
      <c r="J64" s="14"/>
      <c r="K64" s="93">
        <v>-1.0952853333333346</v>
      </c>
      <c r="L64" s="93">
        <v>3.7485333333333326</v>
      </c>
      <c r="M64" s="94">
        <f>K60</f>
        <v>-15.251152112526219</v>
      </c>
    </row>
  </sheetData>
  <sortState xmlns:xlrd2="http://schemas.microsoft.com/office/spreadsheetml/2017/richdata2" ref="J6:J15">
    <sortCondition ref="J6:J15"/>
  </sortState>
  <mergeCells count="8">
    <mergeCell ref="B3:F3"/>
    <mergeCell ref="J56:K56"/>
    <mergeCell ref="K25:L25"/>
    <mergeCell ref="M25:N25"/>
    <mergeCell ref="O25:P25"/>
    <mergeCell ref="C36:D36"/>
    <mergeCell ref="K35:L35"/>
    <mergeCell ref="C48:D48"/>
  </mergeCells>
  <pageMargins left="0.25" right="0.25" top="0.75" bottom="0.75" header="0.3" footer="0.3"/>
  <pageSetup scale="5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C26D-0A70-4D91-9C38-4918FB9CAD1C}">
  <sheetPr>
    <pageSetUpPr fitToPage="1"/>
  </sheetPr>
  <dimension ref="A2:P64"/>
  <sheetViews>
    <sheetView topLeftCell="A21" workbookViewId="0">
      <selection activeCell="K70" sqref="K70"/>
    </sheetView>
  </sheetViews>
  <sheetFormatPr defaultRowHeight="13.2" x14ac:dyDescent="0.3"/>
  <cols>
    <col min="1" max="2" width="8.88671875" style="2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9.109375" style="2" customWidth="1"/>
    <col min="8" max="8" width="9.6640625" style="2" bestFit="1" customWidth="1"/>
    <col min="9" max="9" width="8.6640625" style="3" customWidth="1"/>
    <col min="10" max="10" width="13.77734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4"/>
      <c r="C5" s="5" t="s">
        <v>0</v>
      </c>
      <c r="D5" s="5" t="s">
        <v>1</v>
      </c>
      <c r="E5" s="5" t="s">
        <v>10</v>
      </c>
      <c r="F5" s="6" t="s">
        <v>11</v>
      </c>
      <c r="G5" s="4" t="s">
        <v>12</v>
      </c>
      <c r="J5" s="5" t="s">
        <v>5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7">
        <v>1</v>
      </c>
      <c r="C6" s="8">
        <v>-2.54</v>
      </c>
      <c r="D6" s="9">
        <v>0.87</v>
      </c>
      <c r="E6" s="8">
        <f t="shared" ref="E6:F11" si="0">C6*C6</f>
        <v>6.4516</v>
      </c>
      <c r="F6" s="9">
        <f t="shared" si="0"/>
        <v>0.75690000000000002</v>
      </c>
      <c r="G6" s="9">
        <f t="shared" ref="G6:G11" si="1">-E6-F6</f>
        <v>-7.2084999999999999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7">
        <v>2</v>
      </c>
      <c r="C7" s="96">
        <v>0.54</v>
      </c>
      <c r="D7" s="97">
        <v>4.09</v>
      </c>
      <c r="E7" s="96">
        <f t="shared" si="0"/>
        <v>0.29160000000000003</v>
      </c>
      <c r="F7" s="97">
        <f t="shared" si="0"/>
        <v>16.728099999999998</v>
      </c>
      <c r="G7" s="97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7">
        <v>3</v>
      </c>
      <c r="C8" s="96">
        <v>4.0999999999999996</v>
      </c>
      <c r="D8" s="97">
        <v>3.44</v>
      </c>
      <c r="E8" s="96">
        <f t="shared" si="0"/>
        <v>16.809999999999999</v>
      </c>
      <c r="F8" s="97">
        <f t="shared" si="0"/>
        <v>11.833599999999999</v>
      </c>
      <c r="G8" s="97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7">
        <v>4</v>
      </c>
      <c r="C9" s="96">
        <v>1.55</v>
      </c>
      <c r="D9" s="97">
        <v>3.72</v>
      </c>
      <c r="E9" s="96">
        <f t="shared" si="0"/>
        <v>2.4025000000000003</v>
      </c>
      <c r="F9" s="97">
        <f t="shared" si="0"/>
        <v>13.838400000000002</v>
      </c>
      <c r="G9" s="97">
        <f t="shared" si="1"/>
        <v>-16.240900000000003</v>
      </c>
    </row>
    <row r="10" spans="1:14" ht="13.8" thickBot="1" x14ac:dyDescent="0.35">
      <c r="B10" s="7">
        <v>5</v>
      </c>
      <c r="C10" s="96">
        <v>-4.84</v>
      </c>
      <c r="D10" s="97">
        <v>4.58</v>
      </c>
      <c r="E10" s="96">
        <f t="shared" si="0"/>
        <v>23.425599999999999</v>
      </c>
      <c r="F10" s="97">
        <f t="shared" si="0"/>
        <v>20.976400000000002</v>
      </c>
      <c r="G10" s="97">
        <f t="shared" si="1"/>
        <v>-44.402000000000001</v>
      </c>
    </row>
    <row r="11" spans="1:14" ht="13.8" thickBot="1" x14ac:dyDescent="0.35">
      <c r="B11" s="7">
        <v>6</v>
      </c>
      <c r="C11" s="96">
        <v>3.22</v>
      </c>
      <c r="D11" s="97">
        <v>4.04</v>
      </c>
      <c r="E11" s="96">
        <f t="shared" si="0"/>
        <v>10.368400000000001</v>
      </c>
      <c r="F11" s="97">
        <f t="shared" si="0"/>
        <v>16.3216</v>
      </c>
      <c r="G11" s="97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0.67</v>
      </c>
      <c r="D21" s="54">
        <v>0.53</v>
      </c>
      <c r="H21" s="20"/>
      <c r="J21" s="2" t="s">
        <v>23</v>
      </c>
    </row>
    <row r="22" spans="1:16" ht="13.8" thickBot="1" x14ac:dyDescent="0.35">
      <c r="H22" s="20"/>
      <c r="J22" s="2" t="s">
        <v>21</v>
      </c>
    </row>
    <row r="23" spans="1:16" ht="16.2" thickBot="1" x14ac:dyDescent="0.35"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0.42</v>
      </c>
      <c r="D24" s="43">
        <v>0.81</v>
      </c>
    </row>
    <row r="25" spans="1:16" ht="36.6" customHeight="1" thickBot="1" x14ac:dyDescent="0.35">
      <c r="B25" s="52" t="s">
        <v>59</v>
      </c>
      <c r="C25" s="54">
        <v>0.56000000000000005</v>
      </c>
      <c r="D25" s="43">
        <v>0.44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0.71</v>
      </c>
      <c r="D26" s="56">
        <v>0.28999999999999998</v>
      </c>
      <c r="J26" s="59" t="s">
        <v>17</v>
      </c>
      <c r="K26" s="63">
        <f>K13*C21</f>
        <v>0.89333333333333353</v>
      </c>
      <c r="L26" s="64">
        <f>K13*D21</f>
        <v>0.70666666666666678</v>
      </c>
      <c r="M26" s="63">
        <f>2*K26</f>
        <v>1.7866666666666671</v>
      </c>
      <c r="N26" s="70">
        <f>2*L26</f>
        <v>1.4133333333333336</v>
      </c>
      <c r="O26" s="75">
        <f>M26-K13</f>
        <v>0.45333333333333359</v>
      </c>
      <c r="P26" s="76">
        <f>N26-K13</f>
        <v>8.0000000000000071E-2</v>
      </c>
    </row>
    <row r="27" spans="1:16" x14ac:dyDescent="0.3">
      <c r="J27" s="60" t="s">
        <v>18</v>
      </c>
      <c r="K27" s="65">
        <f>K13*C21</f>
        <v>0.89333333333333353</v>
      </c>
      <c r="L27" s="66">
        <f>K13*D21</f>
        <v>0.70666666666666678</v>
      </c>
      <c r="M27" s="65">
        <f t="shared" ref="M27:N28" si="2">2*K27</f>
        <v>1.7866666666666671</v>
      </c>
      <c r="N27" s="61">
        <f t="shared" si="2"/>
        <v>1.4133333333333336</v>
      </c>
      <c r="O27" s="77">
        <f>M27-K13</f>
        <v>0.45333333333333359</v>
      </c>
      <c r="P27" s="78">
        <f>N27-K13</f>
        <v>8.0000000000000071E-2</v>
      </c>
    </row>
    <row r="28" spans="1:16" ht="13.8" thickBot="1" x14ac:dyDescent="0.35">
      <c r="J28" s="53" t="s">
        <v>19</v>
      </c>
      <c r="K28" s="67">
        <f>K13*C21</f>
        <v>0.89333333333333353</v>
      </c>
      <c r="L28" s="68">
        <f>K13*D21</f>
        <v>0.70666666666666678</v>
      </c>
      <c r="M28" s="67">
        <f t="shared" si="2"/>
        <v>1.7866666666666671</v>
      </c>
      <c r="N28" s="62">
        <f t="shared" si="2"/>
        <v>1.4133333333333336</v>
      </c>
      <c r="O28" s="79">
        <f>M28-K13</f>
        <v>0.45333333333333359</v>
      </c>
      <c r="P28" s="80">
        <f>N28-K13</f>
        <v>8.0000000000000071E-2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74">
        <f>C37*K6-C7</f>
        <v>-4.6055999999999999</v>
      </c>
      <c r="L36" s="42">
        <f>D37*L6-D7</f>
        <v>3.329600000000001</v>
      </c>
    </row>
    <row r="37" spans="1:12" x14ac:dyDescent="0.3">
      <c r="B37" s="28" t="s">
        <v>42</v>
      </c>
      <c r="C37" s="71">
        <f>2*C24</f>
        <v>0.84</v>
      </c>
      <c r="D37" s="27">
        <f>2*D24</f>
        <v>1.62</v>
      </c>
      <c r="J37" s="36" t="s">
        <v>40</v>
      </c>
      <c r="K37" s="46">
        <f>C38*K7-C7</f>
        <v>4.0519999999999996</v>
      </c>
      <c r="L37" s="47">
        <f>D38*L7-D7</f>
        <v>-1.0627999999999997</v>
      </c>
    </row>
    <row r="38" spans="1:12" ht="13.8" thickBot="1" x14ac:dyDescent="0.35">
      <c r="B38" s="28" t="s">
        <v>43</v>
      </c>
      <c r="C38" s="72">
        <f t="shared" ref="C38:D39" si="3">2*C25</f>
        <v>1.1200000000000001</v>
      </c>
      <c r="D38" s="37">
        <f t="shared" si="3"/>
        <v>0.88</v>
      </c>
      <c r="J38" s="14" t="s">
        <v>41</v>
      </c>
      <c r="K38" s="49">
        <f>C39*K8-C7</f>
        <v>4.0324</v>
      </c>
      <c r="L38" s="48">
        <f>D39*L8-D7</f>
        <v>-1.7467999999999999</v>
      </c>
    </row>
    <row r="39" spans="1:12" ht="13.8" thickBot="1" x14ac:dyDescent="0.35">
      <c r="B39" s="29" t="s">
        <v>44</v>
      </c>
      <c r="C39" s="73">
        <f t="shared" si="3"/>
        <v>1.42</v>
      </c>
      <c r="D39" s="38">
        <f t="shared" si="3"/>
        <v>0.57999999999999996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2">
        <f>K6-O26*K36</f>
        <v>-2.7521279999999986</v>
      </c>
      <c r="D49" s="13">
        <f t="shared" ref="C49:D51" si="4">L6-P26*L36</f>
        <v>4.3136320000000001</v>
      </c>
      <c r="J49" s="18" t="s">
        <v>52</v>
      </c>
      <c r="K49" s="81">
        <f>(C49+C50+C51)/3</f>
        <v>0.3009813333333331</v>
      </c>
      <c r="L49" s="82">
        <f>(D49+D50+D51)/3</f>
        <v>4.0061333333333335</v>
      </c>
    </row>
    <row r="50" spans="2:13" x14ac:dyDescent="0.3">
      <c r="B50" s="36" t="s">
        <v>47</v>
      </c>
      <c r="C50" s="12">
        <f t="shared" si="4"/>
        <v>2.2630933333333321</v>
      </c>
      <c r="D50" s="13">
        <f t="shared" si="4"/>
        <v>3.5250240000000002</v>
      </c>
    </row>
    <row r="51" spans="2:13" ht="13.8" thickBot="1" x14ac:dyDescent="0.35">
      <c r="B51" s="14" t="s">
        <v>48</v>
      </c>
      <c r="C51" s="21">
        <f t="shared" si="4"/>
        <v>1.3919786666666658</v>
      </c>
      <c r="D51" s="22">
        <f t="shared" si="4"/>
        <v>4.1797440000000003</v>
      </c>
      <c r="J51" s="2" t="s">
        <v>72</v>
      </c>
    </row>
    <row r="53" spans="2:13" x14ac:dyDescent="0.3">
      <c r="B53" s="39"/>
      <c r="J53" s="2" t="s">
        <v>65</v>
      </c>
      <c r="K53" s="2">
        <f>K49*K49</f>
        <v>9.0589763015110972E-2</v>
      </c>
    </row>
    <row r="54" spans="2:13" x14ac:dyDescent="0.3">
      <c r="J54" s="2" t="s">
        <v>64</v>
      </c>
      <c r="K54" s="2">
        <f>L49*L49</f>
        <v>16.049104284444446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-16.139694047459557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-16.139694047459557</v>
      </c>
      <c r="L60" s="90">
        <f>G7</f>
        <v>-17.019699999999997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ht="13.8" thickBot="1" x14ac:dyDescent="0.35">
      <c r="J63" s="87" t="s">
        <v>70</v>
      </c>
      <c r="K63" s="83" t="s">
        <v>0</v>
      </c>
      <c r="L63" s="86" t="s">
        <v>1</v>
      </c>
      <c r="M63" s="84" t="s">
        <v>66</v>
      </c>
    </row>
    <row r="64" spans="2:13" ht="13.8" thickBot="1" x14ac:dyDescent="0.35">
      <c r="J64" s="14"/>
      <c r="K64" s="89">
        <v>0.54</v>
      </c>
      <c r="L64" s="95">
        <v>4.09</v>
      </c>
      <c r="M64" s="90">
        <f>L60</f>
        <v>-17.019699999999997</v>
      </c>
    </row>
  </sheetData>
  <mergeCells count="8">
    <mergeCell ref="C36:D36"/>
    <mergeCell ref="C48:D48"/>
    <mergeCell ref="J56:K56"/>
    <mergeCell ref="B3:F3"/>
    <mergeCell ref="K25:L25"/>
    <mergeCell ref="M25:N25"/>
    <mergeCell ref="O25:P25"/>
    <mergeCell ref="K35:L35"/>
  </mergeCells>
  <pageMargins left="0.25" right="0.25" top="0.75" bottom="0.75" header="0.3" footer="0.3"/>
  <pageSetup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EC2A-8B55-4962-A9B4-B849E5E1F88E}">
  <sheetPr>
    <pageSetUpPr fitToPage="1"/>
  </sheetPr>
  <dimension ref="A2:P64"/>
  <sheetViews>
    <sheetView topLeftCell="A37" workbookViewId="0">
      <selection activeCell="L61" sqref="L61"/>
    </sheetView>
  </sheetViews>
  <sheetFormatPr defaultRowHeight="13.2" x14ac:dyDescent="0.3"/>
  <cols>
    <col min="1" max="2" width="8.88671875" style="2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9.109375" style="2" customWidth="1"/>
    <col min="8" max="8" width="9.6640625" style="2" bestFit="1" customWidth="1"/>
    <col min="9" max="9" width="8.6640625" style="3" customWidth="1"/>
    <col min="10" max="10" width="13.77734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4"/>
      <c r="C5" s="5" t="s">
        <v>0</v>
      </c>
      <c r="D5" s="5" t="s">
        <v>1</v>
      </c>
      <c r="E5" s="5" t="s">
        <v>10</v>
      </c>
      <c r="F5" s="6" t="s">
        <v>11</v>
      </c>
      <c r="G5" s="4" t="s">
        <v>12</v>
      </c>
      <c r="J5" s="5" t="s">
        <v>5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7">
        <v>1</v>
      </c>
      <c r="C6" s="8">
        <v>-2.54</v>
      </c>
      <c r="D6" s="9">
        <v>0.87</v>
      </c>
      <c r="E6" s="8">
        <f t="shared" ref="E6:F11" si="0">C6*C6</f>
        <v>6.4516</v>
      </c>
      <c r="F6" s="9">
        <f t="shared" si="0"/>
        <v>0.75690000000000002</v>
      </c>
      <c r="G6" s="9">
        <f t="shared" ref="G6:G11" si="1">-E6-F6</f>
        <v>-7.2084999999999999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7">
        <v>2</v>
      </c>
      <c r="C7" s="8">
        <v>0.54</v>
      </c>
      <c r="D7" s="9">
        <v>4.09</v>
      </c>
      <c r="E7" s="8">
        <f t="shared" si="0"/>
        <v>0.29160000000000003</v>
      </c>
      <c r="F7" s="9">
        <f t="shared" si="0"/>
        <v>16.728099999999998</v>
      </c>
      <c r="G7" s="9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7">
        <v>3</v>
      </c>
      <c r="C8" s="40">
        <v>4.0999999999999996</v>
      </c>
      <c r="D8" s="41">
        <v>3.44</v>
      </c>
      <c r="E8" s="40">
        <f t="shared" si="0"/>
        <v>16.809999999999999</v>
      </c>
      <c r="F8" s="41">
        <f t="shared" si="0"/>
        <v>11.833599999999999</v>
      </c>
      <c r="G8" s="41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7">
        <v>4</v>
      </c>
      <c r="C9" s="8">
        <v>1.55</v>
      </c>
      <c r="D9" s="9">
        <v>3.72</v>
      </c>
      <c r="E9" s="8">
        <f t="shared" si="0"/>
        <v>2.4025000000000003</v>
      </c>
      <c r="F9" s="9">
        <f t="shared" si="0"/>
        <v>13.838400000000002</v>
      </c>
      <c r="G9" s="9">
        <f t="shared" si="1"/>
        <v>-16.240900000000003</v>
      </c>
    </row>
    <row r="10" spans="1:14" ht="13.8" thickBot="1" x14ac:dyDescent="0.35">
      <c r="B10" s="7">
        <v>5</v>
      </c>
      <c r="C10" s="40">
        <v>-4.84</v>
      </c>
      <c r="D10" s="41">
        <v>4.58</v>
      </c>
      <c r="E10" s="40">
        <f t="shared" si="0"/>
        <v>23.425599999999999</v>
      </c>
      <c r="F10" s="41">
        <f t="shared" si="0"/>
        <v>20.976400000000002</v>
      </c>
      <c r="G10" s="41">
        <f t="shared" si="1"/>
        <v>-44.402000000000001</v>
      </c>
    </row>
    <row r="11" spans="1:14" ht="13.8" thickBot="1" x14ac:dyDescent="0.35">
      <c r="B11" s="7">
        <v>6</v>
      </c>
      <c r="C11" s="40">
        <v>3.22</v>
      </c>
      <c r="D11" s="41">
        <v>4.04</v>
      </c>
      <c r="E11" s="40">
        <f t="shared" si="0"/>
        <v>10.368400000000001</v>
      </c>
      <c r="F11" s="41">
        <f t="shared" si="0"/>
        <v>16.3216</v>
      </c>
      <c r="G11" s="41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0.67</v>
      </c>
      <c r="D21" s="54">
        <v>0.53</v>
      </c>
      <c r="H21" s="20"/>
      <c r="J21" s="2" t="s">
        <v>23</v>
      </c>
    </row>
    <row r="22" spans="1:16" ht="13.8" thickBot="1" x14ac:dyDescent="0.35">
      <c r="H22" s="20"/>
      <c r="J22" s="2" t="s">
        <v>21</v>
      </c>
    </row>
    <row r="23" spans="1:16" ht="16.2" thickBot="1" x14ac:dyDescent="0.35"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0.42</v>
      </c>
      <c r="D24" s="43">
        <v>0.81</v>
      </c>
    </row>
    <row r="25" spans="1:16" ht="36.6" customHeight="1" thickBot="1" x14ac:dyDescent="0.35">
      <c r="B25" s="52" t="s">
        <v>59</v>
      </c>
      <c r="C25" s="54">
        <v>0.56000000000000005</v>
      </c>
      <c r="D25" s="43">
        <v>0.44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0.71</v>
      </c>
      <c r="D26" s="56">
        <v>0.28999999999999998</v>
      </c>
      <c r="J26" s="59" t="s">
        <v>17</v>
      </c>
      <c r="K26" s="63">
        <f>K13*C21</f>
        <v>0.89333333333333353</v>
      </c>
      <c r="L26" s="64">
        <f>K13*D21</f>
        <v>0.70666666666666678</v>
      </c>
      <c r="M26" s="63">
        <f>2*K26</f>
        <v>1.7866666666666671</v>
      </c>
      <c r="N26" s="70">
        <f>2*L26</f>
        <v>1.4133333333333336</v>
      </c>
      <c r="O26" s="75">
        <f>M26-K13</f>
        <v>0.45333333333333359</v>
      </c>
      <c r="P26" s="76">
        <f>N26-K13</f>
        <v>8.0000000000000071E-2</v>
      </c>
    </row>
    <row r="27" spans="1:16" x14ac:dyDescent="0.3">
      <c r="J27" s="60" t="s">
        <v>18</v>
      </c>
      <c r="K27" s="65">
        <f>K13*C21</f>
        <v>0.89333333333333353</v>
      </c>
      <c r="L27" s="66">
        <f>K13*D21</f>
        <v>0.70666666666666678</v>
      </c>
      <c r="M27" s="65">
        <f t="shared" ref="M27:N28" si="2">2*K27</f>
        <v>1.7866666666666671</v>
      </c>
      <c r="N27" s="61">
        <f t="shared" si="2"/>
        <v>1.4133333333333336</v>
      </c>
      <c r="O27" s="77">
        <f>M27-K13</f>
        <v>0.45333333333333359</v>
      </c>
      <c r="P27" s="78">
        <f>N27-K13</f>
        <v>8.0000000000000071E-2</v>
      </c>
    </row>
    <row r="28" spans="1:16" ht="13.8" thickBot="1" x14ac:dyDescent="0.35">
      <c r="J28" s="53" t="s">
        <v>19</v>
      </c>
      <c r="K28" s="67">
        <f>K13*C21</f>
        <v>0.89333333333333353</v>
      </c>
      <c r="L28" s="68">
        <f>K13*D21</f>
        <v>0.70666666666666678</v>
      </c>
      <c r="M28" s="67">
        <f t="shared" si="2"/>
        <v>1.7866666666666671</v>
      </c>
      <c r="N28" s="62">
        <f t="shared" si="2"/>
        <v>1.4133333333333336</v>
      </c>
      <c r="O28" s="79">
        <f>M28-K13</f>
        <v>0.45333333333333359</v>
      </c>
      <c r="P28" s="80">
        <f>N28-K13</f>
        <v>8.0000000000000071E-2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74">
        <f>C37*K6-C8</f>
        <v>-8.1655999999999995</v>
      </c>
      <c r="L36" s="42">
        <f>D37*L6-D8</f>
        <v>3.9796000000000009</v>
      </c>
    </row>
    <row r="37" spans="1:12" x14ac:dyDescent="0.3">
      <c r="B37" s="28" t="s">
        <v>42</v>
      </c>
      <c r="C37" s="71">
        <f>2*C24</f>
        <v>0.84</v>
      </c>
      <c r="D37" s="27">
        <f>2*D24</f>
        <v>1.62</v>
      </c>
      <c r="J37" s="36" t="s">
        <v>40</v>
      </c>
      <c r="K37" s="46">
        <f>C38*K7-C8</f>
        <v>0.49199999999999999</v>
      </c>
      <c r="L37" s="47">
        <f>D38*L7-D8</f>
        <v>-0.41279999999999983</v>
      </c>
    </row>
    <row r="38" spans="1:12" ht="13.8" thickBot="1" x14ac:dyDescent="0.35">
      <c r="B38" s="28" t="s">
        <v>43</v>
      </c>
      <c r="C38" s="72">
        <f t="shared" ref="C38:D39" si="3">2*C25</f>
        <v>1.1200000000000001</v>
      </c>
      <c r="D38" s="37">
        <f t="shared" si="3"/>
        <v>0.88</v>
      </c>
      <c r="J38" s="14" t="s">
        <v>41</v>
      </c>
      <c r="K38" s="49">
        <f>C39*K8-C8</f>
        <v>0.47240000000000038</v>
      </c>
      <c r="L38" s="48">
        <f>D39*L8-D8</f>
        <v>-1.0968</v>
      </c>
    </row>
    <row r="39" spans="1:12" ht="13.8" thickBot="1" x14ac:dyDescent="0.35">
      <c r="B39" s="29" t="s">
        <v>44</v>
      </c>
      <c r="C39" s="73">
        <f t="shared" si="3"/>
        <v>1.42</v>
      </c>
      <c r="D39" s="38">
        <f t="shared" si="3"/>
        <v>0.57999999999999996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36">
        <f t="shared" ref="C49:D51" si="4">K6-O26*K36</f>
        <v>-1.1382613333333311</v>
      </c>
      <c r="D49" s="108">
        <f t="shared" si="4"/>
        <v>4.2616319999999996</v>
      </c>
      <c r="J49" s="18" t="s">
        <v>52</v>
      </c>
      <c r="K49" s="81">
        <f>(C49+C50+C51)/3</f>
        <v>1.9148480000000003</v>
      </c>
      <c r="L49" s="82">
        <f>(D49+D50+D51)/3</f>
        <v>3.9541333333333331</v>
      </c>
    </row>
    <row r="50" spans="2:13" x14ac:dyDescent="0.3">
      <c r="B50" s="36" t="s">
        <v>47</v>
      </c>
      <c r="C50" s="136">
        <f t="shared" si="4"/>
        <v>3.8769599999999995</v>
      </c>
      <c r="D50" s="108">
        <f t="shared" si="4"/>
        <v>3.4730240000000001</v>
      </c>
    </row>
    <row r="51" spans="2:13" ht="13.8" thickBot="1" x14ac:dyDescent="0.35">
      <c r="B51" s="14" t="s">
        <v>48</v>
      </c>
      <c r="C51" s="137">
        <f t="shared" si="4"/>
        <v>3.0058453333333333</v>
      </c>
      <c r="D51" s="110">
        <f t="shared" si="4"/>
        <v>4.1277439999999999</v>
      </c>
      <c r="J51" s="2" t="s">
        <v>72</v>
      </c>
    </row>
    <row r="53" spans="2:13" x14ac:dyDescent="0.3">
      <c r="B53" s="39"/>
      <c r="J53" s="2" t="s">
        <v>65</v>
      </c>
      <c r="K53" s="116">
        <f>K49*K49</f>
        <v>3.6666428631040011</v>
      </c>
    </row>
    <row r="54" spans="2:13" x14ac:dyDescent="0.3">
      <c r="J54" s="2" t="s">
        <v>64</v>
      </c>
      <c r="K54" s="116">
        <f>L49*L49</f>
        <v>15.635170417777775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-19.301813280881778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-19.301813280881778</v>
      </c>
      <c r="L60" s="90">
        <f>G8</f>
        <v>-28.643599999999999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ht="13.8" thickBot="1" x14ac:dyDescent="0.35">
      <c r="J63" s="87" t="s">
        <v>70</v>
      </c>
      <c r="K63" s="83" t="s">
        <v>0</v>
      </c>
      <c r="L63" s="86" t="s">
        <v>1</v>
      </c>
      <c r="M63" s="84" t="s">
        <v>66</v>
      </c>
    </row>
    <row r="64" spans="2:13" ht="13.8" thickBot="1" x14ac:dyDescent="0.35">
      <c r="J64" s="14"/>
      <c r="K64" s="89">
        <v>0.54</v>
      </c>
      <c r="L64" s="95">
        <v>4.09</v>
      </c>
      <c r="M64" s="90">
        <f>L60</f>
        <v>-28.643599999999999</v>
      </c>
    </row>
  </sheetData>
  <mergeCells count="8">
    <mergeCell ref="C36:D36"/>
    <mergeCell ref="C48:D48"/>
    <mergeCell ref="J56:K56"/>
    <mergeCell ref="B3:F3"/>
    <mergeCell ref="K25:L25"/>
    <mergeCell ref="M25:N25"/>
    <mergeCell ref="O25:P25"/>
    <mergeCell ref="K35:L35"/>
  </mergeCells>
  <pageMargins left="0.25" right="0.25" top="0.75" bottom="0.75" header="0.3" footer="0.3"/>
  <pageSetup scale="5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D1F1-2390-4973-BBC1-F4F5ABF15AE2}">
  <sheetPr>
    <pageSetUpPr fitToPage="1"/>
  </sheetPr>
  <dimension ref="A2:P64"/>
  <sheetViews>
    <sheetView topLeftCell="A31" workbookViewId="0">
      <selection activeCell="L61" sqref="L61"/>
    </sheetView>
  </sheetViews>
  <sheetFormatPr defaultRowHeight="13.2" x14ac:dyDescent="0.3"/>
  <cols>
    <col min="1" max="2" width="8.88671875" style="2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9.109375" style="2" customWidth="1"/>
    <col min="8" max="8" width="9.6640625" style="2" bestFit="1" customWidth="1"/>
    <col min="9" max="9" width="8.6640625" style="3" customWidth="1"/>
    <col min="10" max="10" width="13.77734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4"/>
      <c r="C5" s="5" t="s">
        <v>0</v>
      </c>
      <c r="D5" s="5" t="s">
        <v>1</v>
      </c>
      <c r="E5" s="5" t="s">
        <v>10</v>
      </c>
      <c r="F5" s="6" t="s">
        <v>11</v>
      </c>
      <c r="G5" s="4" t="s">
        <v>12</v>
      </c>
      <c r="J5" s="5" t="s">
        <v>5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7">
        <v>1</v>
      </c>
      <c r="C6" s="8">
        <v>-2.54</v>
      </c>
      <c r="D6" s="9">
        <v>0.87</v>
      </c>
      <c r="E6" s="8">
        <f t="shared" ref="E6:F11" si="0">C6*C6</f>
        <v>6.4516</v>
      </c>
      <c r="F6" s="9">
        <f t="shared" si="0"/>
        <v>0.75690000000000002</v>
      </c>
      <c r="G6" s="9">
        <f t="shared" ref="G6:G11" si="1">-E6-F6</f>
        <v>-7.2084999999999999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7">
        <v>2</v>
      </c>
      <c r="C7" s="8">
        <v>0.54</v>
      </c>
      <c r="D7" s="9">
        <v>4.09</v>
      </c>
      <c r="E7" s="8">
        <f t="shared" si="0"/>
        <v>0.29160000000000003</v>
      </c>
      <c r="F7" s="9">
        <f t="shared" si="0"/>
        <v>16.728099999999998</v>
      </c>
      <c r="G7" s="9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7">
        <v>3</v>
      </c>
      <c r="C8" s="40">
        <v>4.0999999999999996</v>
      </c>
      <c r="D8" s="41">
        <v>3.44</v>
      </c>
      <c r="E8" s="40">
        <f t="shared" si="0"/>
        <v>16.809999999999999</v>
      </c>
      <c r="F8" s="41">
        <f t="shared" si="0"/>
        <v>11.833599999999999</v>
      </c>
      <c r="G8" s="41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7">
        <v>4</v>
      </c>
      <c r="C9" s="8">
        <v>1.55</v>
      </c>
      <c r="D9" s="9">
        <v>3.72</v>
      </c>
      <c r="E9" s="8">
        <f t="shared" si="0"/>
        <v>2.4025000000000003</v>
      </c>
      <c r="F9" s="9">
        <f t="shared" si="0"/>
        <v>13.838400000000002</v>
      </c>
      <c r="G9" s="9">
        <f t="shared" si="1"/>
        <v>-16.240900000000003</v>
      </c>
    </row>
    <row r="10" spans="1:14" ht="13.8" thickBot="1" x14ac:dyDescent="0.35">
      <c r="B10" s="7">
        <v>5</v>
      </c>
      <c r="C10" s="40">
        <v>-4.84</v>
      </c>
      <c r="D10" s="41">
        <v>4.58</v>
      </c>
      <c r="E10" s="40">
        <f t="shared" si="0"/>
        <v>23.425599999999999</v>
      </c>
      <c r="F10" s="41">
        <f t="shared" si="0"/>
        <v>20.976400000000002</v>
      </c>
      <c r="G10" s="41">
        <f t="shared" si="1"/>
        <v>-44.402000000000001</v>
      </c>
    </row>
    <row r="11" spans="1:14" ht="13.8" thickBot="1" x14ac:dyDescent="0.35">
      <c r="B11" s="7">
        <v>6</v>
      </c>
      <c r="C11" s="40">
        <v>3.22</v>
      </c>
      <c r="D11" s="41">
        <v>4.04</v>
      </c>
      <c r="E11" s="40">
        <f t="shared" si="0"/>
        <v>10.368400000000001</v>
      </c>
      <c r="F11" s="41">
        <f t="shared" si="0"/>
        <v>16.3216</v>
      </c>
      <c r="G11" s="41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0.67</v>
      </c>
      <c r="D21" s="54">
        <v>0.53</v>
      </c>
      <c r="H21" s="20"/>
      <c r="J21" s="2" t="s">
        <v>23</v>
      </c>
    </row>
    <row r="22" spans="1:16" ht="13.8" thickBot="1" x14ac:dyDescent="0.35">
      <c r="H22" s="20"/>
      <c r="J22" s="2" t="s">
        <v>21</v>
      </c>
    </row>
    <row r="23" spans="1:16" ht="16.2" thickBot="1" x14ac:dyDescent="0.35"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0.42</v>
      </c>
      <c r="D24" s="43">
        <v>0.81</v>
      </c>
    </row>
    <row r="25" spans="1:16" ht="36.6" customHeight="1" thickBot="1" x14ac:dyDescent="0.35">
      <c r="B25" s="52" t="s">
        <v>59</v>
      </c>
      <c r="C25" s="54">
        <v>0.56000000000000005</v>
      </c>
      <c r="D25" s="43">
        <v>0.44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0.71</v>
      </c>
      <c r="D26" s="56">
        <v>0.28999999999999998</v>
      </c>
      <c r="J26" s="59" t="s">
        <v>17</v>
      </c>
      <c r="K26" s="63">
        <f>K13*C21</f>
        <v>0.89333333333333353</v>
      </c>
      <c r="L26" s="64">
        <f>K13*D21</f>
        <v>0.70666666666666678</v>
      </c>
      <c r="M26" s="63">
        <f>2*K26</f>
        <v>1.7866666666666671</v>
      </c>
      <c r="N26" s="70">
        <f>2*L26</f>
        <v>1.4133333333333336</v>
      </c>
      <c r="O26" s="75">
        <f>M26-K13</f>
        <v>0.45333333333333359</v>
      </c>
      <c r="P26" s="76">
        <f>N26-K13</f>
        <v>8.0000000000000071E-2</v>
      </c>
    </row>
    <row r="27" spans="1:16" x14ac:dyDescent="0.3">
      <c r="J27" s="60" t="s">
        <v>18</v>
      </c>
      <c r="K27" s="65">
        <f>K13*C21</f>
        <v>0.89333333333333353</v>
      </c>
      <c r="L27" s="66">
        <f>K13*D21</f>
        <v>0.70666666666666678</v>
      </c>
      <c r="M27" s="65">
        <f t="shared" ref="M27:N28" si="2">2*K27</f>
        <v>1.7866666666666671</v>
      </c>
      <c r="N27" s="61">
        <f t="shared" si="2"/>
        <v>1.4133333333333336</v>
      </c>
      <c r="O27" s="77">
        <f>M27-K13</f>
        <v>0.45333333333333359</v>
      </c>
      <c r="P27" s="78">
        <f>N27-K13</f>
        <v>8.0000000000000071E-2</v>
      </c>
    </row>
    <row r="28" spans="1:16" ht="13.8" thickBot="1" x14ac:dyDescent="0.35">
      <c r="J28" s="53" t="s">
        <v>19</v>
      </c>
      <c r="K28" s="67">
        <f>K13*C21</f>
        <v>0.89333333333333353</v>
      </c>
      <c r="L28" s="68">
        <f>K13*D21</f>
        <v>0.70666666666666678</v>
      </c>
      <c r="M28" s="67">
        <f t="shared" si="2"/>
        <v>1.7866666666666671</v>
      </c>
      <c r="N28" s="62">
        <f t="shared" si="2"/>
        <v>1.4133333333333336</v>
      </c>
      <c r="O28" s="79">
        <f>M28-K13</f>
        <v>0.45333333333333359</v>
      </c>
      <c r="P28" s="80">
        <f>N28-K13</f>
        <v>8.0000000000000071E-2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74">
        <f>C37*K6-C9</f>
        <v>-5.6155999999999997</v>
      </c>
      <c r="L36" s="42">
        <f>D37*L6-D9</f>
        <v>3.6996000000000007</v>
      </c>
    </row>
    <row r="37" spans="1:12" x14ac:dyDescent="0.3">
      <c r="B37" s="28" t="s">
        <v>42</v>
      </c>
      <c r="C37" s="71">
        <f>2*C24</f>
        <v>0.84</v>
      </c>
      <c r="D37" s="27">
        <f>2*D24</f>
        <v>1.62</v>
      </c>
      <c r="J37" s="36" t="s">
        <v>40</v>
      </c>
      <c r="K37" s="46">
        <f>C38*K7-C9</f>
        <v>3.0419999999999998</v>
      </c>
      <c r="L37" s="47">
        <f>D38*L7-D9</f>
        <v>-0.69280000000000008</v>
      </c>
    </row>
    <row r="38" spans="1:12" ht="13.8" thickBot="1" x14ac:dyDescent="0.35">
      <c r="B38" s="28" t="s">
        <v>43</v>
      </c>
      <c r="C38" s="72">
        <f t="shared" ref="C38:D39" si="3">2*C25</f>
        <v>1.1200000000000001</v>
      </c>
      <c r="D38" s="37">
        <f t="shared" si="3"/>
        <v>0.88</v>
      </c>
      <c r="J38" s="14" t="s">
        <v>41</v>
      </c>
      <c r="K38" s="49">
        <f>C39*K8-C9</f>
        <v>3.0224000000000002</v>
      </c>
      <c r="L38" s="48">
        <f>D39*L8-D9</f>
        <v>-1.3768000000000002</v>
      </c>
    </row>
    <row r="39" spans="1:12" ht="13.8" thickBot="1" x14ac:dyDescent="0.35">
      <c r="B39" s="29" t="s">
        <v>44</v>
      </c>
      <c r="C39" s="73">
        <f t="shared" si="3"/>
        <v>1.42</v>
      </c>
      <c r="D39" s="38">
        <f t="shared" si="3"/>
        <v>0.57999999999999996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36">
        <f t="shared" ref="C49:D51" si="4">K6-O26*K36</f>
        <v>-2.2942613333333317</v>
      </c>
      <c r="D49" s="108">
        <f t="shared" si="4"/>
        <v>4.2840319999999998</v>
      </c>
      <c r="J49" s="18" t="s">
        <v>52</v>
      </c>
      <c r="K49" s="81">
        <f>(C49+C50+C51)/3</f>
        <v>0.75884799999999997</v>
      </c>
      <c r="L49" s="82">
        <f>(D49+D50+D51)/3</f>
        <v>3.9765333333333337</v>
      </c>
    </row>
    <row r="50" spans="2:13" x14ac:dyDescent="0.3">
      <c r="B50" s="36" t="s">
        <v>47</v>
      </c>
      <c r="C50" s="136">
        <f t="shared" si="4"/>
        <v>2.7209599999999989</v>
      </c>
      <c r="D50" s="108">
        <f t="shared" si="4"/>
        <v>3.4954239999999999</v>
      </c>
    </row>
    <row r="51" spans="2:13" ht="13.8" thickBot="1" x14ac:dyDescent="0.35">
      <c r="B51" s="14" t="s">
        <v>48</v>
      </c>
      <c r="C51" s="137">
        <f t="shared" si="4"/>
        <v>1.8498453333333327</v>
      </c>
      <c r="D51" s="110">
        <f t="shared" si="4"/>
        <v>4.1501440000000001</v>
      </c>
      <c r="J51" s="2" t="s">
        <v>72</v>
      </c>
    </row>
    <row r="53" spans="2:13" x14ac:dyDescent="0.3">
      <c r="B53" s="39"/>
      <c r="J53" s="2" t="s">
        <v>65</v>
      </c>
      <c r="K53" s="2">
        <f>K49*K49</f>
        <v>0.57585028710399999</v>
      </c>
    </row>
    <row r="54" spans="2:13" x14ac:dyDescent="0.3">
      <c r="J54" s="2" t="s">
        <v>64</v>
      </c>
      <c r="K54" s="2">
        <f>L49*L49</f>
        <v>15.812817351111114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-16.388667638215114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-16.388667638215114</v>
      </c>
      <c r="L60" s="90">
        <f>G9</f>
        <v>-16.240900000000003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ht="13.8" thickBot="1" x14ac:dyDescent="0.35">
      <c r="J63" s="87" t="s">
        <v>70</v>
      </c>
      <c r="K63" s="83" t="s">
        <v>0</v>
      </c>
      <c r="L63" s="86" t="s">
        <v>1</v>
      </c>
      <c r="M63" s="84" t="s">
        <v>66</v>
      </c>
    </row>
    <row r="64" spans="2:13" ht="13.8" thickBot="1" x14ac:dyDescent="0.35">
      <c r="J64" s="14"/>
      <c r="K64" s="89">
        <v>1.55</v>
      </c>
      <c r="L64" s="95">
        <v>3.72</v>
      </c>
      <c r="M64" s="90">
        <f>L60</f>
        <v>-16.240900000000003</v>
      </c>
    </row>
  </sheetData>
  <mergeCells count="8">
    <mergeCell ref="C48:D48"/>
    <mergeCell ref="J56:K56"/>
    <mergeCell ref="B3:F3"/>
    <mergeCell ref="K25:L25"/>
    <mergeCell ref="M25:N25"/>
    <mergeCell ref="O25:P25"/>
    <mergeCell ref="K35:L35"/>
    <mergeCell ref="C36:D36"/>
  </mergeCells>
  <pageMargins left="0.25" right="0.25" top="0.75" bottom="0.75" header="0.3" footer="0.3"/>
  <pageSetup scale="5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9064-3954-421D-8FB5-4B0AC08DE5EF}">
  <sheetPr>
    <pageSetUpPr fitToPage="1"/>
  </sheetPr>
  <dimension ref="A2:P64"/>
  <sheetViews>
    <sheetView topLeftCell="A31" workbookViewId="0">
      <selection activeCell="L61" sqref="L61"/>
    </sheetView>
  </sheetViews>
  <sheetFormatPr defaultRowHeight="13.2" x14ac:dyDescent="0.3"/>
  <cols>
    <col min="1" max="2" width="8.88671875" style="2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9.109375" style="2" customWidth="1"/>
    <col min="8" max="8" width="9.6640625" style="2" bestFit="1" customWidth="1"/>
    <col min="9" max="9" width="8.6640625" style="3" customWidth="1"/>
    <col min="10" max="10" width="13.77734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4"/>
      <c r="C5" s="5" t="s">
        <v>0</v>
      </c>
      <c r="D5" s="5" t="s">
        <v>1</v>
      </c>
      <c r="E5" s="5" t="s">
        <v>10</v>
      </c>
      <c r="F5" s="6" t="s">
        <v>11</v>
      </c>
      <c r="G5" s="4" t="s">
        <v>12</v>
      </c>
      <c r="J5" s="5" t="s">
        <v>5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7">
        <v>1</v>
      </c>
      <c r="C6" s="8">
        <v>-2.54</v>
      </c>
      <c r="D6" s="9">
        <v>0.87</v>
      </c>
      <c r="E6" s="8">
        <f t="shared" ref="E6:F11" si="0">C6*C6</f>
        <v>6.4516</v>
      </c>
      <c r="F6" s="9">
        <f t="shared" si="0"/>
        <v>0.75690000000000002</v>
      </c>
      <c r="G6" s="9">
        <f t="shared" ref="G6:G11" si="1">-E6-F6</f>
        <v>-7.2084999999999999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7">
        <v>2</v>
      </c>
      <c r="C7" s="8">
        <v>0.54</v>
      </c>
      <c r="D7" s="9">
        <v>4.09</v>
      </c>
      <c r="E7" s="8">
        <f t="shared" si="0"/>
        <v>0.29160000000000003</v>
      </c>
      <c r="F7" s="9">
        <f t="shared" si="0"/>
        <v>16.728099999999998</v>
      </c>
      <c r="G7" s="9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7">
        <v>3</v>
      </c>
      <c r="C8" s="40">
        <v>4.0999999999999996</v>
      </c>
      <c r="D8" s="41">
        <v>3.44</v>
      </c>
      <c r="E8" s="40">
        <f t="shared" si="0"/>
        <v>16.809999999999999</v>
      </c>
      <c r="F8" s="41">
        <f t="shared" si="0"/>
        <v>11.833599999999999</v>
      </c>
      <c r="G8" s="41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7">
        <v>4</v>
      </c>
      <c r="C9" s="8">
        <v>1.55</v>
      </c>
      <c r="D9" s="9">
        <v>3.72</v>
      </c>
      <c r="E9" s="8">
        <f t="shared" si="0"/>
        <v>2.4025000000000003</v>
      </c>
      <c r="F9" s="9">
        <f t="shared" si="0"/>
        <v>13.838400000000002</v>
      </c>
      <c r="G9" s="9">
        <f t="shared" si="1"/>
        <v>-16.240900000000003</v>
      </c>
    </row>
    <row r="10" spans="1:14" ht="13.8" thickBot="1" x14ac:dyDescent="0.35">
      <c r="B10" s="7">
        <v>5</v>
      </c>
      <c r="C10" s="40">
        <v>-4.84</v>
      </c>
      <c r="D10" s="41">
        <v>4.58</v>
      </c>
      <c r="E10" s="40">
        <f t="shared" si="0"/>
        <v>23.425599999999999</v>
      </c>
      <c r="F10" s="41">
        <f t="shared" si="0"/>
        <v>20.976400000000002</v>
      </c>
      <c r="G10" s="41">
        <f t="shared" si="1"/>
        <v>-44.402000000000001</v>
      </c>
    </row>
    <row r="11" spans="1:14" ht="13.8" thickBot="1" x14ac:dyDescent="0.35">
      <c r="B11" s="7">
        <v>6</v>
      </c>
      <c r="C11" s="40">
        <v>3.22</v>
      </c>
      <c r="D11" s="41">
        <v>4.04</v>
      </c>
      <c r="E11" s="40">
        <f t="shared" si="0"/>
        <v>10.368400000000001</v>
      </c>
      <c r="F11" s="41">
        <f t="shared" si="0"/>
        <v>16.3216</v>
      </c>
      <c r="G11" s="41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0.67</v>
      </c>
      <c r="D21" s="54">
        <v>0.53</v>
      </c>
      <c r="H21" s="20"/>
      <c r="J21" s="2" t="s">
        <v>23</v>
      </c>
    </row>
    <row r="22" spans="1:16" ht="13.8" thickBot="1" x14ac:dyDescent="0.35">
      <c r="H22" s="20"/>
      <c r="J22" s="2" t="s">
        <v>21</v>
      </c>
    </row>
    <row r="23" spans="1:16" ht="16.2" thickBot="1" x14ac:dyDescent="0.35"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0.42</v>
      </c>
      <c r="D24" s="43">
        <v>0.81</v>
      </c>
    </row>
    <row r="25" spans="1:16" ht="36.6" customHeight="1" thickBot="1" x14ac:dyDescent="0.35">
      <c r="B25" s="52" t="s">
        <v>59</v>
      </c>
      <c r="C25" s="54">
        <v>0.56000000000000005</v>
      </c>
      <c r="D25" s="43">
        <v>0.44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0.71</v>
      </c>
      <c r="D26" s="56">
        <v>0.28999999999999998</v>
      </c>
      <c r="J26" s="59" t="s">
        <v>17</v>
      </c>
      <c r="K26" s="63">
        <f>K13*C21</f>
        <v>0.89333333333333353</v>
      </c>
      <c r="L26" s="64">
        <f>K13*D21</f>
        <v>0.70666666666666678</v>
      </c>
      <c r="M26" s="63">
        <f>2*K26</f>
        <v>1.7866666666666671</v>
      </c>
      <c r="N26" s="70">
        <f>2*L26</f>
        <v>1.4133333333333336</v>
      </c>
      <c r="O26" s="75">
        <f>M26-K13</f>
        <v>0.45333333333333359</v>
      </c>
      <c r="P26" s="76">
        <f>N26-K13</f>
        <v>8.0000000000000071E-2</v>
      </c>
    </row>
    <row r="27" spans="1:16" x14ac:dyDescent="0.3">
      <c r="J27" s="60" t="s">
        <v>18</v>
      </c>
      <c r="K27" s="65">
        <f>K13*C21</f>
        <v>0.89333333333333353</v>
      </c>
      <c r="L27" s="66">
        <f>K13*D21</f>
        <v>0.70666666666666678</v>
      </c>
      <c r="M27" s="65">
        <f t="shared" ref="M27:N28" si="2">2*K27</f>
        <v>1.7866666666666671</v>
      </c>
      <c r="N27" s="61">
        <f t="shared" si="2"/>
        <v>1.4133333333333336</v>
      </c>
      <c r="O27" s="77">
        <f>M27-K13</f>
        <v>0.45333333333333359</v>
      </c>
      <c r="P27" s="78">
        <f>N27-K13</f>
        <v>8.0000000000000071E-2</v>
      </c>
    </row>
    <row r="28" spans="1:16" ht="13.8" thickBot="1" x14ac:dyDescent="0.35">
      <c r="J28" s="53" t="s">
        <v>19</v>
      </c>
      <c r="K28" s="67">
        <f>K13*C21</f>
        <v>0.89333333333333353</v>
      </c>
      <c r="L28" s="68">
        <f>K13*D21</f>
        <v>0.70666666666666678</v>
      </c>
      <c r="M28" s="67">
        <f t="shared" si="2"/>
        <v>1.7866666666666671</v>
      </c>
      <c r="N28" s="62">
        <f t="shared" si="2"/>
        <v>1.4133333333333336</v>
      </c>
      <c r="O28" s="79">
        <f>M28-K13</f>
        <v>0.45333333333333359</v>
      </c>
      <c r="P28" s="80">
        <f>N28-K13</f>
        <v>8.0000000000000071E-2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74">
        <f>C37*K6-C10</f>
        <v>0.77439999999999998</v>
      </c>
      <c r="L36" s="42">
        <f>D37*L6-D10</f>
        <v>2.8396000000000008</v>
      </c>
    </row>
    <row r="37" spans="1:12" x14ac:dyDescent="0.3">
      <c r="B37" s="28" t="s">
        <v>42</v>
      </c>
      <c r="C37" s="71">
        <f>2*C24</f>
        <v>0.84</v>
      </c>
      <c r="D37" s="27">
        <f>2*D24</f>
        <v>1.62</v>
      </c>
      <c r="J37" s="36" t="s">
        <v>40</v>
      </c>
      <c r="K37" s="46">
        <f>C38*K7-C10</f>
        <v>9.4319999999999986</v>
      </c>
      <c r="L37" s="47">
        <f>D38*L7-D10</f>
        <v>-1.5528</v>
      </c>
    </row>
    <row r="38" spans="1:12" ht="13.8" thickBot="1" x14ac:dyDescent="0.35">
      <c r="B38" s="28" t="s">
        <v>43</v>
      </c>
      <c r="C38" s="72">
        <f t="shared" ref="C38:D39" si="3">2*C25</f>
        <v>1.1200000000000001</v>
      </c>
      <c r="D38" s="37">
        <f t="shared" si="3"/>
        <v>0.88</v>
      </c>
      <c r="J38" s="14" t="s">
        <v>41</v>
      </c>
      <c r="K38" s="49">
        <f>C39*K8-C10</f>
        <v>9.4123999999999999</v>
      </c>
      <c r="L38" s="48">
        <f>D39*L8-D10</f>
        <v>-2.2368000000000001</v>
      </c>
    </row>
    <row r="39" spans="1:12" ht="13.8" thickBot="1" x14ac:dyDescent="0.35">
      <c r="B39" s="29" t="s">
        <v>44</v>
      </c>
      <c r="C39" s="73">
        <f t="shared" si="3"/>
        <v>1.42</v>
      </c>
      <c r="D39" s="38">
        <f t="shared" si="3"/>
        <v>0.57999999999999996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36">
        <f t="shared" ref="C49:D51" si="4">K6-O26*K36</f>
        <v>-5.1910613333333337</v>
      </c>
      <c r="D49" s="108">
        <f t="shared" si="4"/>
        <v>4.3528319999999994</v>
      </c>
      <c r="J49" s="18" t="s">
        <v>52</v>
      </c>
      <c r="K49" s="81">
        <f>(C49+C50+C51)/3</f>
        <v>-2.1379520000000016</v>
      </c>
      <c r="L49" s="82">
        <f>(D49+D50+D51)/3</f>
        <v>4.0453333333333328</v>
      </c>
    </row>
    <row r="50" spans="2:13" x14ac:dyDescent="0.3">
      <c r="B50" s="36" t="s">
        <v>47</v>
      </c>
      <c r="C50" s="136">
        <f t="shared" si="4"/>
        <v>-0.17584000000000177</v>
      </c>
      <c r="D50" s="108">
        <f t="shared" si="4"/>
        <v>3.5642240000000003</v>
      </c>
    </row>
    <row r="51" spans="2:13" ht="13.8" thickBot="1" x14ac:dyDescent="0.35">
      <c r="B51" s="14" t="s">
        <v>48</v>
      </c>
      <c r="C51" s="137">
        <f t="shared" si="4"/>
        <v>-1.0469546666666685</v>
      </c>
      <c r="D51" s="110">
        <f t="shared" si="4"/>
        <v>4.2189440000000005</v>
      </c>
      <c r="J51" s="2" t="s">
        <v>72</v>
      </c>
    </row>
    <row r="52" spans="2:13" x14ac:dyDescent="0.3">
      <c r="C52" s="138"/>
      <c r="D52" s="138"/>
    </row>
    <row r="53" spans="2:13" x14ac:dyDescent="0.3">
      <c r="B53" s="39"/>
      <c r="J53" s="2" t="s">
        <v>65</v>
      </c>
      <c r="K53" s="2">
        <f>K49*K49</f>
        <v>4.570838754304007</v>
      </c>
    </row>
    <row r="54" spans="2:13" x14ac:dyDescent="0.3">
      <c r="J54" s="2" t="s">
        <v>64</v>
      </c>
      <c r="K54" s="2">
        <f>L49*L49</f>
        <v>16.364721777777774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-20.93556053208178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-20.93556053208178</v>
      </c>
      <c r="L60" s="90">
        <f>G10</f>
        <v>-44.402000000000001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ht="13.8" thickBot="1" x14ac:dyDescent="0.35">
      <c r="J63" s="87" t="s">
        <v>70</v>
      </c>
      <c r="K63" s="83" t="s">
        <v>0</v>
      </c>
      <c r="L63" s="86" t="s">
        <v>1</v>
      </c>
      <c r="M63" s="84" t="s">
        <v>66</v>
      </c>
    </row>
    <row r="64" spans="2:13" ht="13.8" thickBot="1" x14ac:dyDescent="0.35">
      <c r="J64" s="14"/>
      <c r="K64" s="89">
        <v>-4.84</v>
      </c>
      <c r="L64" s="95">
        <v>4.58</v>
      </c>
      <c r="M64" s="90">
        <f>L60</f>
        <v>-44.402000000000001</v>
      </c>
    </row>
  </sheetData>
  <mergeCells count="8">
    <mergeCell ref="C48:D48"/>
    <mergeCell ref="J56:K56"/>
    <mergeCell ref="B3:F3"/>
    <mergeCell ref="K25:L25"/>
    <mergeCell ref="M25:N25"/>
    <mergeCell ref="O25:P25"/>
    <mergeCell ref="K35:L35"/>
    <mergeCell ref="C36:D36"/>
  </mergeCells>
  <pageMargins left="0.25" right="0.25" top="0.75" bottom="0.75" header="0.3" footer="0.3"/>
  <pageSetup scale="5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D67D-A6CD-43BB-89B5-12C29500FF4C}">
  <sheetPr>
    <pageSetUpPr fitToPage="1"/>
  </sheetPr>
  <dimension ref="A2:P64"/>
  <sheetViews>
    <sheetView topLeftCell="A48" workbookViewId="0">
      <selection activeCell="K71" sqref="K71"/>
    </sheetView>
  </sheetViews>
  <sheetFormatPr defaultRowHeight="13.2" x14ac:dyDescent="0.3"/>
  <cols>
    <col min="1" max="2" width="8.88671875" style="2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9.109375" style="2" customWidth="1"/>
    <col min="8" max="8" width="9.6640625" style="2" bestFit="1" customWidth="1"/>
    <col min="9" max="9" width="8.6640625" style="3" customWidth="1"/>
    <col min="10" max="10" width="13.77734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4"/>
      <c r="C5" s="5" t="s">
        <v>0</v>
      </c>
      <c r="D5" s="5" t="s">
        <v>1</v>
      </c>
      <c r="E5" s="5" t="s">
        <v>10</v>
      </c>
      <c r="F5" s="6" t="s">
        <v>11</v>
      </c>
      <c r="G5" s="4" t="s">
        <v>12</v>
      </c>
      <c r="J5" s="5" t="s">
        <v>5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7">
        <v>1</v>
      </c>
      <c r="C6" s="8">
        <v>-2.54</v>
      </c>
      <c r="D6" s="9">
        <v>0.87</v>
      </c>
      <c r="E6" s="8">
        <f t="shared" ref="E6:F11" si="0">C6*C6</f>
        <v>6.4516</v>
      </c>
      <c r="F6" s="9">
        <f t="shared" si="0"/>
        <v>0.75690000000000002</v>
      </c>
      <c r="G6" s="9">
        <f t="shared" ref="G6:G11" si="1">-E6-F6</f>
        <v>-7.2084999999999999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7">
        <v>2</v>
      </c>
      <c r="C7" s="8">
        <v>0.54</v>
      </c>
      <c r="D7" s="9">
        <v>4.09</v>
      </c>
      <c r="E7" s="8">
        <f t="shared" si="0"/>
        <v>0.29160000000000003</v>
      </c>
      <c r="F7" s="9">
        <f t="shared" si="0"/>
        <v>16.728099999999998</v>
      </c>
      <c r="G7" s="9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7">
        <v>3</v>
      </c>
      <c r="C8" s="40">
        <v>4.0999999999999996</v>
      </c>
      <c r="D8" s="41">
        <v>3.44</v>
      </c>
      <c r="E8" s="40">
        <f t="shared" si="0"/>
        <v>16.809999999999999</v>
      </c>
      <c r="F8" s="41">
        <f t="shared" si="0"/>
        <v>11.833599999999999</v>
      </c>
      <c r="G8" s="41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7">
        <v>4</v>
      </c>
      <c r="C9" s="8">
        <v>1.55</v>
      </c>
      <c r="D9" s="9">
        <v>3.72</v>
      </c>
      <c r="E9" s="8">
        <f t="shared" si="0"/>
        <v>2.4025000000000003</v>
      </c>
      <c r="F9" s="9">
        <f t="shared" si="0"/>
        <v>13.838400000000002</v>
      </c>
      <c r="G9" s="9">
        <f t="shared" si="1"/>
        <v>-16.240900000000003</v>
      </c>
    </row>
    <row r="10" spans="1:14" ht="13.8" thickBot="1" x14ac:dyDescent="0.35">
      <c r="B10" s="7">
        <v>5</v>
      </c>
      <c r="C10" s="40">
        <v>-4.84</v>
      </c>
      <c r="D10" s="41">
        <v>4.58</v>
      </c>
      <c r="E10" s="40">
        <f t="shared" si="0"/>
        <v>23.425599999999999</v>
      </c>
      <c r="F10" s="41">
        <f t="shared" si="0"/>
        <v>20.976400000000002</v>
      </c>
      <c r="G10" s="41">
        <f t="shared" si="1"/>
        <v>-44.402000000000001</v>
      </c>
    </row>
    <row r="11" spans="1:14" ht="13.8" thickBot="1" x14ac:dyDescent="0.35">
      <c r="B11" s="7">
        <v>6</v>
      </c>
      <c r="C11" s="40">
        <v>3.22</v>
      </c>
      <c r="D11" s="41">
        <v>4.04</v>
      </c>
      <c r="E11" s="40">
        <f t="shared" si="0"/>
        <v>10.368400000000001</v>
      </c>
      <c r="F11" s="41">
        <f t="shared" si="0"/>
        <v>16.3216</v>
      </c>
      <c r="G11" s="41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0.67</v>
      </c>
      <c r="D21" s="54">
        <v>0.53</v>
      </c>
      <c r="H21" s="20"/>
      <c r="J21" s="2" t="s">
        <v>23</v>
      </c>
    </row>
    <row r="22" spans="1:16" ht="13.8" thickBot="1" x14ac:dyDescent="0.35">
      <c r="H22" s="20"/>
      <c r="J22" s="2" t="s">
        <v>21</v>
      </c>
    </row>
    <row r="23" spans="1:16" ht="16.2" thickBot="1" x14ac:dyDescent="0.35"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0.42</v>
      </c>
      <c r="D24" s="43">
        <v>0.81</v>
      </c>
    </row>
    <row r="25" spans="1:16" ht="36.6" customHeight="1" thickBot="1" x14ac:dyDescent="0.35">
      <c r="B25" s="52" t="s">
        <v>59</v>
      </c>
      <c r="C25" s="54">
        <v>0.56000000000000005</v>
      </c>
      <c r="D25" s="43">
        <v>0.44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0.71</v>
      </c>
      <c r="D26" s="56">
        <v>0.28999999999999998</v>
      </c>
      <c r="J26" s="59" t="s">
        <v>17</v>
      </c>
      <c r="K26" s="63">
        <f>K13*C21</f>
        <v>0.89333333333333353</v>
      </c>
      <c r="L26" s="64">
        <f>K13*D21</f>
        <v>0.70666666666666678</v>
      </c>
      <c r="M26" s="63">
        <f>2*K26</f>
        <v>1.7866666666666671</v>
      </c>
      <c r="N26" s="70">
        <f>2*L26</f>
        <v>1.4133333333333336</v>
      </c>
      <c r="O26" s="75">
        <f>M26-K13</f>
        <v>0.45333333333333359</v>
      </c>
      <c r="P26" s="76">
        <f>N26-K13</f>
        <v>8.0000000000000071E-2</v>
      </c>
    </row>
    <row r="27" spans="1:16" x14ac:dyDescent="0.3">
      <c r="J27" s="60" t="s">
        <v>18</v>
      </c>
      <c r="K27" s="65">
        <f>K13*C21</f>
        <v>0.89333333333333353</v>
      </c>
      <c r="L27" s="66">
        <f>K13*D21</f>
        <v>0.70666666666666678</v>
      </c>
      <c r="M27" s="65">
        <f t="shared" ref="M27:N28" si="2">2*K27</f>
        <v>1.7866666666666671</v>
      </c>
      <c r="N27" s="61">
        <f t="shared" si="2"/>
        <v>1.4133333333333336</v>
      </c>
      <c r="O27" s="77">
        <f>M27-K13</f>
        <v>0.45333333333333359</v>
      </c>
      <c r="P27" s="78">
        <f>N27-K13</f>
        <v>8.0000000000000071E-2</v>
      </c>
    </row>
    <row r="28" spans="1:16" ht="13.8" thickBot="1" x14ac:dyDescent="0.35">
      <c r="J28" s="53" t="s">
        <v>19</v>
      </c>
      <c r="K28" s="67">
        <f>K13*C21</f>
        <v>0.89333333333333353</v>
      </c>
      <c r="L28" s="68">
        <f>K13*D21</f>
        <v>0.70666666666666678</v>
      </c>
      <c r="M28" s="67">
        <f t="shared" si="2"/>
        <v>1.7866666666666671</v>
      </c>
      <c r="N28" s="62">
        <f t="shared" si="2"/>
        <v>1.4133333333333336</v>
      </c>
      <c r="O28" s="79">
        <f>M28-K13</f>
        <v>0.45333333333333359</v>
      </c>
      <c r="P28" s="80">
        <f>N28-K13</f>
        <v>8.0000000000000071E-2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74">
        <f>C37*K6-C11</f>
        <v>-7.2856000000000005</v>
      </c>
      <c r="L36" s="42">
        <f>D37*L6-D11</f>
        <v>3.3796000000000008</v>
      </c>
    </row>
    <row r="37" spans="1:12" x14ac:dyDescent="0.3">
      <c r="B37" s="28" t="s">
        <v>42</v>
      </c>
      <c r="C37" s="71">
        <f>2*C24</f>
        <v>0.84</v>
      </c>
      <c r="D37" s="27">
        <f>2*D24</f>
        <v>1.62</v>
      </c>
      <c r="J37" s="36" t="s">
        <v>40</v>
      </c>
      <c r="K37" s="46">
        <f>C38*K7-C11</f>
        <v>1.3719999999999994</v>
      </c>
      <c r="L37" s="47">
        <f>D38*L7-D11</f>
        <v>-1.0127999999999999</v>
      </c>
    </row>
    <row r="38" spans="1:12" ht="13.8" thickBot="1" x14ac:dyDescent="0.35">
      <c r="B38" s="28" t="s">
        <v>43</v>
      </c>
      <c r="C38" s="72">
        <f t="shared" ref="C38:D39" si="3">2*C25</f>
        <v>1.1200000000000001</v>
      </c>
      <c r="D38" s="37">
        <f t="shared" si="3"/>
        <v>0.88</v>
      </c>
      <c r="J38" s="14" t="s">
        <v>41</v>
      </c>
      <c r="K38" s="49">
        <f>C39*K8-C11</f>
        <v>1.3523999999999998</v>
      </c>
      <c r="L38" s="48">
        <f>D39*L8-D11</f>
        <v>-1.6968000000000001</v>
      </c>
    </row>
    <row r="39" spans="1:12" ht="13.8" thickBot="1" x14ac:dyDescent="0.35">
      <c r="B39" s="29" t="s">
        <v>44</v>
      </c>
      <c r="C39" s="73">
        <f t="shared" si="3"/>
        <v>1.42</v>
      </c>
      <c r="D39" s="38">
        <f t="shared" si="3"/>
        <v>0.57999999999999996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36">
        <f t="shared" ref="C49:D51" si="4">K6-O26*K36</f>
        <v>-1.5371946666666645</v>
      </c>
      <c r="D49" s="108">
        <f t="shared" si="4"/>
        <v>4.3096319999999997</v>
      </c>
      <c r="J49" s="18" t="s">
        <v>52</v>
      </c>
      <c r="K49" s="81">
        <f>(C49+C50+C51)/3</f>
        <v>1.5159146666666672</v>
      </c>
      <c r="L49" s="82">
        <f>(D49+D50+D51)/3</f>
        <v>4.0021333333333331</v>
      </c>
    </row>
    <row r="50" spans="2:13" x14ac:dyDescent="0.3">
      <c r="B50" s="36" t="s">
        <v>47</v>
      </c>
      <c r="C50" s="136">
        <f t="shared" si="4"/>
        <v>3.4780266666666662</v>
      </c>
      <c r="D50" s="108">
        <f t="shared" si="4"/>
        <v>3.5210240000000002</v>
      </c>
    </row>
    <row r="51" spans="2:13" ht="13.8" thickBot="1" x14ac:dyDescent="0.35">
      <c r="B51" s="14" t="s">
        <v>48</v>
      </c>
      <c r="C51" s="137">
        <f t="shared" si="4"/>
        <v>2.6069119999999999</v>
      </c>
      <c r="D51" s="110">
        <f t="shared" si="4"/>
        <v>4.1757439999999999</v>
      </c>
      <c r="J51" s="2" t="s">
        <v>72</v>
      </c>
    </row>
    <row r="53" spans="2:13" x14ac:dyDescent="0.3">
      <c r="B53" s="39"/>
      <c r="J53" s="2" t="s">
        <v>65</v>
      </c>
      <c r="K53" s="116">
        <f>K49*K49</f>
        <v>2.2979972766151127</v>
      </c>
    </row>
    <row r="54" spans="2:13" x14ac:dyDescent="0.3">
      <c r="J54" s="2" t="s">
        <v>64</v>
      </c>
      <c r="K54" s="116">
        <f>L49*L49</f>
        <v>16.017071217777776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-18.315068494392889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-18.315068494392889</v>
      </c>
      <c r="L60" s="90">
        <f>G11</f>
        <v>-26.69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ht="13.8" thickBot="1" x14ac:dyDescent="0.35">
      <c r="J63" s="87" t="s">
        <v>70</v>
      </c>
      <c r="K63" s="83" t="s">
        <v>0</v>
      </c>
      <c r="L63" s="86" t="s">
        <v>1</v>
      </c>
      <c r="M63" s="84" t="s">
        <v>66</v>
      </c>
    </row>
    <row r="64" spans="2:13" ht="13.8" thickBot="1" x14ac:dyDescent="0.35">
      <c r="J64" s="14"/>
      <c r="K64" s="89">
        <v>3.22</v>
      </c>
      <c r="L64" s="95">
        <v>4.04</v>
      </c>
      <c r="M64" s="90">
        <f>K60</f>
        <v>-18.315068494392889</v>
      </c>
    </row>
  </sheetData>
  <mergeCells count="8">
    <mergeCell ref="C48:D48"/>
    <mergeCell ref="J56:K56"/>
    <mergeCell ref="B3:F3"/>
    <mergeCell ref="K25:L25"/>
    <mergeCell ref="M25:N25"/>
    <mergeCell ref="O25:P25"/>
    <mergeCell ref="K35:L35"/>
    <mergeCell ref="C36:D36"/>
  </mergeCells>
  <pageMargins left="0.25" right="0.25" top="0.75" bottom="0.75" header="0.3" footer="0.3"/>
  <pageSetup scale="5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9A36-93F9-4C64-928C-DC8B15645D7E}">
  <sheetPr>
    <pageSetUpPr fitToPage="1"/>
  </sheetPr>
  <dimension ref="A2:P64"/>
  <sheetViews>
    <sheetView topLeftCell="A28" workbookViewId="0">
      <selection activeCell="K64" sqref="K64:L64"/>
    </sheetView>
  </sheetViews>
  <sheetFormatPr defaultRowHeight="13.2" x14ac:dyDescent="0.3"/>
  <cols>
    <col min="1" max="1" width="8.88671875" style="2"/>
    <col min="2" max="2" width="11.6640625" style="2" customWidth="1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5.6640625" style="2" customWidth="1"/>
    <col min="8" max="8" width="9.6640625" style="2" bestFit="1" customWidth="1"/>
    <col min="9" max="9" width="8.6640625" style="3" customWidth="1"/>
    <col min="10" max="10" width="16.109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101" t="s">
        <v>73</v>
      </c>
      <c r="C5" s="102" t="s">
        <v>0</v>
      </c>
      <c r="D5" s="102" t="s">
        <v>1</v>
      </c>
      <c r="E5" s="102" t="s">
        <v>10</v>
      </c>
      <c r="F5" s="103" t="s">
        <v>11</v>
      </c>
      <c r="G5" s="101" t="s">
        <v>12</v>
      </c>
      <c r="J5" s="5" t="s">
        <v>74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98">
        <v>1</v>
      </c>
      <c r="C6" s="99">
        <v>-1.1000000000000001</v>
      </c>
      <c r="D6" s="100">
        <v>3.75</v>
      </c>
      <c r="E6" s="99">
        <f t="shared" ref="E6:F11" si="0">C6*C6</f>
        <v>1.2100000000000002</v>
      </c>
      <c r="F6" s="100">
        <f>D6*D6</f>
        <v>14.0625</v>
      </c>
      <c r="G6" s="100">
        <f t="shared" ref="G6:G11" si="1">-E6-F6</f>
        <v>-15.272500000000001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98">
        <v>2</v>
      </c>
      <c r="C7" s="99">
        <v>0.54</v>
      </c>
      <c r="D7" s="100">
        <v>4.09</v>
      </c>
      <c r="E7" s="99">
        <f t="shared" si="0"/>
        <v>0.29160000000000003</v>
      </c>
      <c r="F7" s="100">
        <f t="shared" si="0"/>
        <v>16.728099999999998</v>
      </c>
      <c r="G7" s="100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98">
        <v>3</v>
      </c>
      <c r="C8" s="99">
        <v>4.0999999999999996</v>
      </c>
      <c r="D8" s="100">
        <v>3.44</v>
      </c>
      <c r="E8" s="99">
        <f t="shared" si="0"/>
        <v>16.809999999999999</v>
      </c>
      <c r="F8" s="100">
        <f t="shared" si="0"/>
        <v>11.833599999999999</v>
      </c>
      <c r="G8" s="100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98">
        <v>4</v>
      </c>
      <c r="C9" s="99">
        <v>1.55</v>
      </c>
      <c r="D9" s="100">
        <v>3.72</v>
      </c>
      <c r="E9" s="99">
        <f t="shared" si="0"/>
        <v>2.4025000000000003</v>
      </c>
      <c r="F9" s="100">
        <f t="shared" si="0"/>
        <v>13.838400000000002</v>
      </c>
      <c r="G9" s="100">
        <f t="shared" si="1"/>
        <v>-16.240900000000003</v>
      </c>
    </row>
    <row r="10" spans="1:14" ht="13.8" thickBot="1" x14ac:dyDescent="0.35">
      <c r="B10" s="98">
        <v>5</v>
      </c>
      <c r="C10" s="99">
        <v>-4.84</v>
      </c>
      <c r="D10" s="100">
        <v>4.58</v>
      </c>
      <c r="E10" s="99">
        <f t="shared" si="0"/>
        <v>23.425599999999999</v>
      </c>
      <c r="F10" s="100">
        <f t="shared" si="0"/>
        <v>20.976400000000002</v>
      </c>
      <c r="G10" s="100">
        <f t="shared" si="1"/>
        <v>-44.402000000000001</v>
      </c>
    </row>
    <row r="11" spans="1:14" ht="13.8" thickBot="1" x14ac:dyDescent="0.35">
      <c r="B11" s="98">
        <v>6</v>
      </c>
      <c r="C11" s="99">
        <v>3.22</v>
      </c>
      <c r="D11" s="100">
        <v>4.04</v>
      </c>
      <c r="E11" s="99">
        <f t="shared" si="0"/>
        <v>10.368400000000001</v>
      </c>
      <c r="F11" s="100">
        <f t="shared" si="0"/>
        <v>16.3216</v>
      </c>
      <c r="G11" s="100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B20" s="104"/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0.34</v>
      </c>
      <c r="D21" s="54">
        <v>0.54</v>
      </c>
      <c r="H21" s="20"/>
      <c r="J21" s="2" t="s">
        <v>23</v>
      </c>
    </row>
    <row r="22" spans="1:16" ht="13.8" thickBot="1" x14ac:dyDescent="0.35">
      <c r="B22" s="12"/>
      <c r="D22" s="13"/>
      <c r="H22" s="20"/>
      <c r="J22" s="2" t="s">
        <v>21</v>
      </c>
    </row>
    <row r="23" spans="1:16" ht="16.2" thickBot="1" x14ac:dyDescent="0.35">
      <c r="B23" s="12"/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0.2</v>
      </c>
      <c r="D24" s="43">
        <v>0.75</v>
      </c>
    </row>
    <row r="25" spans="1:16" ht="22.2" customHeight="1" thickBot="1" x14ac:dyDescent="0.35">
      <c r="B25" s="52" t="s">
        <v>59</v>
      </c>
      <c r="C25" s="54">
        <v>0.45</v>
      </c>
      <c r="D25" s="43">
        <v>0.65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0.33</v>
      </c>
      <c r="D26" s="56">
        <v>0.41</v>
      </c>
      <c r="J26" s="59" t="s">
        <v>17</v>
      </c>
      <c r="K26" s="111">
        <f>K13*C21</f>
        <v>0.45333333333333342</v>
      </c>
      <c r="L26" s="112">
        <f>K13*D21</f>
        <v>0.72000000000000008</v>
      </c>
      <c r="M26" s="111">
        <f>2*K26</f>
        <v>0.90666666666666684</v>
      </c>
      <c r="N26" s="113">
        <f>2*L26</f>
        <v>1.4400000000000002</v>
      </c>
      <c r="O26" s="120">
        <f>M26-K13</f>
        <v>-0.42666666666666664</v>
      </c>
      <c r="P26" s="121">
        <f>N26-K13</f>
        <v>0.10666666666666669</v>
      </c>
    </row>
    <row r="27" spans="1:16" x14ac:dyDescent="0.3">
      <c r="J27" s="60" t="s">
        <v>18</v>
      </c>
      <c r="K27" s="114">
        <f>K13*C21</f>
        <v>0.45333333333333342</v>
      </c>
      <c r="L27" s="115">
        <f>K13*D21</f>
        <v>0.72000000000000008</v>
      </c>
      <c r="M27" s="114">
        <f t="shared" ref="M27:N28" si="2">2*K27</f>
        <v>0.90666666666666684</v>
      </c>
      <c r="N27" s="116">
        <f t="shared" si="2"/>
        <v>1.4400000000000002</v>
      </c>
      <c r="O27" s="122">
        <f>M27-K13</f>
        <v>-0.42666666666666664</v>
      </c>
      <c r="P27" s="123">
        <f>N27-K13</f>
        <v>0.10666666666666669</v>
      </c>
    </row>
    <row r="28" spans="1:16" ht="13.8" thickBot="1" x14ac:dyDescent="0.35">
      <c r="J28" s="53" t="s">
        <v>19</v>
      </c>
      <c r="K28" s="117">
        <f>K13*C21</f>
        <v>0.45333333333333342</v>
      </c>
      <c r="L28" s="118">
        <f>K13*D21</f>
        <v>0.72000000000000008</v>
      </c>
      <c r="M28" s="117">
        <f t="shared" si="2"/>
        <v>0.90666666666666684</v>
      </c>
      <c r="N28" s="119">
        <f t="shared" si="2"/>
        <v>1.4400000000000002</v>
      </c>
      <c r="O28" s="124">
        <f>M28-K13</f>
        <v>-0.42666666666666664</v>
      </c>
      <c r="P28" s="125">
        <f>N28-K13</f>
        <v>0.10666666666666669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105">
        <f>C37*K6-C6</f>
        <v>-0.83599999999999985</v>
      </c>
      <c r="L36" s="106">
        <f>D37*L6-D6</f>
        <v>3.12</v>
      </c>
    </row>
    <row r="37" spans="1:12" x14ac:dyDescent="0.3">
      <c r="B37" s="28" t="s">
        <v>42</v>
      </c>
      <c r="C37" s="71">
        <f>2*C24</f>
        <v>0.4</v>
      </c>
      <c r="D37" s="27">
        <f>2*D24</f>
        <v>1.5</v>
      </c>
      <c r="J37" s="36" t="s">
        <v>40</v>
      </c>
      <c r="K37" s="107">
        <f>C38*K7-C6</f>
        <v>4.79</v>
      </c>
      <c r="L37" s="108">
        <f>D38*L7-D6</f>
        <v>0.72200000000000042</v>
      </c>
    </row>
    <row r="38" spans="1:12" ht="13.8" thickBot="1" x14ac:dyDescent="0.35">
      <c r="B38" s="28" t="s">
        <v>43</v>
      </c>
      <c r="C38" s="72">
        <f t="shared" ref="C38:D39" si="3">2*C25</f>
        <v>0.9</v>
      </c>
      <c r="D38" s="37">
        <f t="shared" si="3"/>
        <v>1.3</v>
      </c>
      <c r="J38" s="14" t="s">
        <v>41</v>
      </c>
      <c r="K38" s="109">
        <f>C39*K8-C6</f>
        <v>3.2252000000000005</v>
      </c>
      <c r="L38" s="110">
        <f>D39*L8-D6</f>
        <v>-0.43720000000000026</v>
      </c>
    </row>
    <row r="39" spans="1:12" ht="13.8" thickBot="1" x14ac:dyDescent="0.35">
      <c r="B39" s="29" t="s">
        <v>44</v>
      </c>
      <c r="C39" s="73">
        <f t="shared" si="3"/>
        <v>0.66</v>
      </c>
      <c r="D39" s="38">
        <f t="shared" si="3"/>
        <v>0.82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14">
        <f>K6-O26*K36</f>
        <v>-5.1966933333333332</v>
      </c>
      <c r="D49" s="115">
        <f t="shared" ref="C49:D51" si="4">L6-P26*L36</f>
        <v>4.2472000000000003</v>
      </c>
      <c r="J49" s="18" t="s">
        <v>52</v>
      </c>
      <c r="K49" s="81">
        <f>(C49+C50+C51)/3</f>
        <v>1.8477084444444447</v>
      </c>
      <c r="L49" s="82">
        <f>(D49+D50+D51)/3</f>
        <v>3.8989404444444449</v>
      </c>
    </row>
    <row r="50" spans="2:13" x14ac:dyDescent="0.3">
      <c r="B50" s="36" t="s">
        <v>47</v>
      </c>
      <c r="C50" s="114">
        <f t="shared" si="4"/>
        <v>6.1437333333333335</v>
      </c>
      <c r="D50" s="115">
        <f t="shared" si="4"/>
        <v>3.3629866666666666</v>
      </c>
    </row>
    <row r="51" spans="2:13" ht="13.8" thickBot="1" x14ac:dyDescent="0.35">
      <c r="B51" s="14" t="s">
        <v>48</v>
      </c>
      <c r="C51" s="67">
        <f>K8-O28*K38</f>
        <v>4.5960853333333338</v>
      </c>
      <c r="D51" s="118">
        <f t="shared" si="4"/>
        <v>4.0866346666666669</v>
      </c>
      <c r="J51" s="2" t="s">
        <v>71</v>
      </c>
    </row>
    <row r="53" spans="2:13" x14ac:dyDescent="0.3">
      <c r="B53" s="39"/>
      <c r="J53" s="2" t="s">
        <v>65</v>
      </c>
      <c r="K53" s="2">
        <f>K49*K49</f>
        <v>3.4140264956713096</v>
      </c>
    </row>
    <row r="54" spans="2:13" x14ac:dyDescent="0.3">
      <c r="J54" s="2" t="s">
        <v>64</v>
      </c>
      <c r="K54" s="2">
        <f>L49*L49</f>
        <v>15.201736589324645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-18.615763084995955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-18.615763084995955</v>
      </c>
      <c r="L60" s="90">
        <f>G6</f>
        <v>-15.272500000000001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x14ac:dyDescent="0.3">
      <c r="J63" s="57" t="s">
        <v>70</v>
      </c>
      <c r="K63" s="91" t="s">
        <v>0</v>
      </c>
      <c r="L63" s="91" t="s">
        <v>1</v>
      </c>
      <c r="M63" s="92" t="s">
        <v>66</v>
      </c>
    </row>
    <row r="64" spans="2:13" ht="13.8" thickBot="1" x14ac:dyDescent="0.35">
      <c r="J64" s="14"/>
      <c r="K64" s="93">
        <v>1.8477084444444447</v>
      </c>
      <c r="L64" s="93">
        <v>3.8989404444444449</v>
      </c>
      <c r="M64" s="94">
        <f>K60</f>
        <v>-18.615763084995955</v>
      </c>
    </row>
  </sheetData>
  <mergeCells count="8">
    <mergeCell ref="C48:D48"/>
    <mergeCell ref="J56:K56"/>
    <mergeCell ref="B3:F3"/>
    <mergeCell ref="K25:L25"/>
    <mergeCell ref="M25:N25"/>
    <mergeCell ref="O25:P25"/>
    <mergeCell ref="K35:L35"/>
    <mergeCell ref="C36:D36"/>
  </mergeCells>
  <pageMargins left="0.25" right="0.25" top="0.75" bottom="0.75" header="0.3" footer="0.3"/>
  <pageSetup scale="5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59C3-66E4-40FA-A9CC-88995235207C}">
  <sheetPr>
    <pageSetUpPr fitToPage="1"/>
  </sheetPr>
  <dimension ref="A2:P64"/>
  <sheetViews>
    <sheetView topLeftCell="A37" workbookViewId="0">
      <selection activeCell="M65" sqref="M65"/>
    </sheetView>
  </sheetViews>
  <sheetFormatPr defaultRowHeight="13.2" x14ac:dyDescent="0.3"/>
  <cols>
    <col min="1" max="1" width="8.88671875" style="2"/>
    <col min="2" max="2" width="11.6640625" style="2" customWidth="1"/>
    <col min="3" max="3" width="11" style="2" customWidth="1"/>
    <col min="4" max="4" width="10.77734375" style="2" customWidth="1"/>
    <col min="5" max="5" width="10.88671875" style="2" customWidth="1"/>
    <col min="6" max="6" width="10.21875" style="2" customWidth="1"/>
    <col min="7" max="7" width="15.6640625" style="2" customWidth="1"/>
    <col min="8" max="8" width="9.6640625" style="2" bestFit="1" customWidth="1"/>
    <col min="9" max="9" width="8.6640625" style="3" customWidth="1"/>
    <col min="10" max="10" width="16.109375" style="2" customWidth="1"/>
    <col min="11" max="11" width="12.21875" style="2" customWidth="1"/>
    <col min="12" max="12" width="11.5546875" style="2" customWidth="1"/>
    <col min="13" max="14" width="14.21875" style="2" customWidth="1"/>
    <col min="15" max="15" width="15.21875" style="2" customWidth="1"/>
    <col min="16" max="16384" width="8.88671875" style="2"/>
  </cols>
  <sheetData>
    <row r="2" spans="1:14" x14ac:dyDescent="0.3">
      <c r="A2" s="25" t="s">
        <v>24</v>
      </c>
      <c r="I2" s="31" t="s">
        <v>25</v>
      </c>
    </row>
    <row r="3" spans="1:14" x14ac:dyDescent="0.3">
      <c r="B3" s="126" t="s">
        <v>15</v>
      </c>
      <c r="C3" s="126"/>
      <c r="D3" s="126"/>
      <c r="E3" s="126"/>
      <c r="F3" s="126"/>
      <c r="J3" s="1" t="s">
        <v>6</v>
      </c>
    </row>
    <row r="4" spans="1:14" ht="13.8" thickBot="1" x14ac:dyDescent="0.35"/>
    <row r="5" spans="1:14" ht="16.2" thickBot="1" x14ac:dyDescent="0.35">
      <c r="B5" s="101" t="s">
        <v>73</v>
      </c>
      <c r="C5" s="102" t="s">
        <v>0</v>
      </c>
      <c r="D5" s="102" t="s">
        <v>1</v>
      </c>
      <c r="E5" s="102" t="s">
        <v>10</v>
      </c>
      <c r="F5" s="103" t="s">
        <v>11</v>
      </c>
      <c r="G5" s="101" t="s">
        <v>12</v>
      </c>
      <c r="J5" s="5" t="s">
        <v>74</v>
      </c>
      <c r="K5" s="5" t="s">
        <v>0</v>
      </c>
      <c r="L5" s="5" t="s">
        <v>1</v>
      </c>
      <c r="M5" s="5" t="s">
        <v>13</v>
      </c>
      <c r="N5" s="33" t="s">
        <v>38</v>
      </c>
    </row>
    <row r="6" spans="1:14" x14ac:dyDescent="0.3">
      <c r="B6" s="98">
        <v>1</v>
      </c>
      <c r="C6" s="99">
        <v>-1.1000000000000001</v>
      </c>
      <c r="D6" s="100">
        <v>3.75</v>
      </c>
      <c r="E6" s="99">
        <f t="shared" ref="E6:F11" si="0">C6*C6</f>
        <v>1.2100000000000002</v>
      </c>
      <c r="F6" s="100">
        <f>D6*D6</f>
        <v>14.0625</v>
      </c>
      <c r="G6" s="100">
        <f t="shared" ref="G6:G11" si="1">-E6-F6</f>
        <v>-15.272500000000001</v>
      </c>
      <c r="J6" s="7" t="s">
        <v>2</v>
      </c>
      <c r="K6" s="8">
        <v>-4.84</v>
      </c>
      <c r="L6" s="9">
        <v>4.58</v>
      </c>
      <c r="M6" s="8">
        <v>-44.402000000000001</v>
      </c>
      <c r="N6" s="34" t="s">
        <v>35</v>
      </c>
    </row>
    <row r="7" spans="1:14" x14ac:dyDescent="0.3">
      <c r="B7" s="98">
        <v>2</v>
      </c>
      <c r="C7" s="99">
        <v>0.54</v>
      </c>
      <c r="D7" s="100">
        <v>4.09</v>
      </c>
      <c r="E7" s="99">
        <f t="shared" si="0"/>
        <v>0.29160000000000003</v>
      </c>
      <c r="F7" s="100">
        <f t="shared" si="0"/>
        <v>16.728099999999998</v>
      </c>
      <c r="G7" s="100">
        <f t="shared" si="1"/>
        <v>-17.019699999999997</v>
      </c>
      <c r="J7" s="7" t="s">
        <v>3</v>
      </c>
      <c r="K7" s="8">
        <v>4.0999999999999996</v>
      </c>
      <c r="L7" s="9">
        <v>3.44</v>
      </c>
      <c r="M7" s="8">
        <v>-28.643599999999999</v>
      </c>
      <c r="N7" s="34" t="s">
        <v>36</v>
      </c>
    </row>
    <row r="8" spans="1:14" x14ac:dyDescent="0.3">
      <c r="B8" s="98">
        <v>3</v>
      </c>
      <c r="C8" s="99">
        <v>4.0999999999999996</v>
      </c>
      <c r="D8" s="100">
        <v>3.44</v>
      </c>
      <c r="E8" s="99">
        <f t="shared" si="0"/>
        <v>16.809999999999999</v>
      </c>
      <c r="F8" s="100">
        <f t="shared" si="0"/>
        <v>11.833599999999999</v>
      </c>
      <c r="G8" s="100">
        <f t="shared" si="1"/>
        <v>-28.643599999999999</v>
      </c>
      <c r="J8" s="7" t="s">
        <v>4</v>
      </c>
      <c r="K8" s="8">
        <v>3.22</v>
      </c>
      <c r="L8" s="9">
        <v>4.04</v>
      </c>
      <c r="M8" s="8">
        <v>-26.69</v>
      </c>
      <c r="N8" s="34" t="s">
        <v>37</v>
      </c>
    </row>
    <row r="9" spans="1:14" x14ac:dyDescent="0.3">
      <c r="B9" s="98">
        <v>4</v>
      </c>
      <c r="C9" s="99">
        <v>1.55</v>
      </c>
      <c r="D9" s="100">
        <v>3.72</v>
      </c>
      <c r="E9" s="99">
        <f t="shared" si="0"/>
        <v>2.4025000000000003</v>
      </c>
      <c r="F9" s="100">
        <f t="shared" si="0"/>
        <v>13.838400000000002</v>
      </c>
      <c r="G9" s="100">
        <f t="shared" si="1"/>
        <v>-16.240900000000003</v>
      </c>
    </row>
    <row r="10" spans="1:14" ht="13.8" thickBot="1" x14ac:dyDescent="0.35">
      <c r="B10" s="98">
        <v>5</v>
      </c>
      <c r="C10" s="99">
        <v>-4.84</v>
      </c>
      <c r="D10" s="100">
        <v>4.58</v>
      </c>
      <c r="E10" s="99">
        <f t="shared" si="0"/>
        <v>23.425599999999999</v>
      </c>
      <c r="F10" s="100">
        <f t="shared" si="0"/>
        <v>20.976400000000002</v>
      </c>
      <c r="G10" s="100">
        <f t="shared" si="1"/>
        <v>-44.402000000000001</v>
      </c>
    </row>
    <row r="11" spans="1:14" ht="13.8" thickBot="1" x14ac:dyDescent="0.35">
      <c r="B11" s="98">
        <v>6</v>
      </c>
      <c r="C11" s="99">
        <v>3.22</v>
      </c>
      <c r="D11" s="100">
        <v>4.04</v>
      </c>
      <c r="E11" s="99">
        <f t="shared" si="0"/>
        <v>10.368400000000001</v>
      </c>
      <c r="F11" s="100">
        <f t="shared" si="0"/>
        <v>16.3216</v>
      </c>
      <c r="G11" s="100">
        <f t="shared" si="1"/>
        <v>-26.69</v>
      </c>
      <c r="J11" s="10" t="s">
        <v>7</v>
      </c>
      <c r="K11" s="11"/>
    </row>
    <row r="12" spans="1:14" x14ac:dyDescent="0.3">
      <c r="J12" s="12"/>
      <c r="K12" s="13"/>
    </row>
    <row r="13" spans="1:14" ht="13.8" thickBot="1" x14ac:dyDescent="0.35">
      <c r="J13" s="14" t="s">
        <v>16</v>
      </c>
      <c r="K13" s="23">
        <f>2-2*(1/3)</f>
        <v>1.3333333333333335</v>
      </c>
      <c r="N13" s="2" t="s">
        <v>8</v>
      </c>
    </row>
    <row r="14" spans="1:14" x14ac:dyDescent="0.3">
      <c r="N14" s="2" t="s">
        <v>9</v>
      </c>
    </row>
    <row r="17" spans="1:16" s="15" customFormat="1" x14ac:dyDescent="0.3">
      <c r="A17" s="17" t="s">
        <v>26</v>
      </c>
      <c r="I17" s="32" t="s">
        <v>27</v>
      </c>
      <c r="J17" s="17"/>
    </row>
    <row r="18" spans="1:16" ht="15.6" x14ac:dyDescent="0.3">
      <c r="B18" s="1" t="s">
        <v>14</v>
      </c>
      <c r="E18" s="25" t="s">
        <v>33</v>
      </c>
      <c r="J18" s="1" t="s">
        <v>32</v>
      </c>
      <c r="K18" s="1"/>
      <c r="L18" s="1"/>
      <c r="M18" s="1"/>
      <c r="N18" s="1"/>
    </row>
    <row r="19" spans="1:16" ht="13.8" thickBot="1" x14ac:dyDescent="0.35"/>
    <row r="20" spans="1:16" ht="16.2" thickBot="1" x14ac:dyDescent="0.35">
      <c r="B20" s="104"/>
      <c r="C20" s="44" t="s">
        <v>53</v>
      </c>
      <c r="D20" s="45" t="s">
        <v>54</v>
      </c>
      <c r="H20" s="20"/>
      <c r="J20" s="2" t="s">
        <v>20</v>
      </c>
    </row>
    <row r="21" spans="1:16" ht="16.2" thickBot="1" x14ac:dyDescent="0.35">
      <c r="B21" s="51" t="s">
        <v>55</v>
      </c>
      <c r="C21" s="69">
        <v>0.34</v>
      </c>
      <c r="D21" s="54">
        <v>0.54</v>
      </c>
      <c r="H21" s="20"/>
      <c r="J21" s="2" t="s">
        <v>23</v>
      </c>
    </row>
    <row r="22" spans="1:16" ht="13.8" thickBot="1" x14ac:dyDescent="0.35">
      <c r="B22" s="12"/>
      <c r="D22" s="13"/>
      <c r="H22" s="20"/>
      <c r="J22" s="2" t="s">
        <v>21</v>
      </c>
    </row>
    <row r="23" spans="1:16" ht="16.2" thickBot="1" x14ac:dyDescent="0.35">
      <c r="B23" s="12"/>
      <c r="C23" s="50" t="s">
        <v>56</v>
      </c>
      <c r="D23" s="45" t="s">
        <v>57</v>
      </c>
      <c r="J23" s="2" t="s">
        <v>22</v>
      </c>
    </row>
    <row r="24" spans="1:16" ht="16.2" thickBot="1" x14ac:dyDescent="0.35">
      <c r="B24" s="52" t="s">
        <v>58</v>
      </c>
      <c r="C24" s="54">
        <v>0.2</v>
      </c>
      <c r="D24" s="43">
        <v>0.75</v>
      </c>
    </row>
    <row r="25" spans="1:16" ht="22.2" customHeight="1" thickBot="1" x14ac:dyDescent="0.35">
      <c r="B25" s="52" t="s">
        <v>59</v>
      </c>
      <c r="C25" s="54">
        <v>0.45</v>
      </c>
      <c r="D25" s="43">
        <v>0.65</v>
      </c>
      <c r="K25" s="129" t="s">
        <v>63</v>
      </c>
      <c r="L25" s="130"/>
      <c r="M25" s="131" t="s">
        <v>61</v>
      </c>
      <c r="N25" s="132"/>
      <c r="O25" s="133" t="s">
        <v>62</v>
      </c>
      <c r="P25" s="134"/>
    </row>
    <row r="26" spans="1:16" ht="16.2" thickBot="1" x14ac:dyDescent="0.35">
      <c r="B26" s="53" t="s">
        <v>60</v>
      </c>
      <c r="C26" s="55">
        <v>0.33</v>
      </c>
      <c r="D26" s="56">
        <v>0.41</v>
      </c>
      <c r="J26" s="59" t="s">
        <v>17</v>
      </c>
      <c r="K26" s="111">
        <f>K13*C21</f>
        <v>0.45333333333333342</v>
      </c>
      <c r="L26" s="112">
        <f>K13*D21</f>
        <v>0.72000000000000008</v>
      </c>
      <c r="M26" s="111">
        <f>2*K26</f>
        <v>0.90666666666666684</v>
      </c>
      <c r="N26" s="113">
        <f>2*L26</f>
        <v>1.4400000000000002</v>
      </c>
      <c r="O26" s="120">
        <f>M26-K13</f>
        <v>-0.42666666666666664</v>
      </c>
      <c r="P26" s="121">
        <f>N26-K13</f>
        <v>0.10666666666666669</v>
      </c>
    </row>
    <row r="27" spans="1:16" x14ac:dyDescent="0.3">
      <c r="J27" s="60" t="s">
        <v>18</v>
      </c>
      <c r="K27" s="114">
        <f>K13*C21</f>
        <v>0.45333333333333342</v>
      </c>
      <c r="L27" s="115">
        <f>K13*D21</f>
        <v>0.72000000000000008</v>
      </c>
      <c r="M27" s="114">
        <f t="shared" ref="M27:N28" si="2">2*K27</f>
        <v>0.90666666666666684</v>
      </c>
      <c r="N27" s="116">
        <f t="shared" si="2"/>
        <v>1.4400000000000002</v>
      </c>
      <c r="O27" s="122">
        <f>M27-K13</f>
        <v>-0.42666666666666664</v>
      </c>
      <c r="P27" s="123">
        <f>N27-K13</f>
        <v>0.10666666666666669</v>
      </c>
    </row>
    <row r="28" spans="1:16" ht="13.8" thickBot="1" x14ac:dyDescent="0.35">
      <c r="J28" s="53" t="s">
        <v>19</v>
      </c>
      <c r="K28" s="117">
        <f>K13*C21</f>
        <v>0.45333333333333342</v>
      </c>
      <c r="L28" s="118">
        <f>K13*D21</f>
        <v>0.72000000000000008</v>
      </c>
      <c r="M28" s="117">
        <f t="shared" si="2"/>
        <v>0.90666666666666684</v>
      </c>
      <c r="N28" s="119">
        <f t="shared" si="2"/>
        <v>1.4400000000000002</v>
      </c>
      <c r="O28" s="124">
        <f>M28-K13</f>
        <v>-0.42666666666666664</v>
      </c>
      <c r="P28" s="125">
        <f>N28-K13</f>
        <v>0.10666666666666669</v>
      </c>
    </row>
    <row r="31" spans="1:16" s="15" customFormat="1" x14ac:dyDescent="0.3">
      <c r="I31" s="16"/>
    </row>
    <row r="32" spans="1:16" x14ac:dyDescent="0.3">
      <c r="A32" s="25" t="s">
        <v>28</v>
      </c>
      <c r="I32" s="31" t="s">
        <v>30</v>
      </c>
    </row>
    <row r="33" spans="1:12" x14ac:dyDescent="0.3">
      <c r="B33" s="1" t="s">
        <v>34</v>
      </c>
      <c r="J33" s="1" t="s">
        <v>31</v>
      </c>
    </row>
    <row r="34" spans="1:12" ht="13.8" thickBot="1" x14ac:dyDescent="0.35"/>
    <row r="35" spans="1:12" ht="13.8" thickBot="1" x14ac:dyDescent="0.35">
      <c r="J35" s="35"/>
      <c r="K35" s="129"/>
      <c r="L35" s="130"/>
    </row>
    <row r="36" spans="1:12" ht="15" customHeight="1" thickBot="1" x14ac:dyDescent="0.35">
      <c r="B36" s="30"/>
      <c r="C36" s="135" t="s">
        <v>29</v>
      </c>
      <c r="D36" s="130"/>
      <c r="J36" s="26" t="s">
        <v>39</v>
      </c>
      <c r="K36" s="105">
        <f>C37*K6-C7</f>
        <v>-2.476</v>
      </c>
      <c r="L36" s="106">
        <f>D37*L6-D7</f>
        <v>2.7800000000000002</v>
      </c>
    </row>
    <row r="37" spans="1:12" x14ac:dyDescent="0.3">
      <c r="B37" s="28" t="s">
        <v>42</v>
      </c>
      <c r="C37" s="71">
        <f>2*C24</f>
        <v>0.4</v>
      </c>
      <c r="D37" s="27">
        <f>2*D24</f>
        <v>1.5</v>
      </c>
      <c r="J37" s="36" t="s">
        <v>40</v>
      </c>
      <c r="K37" s="107">
        <f>C38*K7-C7</f>
        <v>3.15</v>
      </c>
      <c r="L37" s="108">
        <f>D38*L7-D7</f>
        <v>0.38200000000000056</v>
      </c>
    </row>
    <row r="38" spans="1:12" ht="13.8" thickBot="1" x14ac:dyDescent="0.35">
      <c r="B38" s="28" t="s">
        <v>43</v>
      </c>
      <c r="C38" s="72">
        <f t="shared" ref="C38:D39" si="3">2*C25</f>
        <v>0.9</v>
      </c>
      <c r="D38" s="37">
        <f t="shared" si="3"/>
        <v>1.3</v>
      </c>
      <c r="J38" s="14" t="s">
        <v>41</v>
      </c>
      <c r="K38" s="109">
        <f>C39*K8-C7</f>
        <v>1.5852000000000004</v>
      </c>
      <c r="L38" s="110">
        <f>D39*L8-D7</f>
        <v>-0.77720000000000011</v>
      </c>
    </row>
    <row r="39" spans="1:12" ht="13.8" thickBot="1" x14ac:dyDescent="0.35">
      <c r="B39" s="29" t="s">
        <v>44</v>
      </c>
      <c r="C39" s="73">
        <f t="shared" si="3"/>
        <v>0.66</v>
      </c>
      <c r="D39" s="38">
        <f t="shared" si="3"/>
        <v>0.82</v>
      </c>
    </row>
    <row r="40" spans="1:12" x14ac:dyDescent="0.3">
      <c r="J40" s="39"/>
    </row>
    <row r="44" spans="1:12" s="15" customFormat="1" x14ac:dyDescent="0.3">
      <c r="I44" s="16"/>
    </row>
    <row r="45" spans="1:12" x14ac:dyDescent="0.3">
      <c r="A45" s="25" t="s">
        <v>49</v>
      </c>
      <c r="I45" s="31" t="s">
        <v>50</v>
      </c>
    </row>
    <row r="46" spans="1:12" x14ac:dyDescent="0.3">
      <c r="B46" s="1" t="s">
        <v>45</v>
      </c>
      <c r="J46" s="1" t="s">
        <v>51</v>
      </c>
    </row>
    <row r="47" spans="1:12" ht="13.8" thickBot="1" x14ac:dyDescent="0.35"/>
    <row r="48" spans="1:12" ht="13.8" thickBot="1" x14ac:dyDescent="0.35">
      <c r="B48" s="35"/>
      <c r="C48" s="129"/>
      <c r="D48" s="130"/>
    </row>
    <row r="49" spans="2:13" ht="13.8" thickBot="1" x14ac:dyDescent="0.35">
      <c r="B49" s="26" t="s">
        <v>46</v>
      </c>
      <c r="C49" s="114">
        <f>K6-O26*K36</f>
        <v>-5.8964266666666667</v>
      </c>
      <c r="D49" s="115">
        <f t="shared" ref="C49:D51" si="4">L6-P26*L36</f>
        <v>4.2834666666666665</v>
      </c>
      <c r="J49" s="18" t="s">
        <v>52</v>
      </c>
      <c r="K49" s="81">
        <f>(C49+C50+C51)/3</f>
        <v>1.1479751111111109</v>
      </c>
      <c r="L49" s="82">
        <f>(D49+D50+D51)/3</f>
        <v>3.9352071111111111</v>
      </c>
    </row>
    <row r="50" spans="2:13" x14ac:dyDescent="0.3">
      <c r="B50" s="36" t="s">
        <v>47</v>
      </c>
      <c r="C50" s="114">
        <f t="shared" si="4"/>
        <v>5.4439999999999991</v>
      </c>
      <c r="D50" s="115">
        <f t="shared" si="4"/>
        <v>3.3992533333333332</v>
      </c>
    </row>
    <row r="51" spans="2:13" ht="13.8" thickBot="1" x14ac:dyDescent="0.35">
      <c r="B51" s="14" t="s">
        <v>48</v>
      </c>
      <c r="C51" s="67">
        <f>K8-O28*K38</f>
        <v>3.8963520000000003</v>
      </c>
      <c r="D51" s="118">
        <f t="shared" si="4"/>
        <v>4.1229013333333331</v>
      </c>
      <c r="J51" s="2" t="s">
        <v>71</v>
      </c>
    </row>
    <row r="53" spans="2:13" x14ac:dyDescent="0.3">
      <c r="B53" s="39"/>
      <c r="J53" s="2" t="s">
        <v>65</v>
      </c>
      <c r="K53" s="2">
        <f>K49*K49</f>
        <v>1.3178468557305676</v>
      </c>
    </row>
    <row r="54" spans="2:13" x14ac:dyDescent="0.3">
      <c r="J54" s="2" t="s">
        <v>64</v>
      </c>
      <c r="K54" s="2">
        <f>L49*L49</f>
        <v>15.485855007339456</v>
      </c>
    </row>
    <row r="55" spans="2:13" ht="13.8" thickBot="1" x14ac:dyDescent="0.35"/>
    <row r="56" spans="2:13" ht="13.8" thickBot="1" x14ac:dyDescent="0.35">
      <c r="J56" s="127" t="s">
        <v>67</v>
      </c>
      <c r="K56" s="128"/>
      <c r="L56" s="85">
        <f>-K53-K54</f>
        <v>-16.803701863070025</v>
      </c>
    </row>
    <row r="57" spans="2:13" ht="13.8" thickBot="1" x14ac:dyDescent="0.35"/>
    <row r="58" spans="2:13" ht="13.8" thickBot="1" x14ac:dyDescent="0.35">
      <c r="J58" s="87" t="s">
        <v>68</v>
      </c>
      <c r="K58" s="58"/>
      <c r="L58" s="19"/>
    </row>
    <row r="59" spans="2:13" ht="13.8" thickBot="1" x14ac:dyDescent="0.35">
      <c r="J59" s="88"/>
      <c r="K59" s="18" t="s">
        <v>69</v>
      </c>
      <c r="L59" s="11" t="s">
        <v>66</v>
      </c>
    </row>
    <row r="60" spans="2:13" ht="13.8" thickBot="1" x14ac:dyDescent="0.35">
      <c r="J60" s="12"/>
      <c r="K60" s="89">
        <f>L56</f>
        <v>-16.803701863070025</v>
      </c>
      <c r="L60" s="90">
        <f>G7</f>
        <v>-17.019699999999997</v>
      </c>
    </row>
    <row r="61" spans="2:13" ht="13.8" thickBot="1" x14ac:dyDescent="0.35">
      <c r="J61" s="21"/>
      <c r="K61" s="24"/>
      <c r="L61" s="22"/>
    </row>
    <row r="62" spans="2:13" ht="13.8" thickBot="1" x14ac:dyDescent="0.35"/>
    <row r="63" spans="2:13" x14ac:dyDescent="0.3">
      <c r="J63" s="57" t="s">
        <v>70</v>
      </c>
      <c r="K63" s="91" t="s">
        <v>0</v>
      </c>
      <c r="L63" s="91" t="s">
        <v>1</v>
      </c>
      <c r="M63" s="92" t="s">
        <v>66</v>
      </c>
    </row>
    <row r="64" spans="2:13" ht="13.8" thickBot="1" x14ac:dyDescent="0.35">
      <c r="J64" s="14"/>
      <c r="K64" s="93">
        <v>0.54</v>
      </c>
      <c r="L64" s="93">
        <v>4.09</v>
      </c>
      <c r="M64" s="94">
        <f>L60</f>
        <v>-17.019699999999997</v>
      </c>
    </row>
  </sheetData>
  <mergeCells count="8">
    <mergeCell ref="C48:D48"/>
    <mergeCell ref="J56:K56"/>
    <mergeCell ref="B3:F3"/>
    <mergeCell ref="K25:L25"/>
    <mergeCell ref="M25:N25"/>
    <mergeCell ref="O25:P25"/>
    <mergeCell ref="K35:L35"/>
    <mergeCell ref="C36:D36"/>
  </mergeCells>
  <pageMargins left="0.25" right="0.25" top="0.75" bottom="0.75" header="0.3" footer="0.3"/>
  <pageSetup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Date all</vt:lpstr>
      <vt:lpstr>Iterația 1 lup 1</vt:lpstr>
      <vt:lpstr>Iterația 1 lup 2</vt:lpstr>
      <vt:lpstr>Iterația 1 lup 3</vt:lpstr>
      <vt:lpstr>Iterația 1 lup 4</vt:lpstr>
      <vt:lpstr>Iterația 1 lup 5</vt:lpstr>
      <vt:lpstr>Iterația 1 lup 6</vt:lpstr>
      <vt:lpstr>Iterația 2 lup 1</vt:lpstr>
      <vt:lpstr>Iterația 2 lup 2</vt:lpstr>
      <vt:lpstr>Iterația 2 lup 3</vt:lpstr>
      <vt:lpstr>Iterația 2 lup 4</vt:lpstr>
      <vt:lpstr>Iterația 2 lup 5</vt:lpstr>
      <vt:lpstr>Iterația 2 lup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Ralutz</dc:creator>
  <cp:lastModifiedBy>Jacob Ralutz</cp:lastModifiedBy>
  <cp:lastPrinted>2024-05-28T11:11:26Z</cp:lastPrinted>
  <dcterms:created xsi:type="dcterms:W3CDTF">2024-05-21T11:25:15Z</dcterms:created>
  <dcterms:modified xsi:type="dcterms:W3CDTF">2024-06-08T13:11:10Z</dcterms:modified>
</cp:coreProperties>
</file>