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eynaldo Álvarez\Downloads\"/>
    </mc:Choice>
  </mc:AlternateContent>
  <xr:revisionPtr revIDLastSave="0" documentId="13_ncr:1_{01E3A7A7-9349-4AD6-B1F9-FB7A7EC5EB41}" xr6:coauthVersionLast="47" xr6:coauthVersionMax="47" xr10:uidLastSave="{00000000-0000-0000-0000-000000000000}"/>
  <bookViews>
    <workbookView xWindow="10815" yWindow="0" windowWidth="14400" windowHeight="15600" xr2:uid="{00000000-000D-0000-FFFF-FFFF00000000}"/>
  </bookViews>
  <sheets>
    <sheet name="LEVELS" sheetId="1" r:id="rId1"/>
    <sheet name="FAIR Indicators_v0.05" sheetId="2" r:id="rId2"/>
    <sheet name="calc" sheetId="3" state="hidden" r:id="rId3"/>
    <sheet name="DATA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5NyLQ1PphH+/3ohLSdVso99UOsyFV5woTLLVvryFpI="/>
    </ext>
  </extLst>
</workbook>
</file>

<file path=xl/calcChain.xml><?xml version="1.0" encoding="utf-8"?>
<calcChain xmlns="http://schemas.openxmlformats.org/spreadsheetml/2006/main">
  <c r="F2" i="4" l="1"/>
  <c r="F3" i="4" s="1"/>
  <c r="F4" i="4" s="1"/>
  <c r="F5" i="4" s="1"/>
  <c r="F6" i="4" s="1"/>
  <c r="B10" i="3"/>
  <c r="B8" i="3"/>
  <c r="B6" i="3"/>
  <c r="J42" i="2"/>
  <c r="M42" i="2" s="1"/>
  <c r="I42" i="2"/>
  <c r="C42" i="2"/>
  <c r="J41" i="2"/>
  <c r="L41" i="2" s="1"/>
  <c r="I41" i="2"/>
  <c r="C41" i="2"/>
  <c r="L40" i="2"/>
  <c r="J40" i="2"/>
  <c r="M40" i="2" s="1"/>
  <c r="I40" i="2"/>
  <c r="C40" i="2"/>
  <c r="J39" i="2"/>
  <c r="L39" i="2" s="1"/>
  <c r="I39" i="2"/>
  <c r="C39" i="2"/>
  <c r="L38" i="2"/>
  <c r="J38" i="2"/>
  <c r="M38" i="2" s="1"/>
  <c r="I38" i="2"/>
  <c r="C38" i="2"/>
  <c r="J37" i="2"/>
  <c r="L37" i="2" s="1"/>
  <c r="I37" i="2"/>
  <c r="C37" i="2"/>
  <c r="L36" i="2"/>
  <c r="J36" i="2"/>
  <c r="M36" i="2" s="1"/>
  <c r="C36" i="2"/>
  <c r="M35" i="2"/>
  <c r="K35" i="2"/>
  <c r="J35" i="2"/>
  <c r="L35" i="2" s="1"/>
  <c r="I35" i="2"/>
  <c r="C35" i="2"/>
  <c r="M34" i="2"/>
  <c r="L34" i="2"/>
  <c r="K34" i="2"/>
  <c r="J34" i="2"/>
  <c r="I34" i="2"/>
  <c r="C34" i="2"/>
  <c r="M33" i="2"/>
  <c r="J33" i="2"/>
  <c r="L33" i="2" s="1"/>
  <c r="I33" i="2"/>
  <c r="C33" i="2"/>
  <c r="B33" i="2"/>
  <c r="L32" i="2"/>
  <c r="J32" i="2"/>
  <c r="M32" i="2" s="1"/>
  <c r="I32" i="2"/>
  <c r="C32" i="2"/>
  <c r="J31" i="2"/>
  <c r="K31" i="2" s="1"/>
  <c r="I31" i="2"/>
  <c r="C31" i="2"/>
  <c r="L30" i="2"/>
  <c r="J30" i="2"/>
  <c r="M30" i="2" s="1"/>
  <c r="I30" i="2"/>
  <c r="C30" i="2"/>
  <c r="J29" i="2"/>
  <c r="K29" i="2" s="1"/>
  <c r="I29" i="2"/>
  <c r="C29" i="2"/>
  <c r="L28" i="2"/>
  <c r="J28" i="2"/>
  <c r="M28" i="2" s="1"/>
  <c r="I28" i="2"/>
  <c r="C28" i="2"/>
  <c r="J27" i="2"/>
  <c r="K27" i="2" s="1"/>
  <c r="I27" i="2"/>
  <c r="C27" i="2"/>
  <c r="L26" i="2"/>
  <c r="J26" i="2"/>
  <c r="M26" i="2" s="1"/>
  <c r="I26" i="2"/>
  <c r="C26" i="2"/>
  <c r="J25" i="2"/>
  <c r="K25" i="2" s="1"/>
  <c r="I25" i="2"/>
  <c r="C25" i="2"/>
  <c r="L24" i="2"/>
  <c r="J24" i="2"/>
  <c r="M24" i="2" s="1"/>
  <c r="I24" i="2"/>
  <c r="C24" i="2"/>
  <c r="J23" i="2"/>
  <c r="K23" i="2" s="1"/>
  <c r="I23" i="2"/>
  <c r="C23" i="2"/>
  <c r="L22" i="2"/>
  <c r="J22" i="2"/>
  <c r="M22" i="2" s="1"/>
  <c r="I22" i="2"/>
  <c r="C22" i="2"/>
  <c r="J21" i="2"/>
  <c r="K21" i="2" s="1"/>
  <c r="I21" i="2"/>
  <c r="C21" i="2"/>
  <c r="B21" i="2"/>
  <c r="M20" i="2"/>
  <c r="K20" i="2"/>
  <c r="J20" i="2"/>
  <c r="L20" i="2" s="1"/>
  <c r="I20" i="2"/>
  <c r="C20" i="2"/>
  <c r="M19" i="2"/>
  <c r="L19" i="2"/>
  <c r="K19" i="2"/>
  <c r="J19" i="2"/>
  <c r="I19" i="2"/>
  <c r="C19" i="2"/>
  <c r="F10" i="3" s="1"/>
  <c r="M18" i="2"/>
  <c r="K18" i="2"/>
  <c r="J18" i="2"/>
  <c r="L18" i="2" s="1"/>
  <c r="I18" i="2"/>
  <c r="C18" i="2"/>
  <c r="M17" i="2"/>
  <c r="L17" i="2"/>
  <c r="K17" i="2"/>
  <c r="J17" i="2"/>
  <c r="I17" i="2"/>
  <c r="C17" i="2"/>
  <c r="M16" i="2"/>
  <c r="K16" i="2"/>
  <c r="J16" i="2"/>
  <c r="L16" i="2" s="1"/>
  <c r="I16" i="2"/>
  <c r="C16" i="2"/>
  <c r="M15" i="2"/>
  <c r="L15" i="2"/>
  <c r="K15" i="2"/>
  <c r="J15" i="2"/>
  <c r="I15" i="2"/>
  <c r="C15" i="2"/>
  <c r="M14" i="2"/>
  <c r="K14" i="2"/>
  <c r="J14" i="2"/>
  <c r="L14" i="2" s="1"/>
  <c r="I14" i="2"/>
  <c r="C14" i="2"/>
  <c r="M13" i="2"/>
  <c r="L13" i="2"/>
  <c r="K13" i="2"/>
  <c r="J13" i="2"/>
  <c r="I13" i="2"/>
  <c r="C13" i="2"/>
  <c r="M12" i="2"/>
  <c r="K12" i="2"/>
  <c r="J12" i="2"/>
  <c r="L12" i="2" s="1"/>
  <c r="I12" i="2"/>
  <c r="C12" i="2"/>
  <c r="M11" i="2"/>
  <c r="L11" i="2"/>
  <c r="K11" i="2"/>
  <c r="J11" i="2"/>
  <c r="I11" i="2"/>
  <c r="C11" i="2"/>
  <c r="M10" i="2"/>
  <c r="K10" i="2"/>
  <c r="J10" i="2"/>
  <c r="L10" i="2" s="1"/>
  <c r="I10" i="2"/>
  <c r="C10" i="2"/>
  <c r="M9" i="2"/>
  <c r="L9" i="2"/>
  <c r="K9" i="2"/>
  <c r="J9" i="2"/>
  <c r="I9" i="2"/>
  <c r="C9" i="2"/>
  <c r="E8" i="3" s="1"/>
  <c r="B9" i="2"/>
  <c r="J8" i="2"/>
  <c r="K8" i="2" s="1"/>
  <c r="I8" i="2"/>
  <c r="C8" i="2"/>
  <c r="L7" i="2"/>
  <c r="J7" i="2"/>
  <c r="M7" i="2" s="1"/>
  <c r="I7" i="2"/>
  <c r="C7" i="2"/>
  <c r="J6" i="2"/>
  <c r="K6" i="2" s="1"/>
  <c r="I6" i="2"/>
  <c r="C6" i="2"/>
  <c r="L5" i="2"/>
  <c r="J5" i="2"/>
  <c r="M5" i="2" s="1"/>
  <c r="I5" i="2"/>
  <c r="C5" i="2"/>
  <c r="J4" i="2"/>
  <c r="K4" i="2" s="1"/>
  <c r="C4" i="2"/>
  <c r="M3" i="2"/>
  <c r="L3" i="2"/>
  <c r="K3" i="2"/>
  <c r="J3" i="2"/>
  <c r="I3" i="2"/>
  <c r="C3" i="2"/>
  <c r="M2" i="2"/>
  <c r="D11" i="3" s="1"/>
  <c r="K2" i="2"/>
  <c r="F7" i="3" s="1"/>
  <c r="J2" i="2"/>
  <c r="I43" i="2" s="1"/>
  <c r="I2" i="2"/>
  <c r="I46" i="2" s="1"/>
  <c r="C2" i="2"/>
  <c r="E10" i="3" s="1"/>
  <c r="B2" i="2"/>
  <c r="L4" i="2" l="1"/>
  <c r="L6" i="2"/>
  <c r="L8" i="2"/>
  <c r="L21" i="2"/>
  <c r="L23" i="2"/>
  <c r="L25" i="2"/>
  <c r="L27" i="2"/>
  <c r="L29" i="2"/>
  <c r="L31" i="2"/>
  <c r="K33" i="2"/>
  <c r="L2" i="2"/>
  <c r="M4" i="2"/>
  <c r="K5" i="2"/>
  <c r="M6" i="2"/>
  <c r="K7" i="2"/>
  <c r="M8" i="2"/>
  <c r="M21" i="2"/>
  <c r="K22" i="2"/>
  <c r="M23" i="2"/>
  <c r="K24" i="2"/>
  <c r="M25" i="2"/>
  <c r="K26" i="2"/>
  <c r="M27" i="2"/>
  <c r="K28" i="2"/>
  <c r="M29" i="2"/>
  <c r="K30" i="2"/>
  <c r="M31" i="2"/>
  <c r="K32" i="2"/>
  <c r="K36" i="2"/>
  <c r="M37" i="2"/>
  <c r="K38" i="2"/>
  <c r="M39" i="2"/>
  <c r="K40" i="2"/>
  <c r="M41" i="2"/>
  <c r="K42" i="2"/>
  <c r="I45" i="2"/>
  <c r="D6" i="3"/>
  <c r="C7" i="3"/>
  <c r="E11" i="3"/>
  <c r="L42" i="2"/>
  <c r="E6" i="3"/>
  <c r="D7" i="3"/>
  <c r="F8" i="3"/>
  <c r="C10" i="3"/>
  <c r="F11" i="3"/>
  <c r="K37" i="2"/>
  <c r="K39" i="2"/>
  <c r="K41" i="2"/>
  <c r="F6" i="3"/>
  <c r="E7" i="3"/>
  <c r="C8" i="3"/>
  <c r="D10" i="3"/>
  <c r="C11" i="3"/>
  <c r="G11" i="3" s="1"/>
  <c r="C6" i="3"/>
  <c r="G6" i="3" s="1"/>
  <c r="D8" i="3"/>
  <c r="G8" i="3" l="1"/>
  <c r="C9" i="3"/>
  <c r="G9" i="3" s="1"/>
  <c r="F9" i="3"/>
  <c r="F13" i="3" s="1"/>
  <c r="F23" i="3" s="1"/>
  <c r="E9" i="3"/>
  <c r="D9" i="3"/>
  <c r="D13" i="3"/>
  <c r="D23" i="3" s="1"/>
  <c r="C13" i="3"/>
  <c r="C23" i="3" s="1"/>
  <c r="G7" i="3"/>
  <c r="E13" i="3"/>
  <c r="E23" i="3" s="1"/>
  <c r="G10" i="3"/>
</calcChain>
</file>

<file path=xl/sharedStrings.xml><?xml version="1.0" encoding="utf-8"?>
<sst xmlns="http://schemas.openxmlformats.org/spreadsheetml/2006/main" count="284" uniqueCount="154">
  <si>
    <t>FAIRNESS LEVELS PER AREA</t>
  </si>
  <si>
    <t>What level describes your digital object?</t>
  </si>
  <si>
    <t>Level 0</t>
  </si>
  <si>
    <t>Not FAIR</t>
  </si>
  <si>
    <t>Level 1</t>
  </si>
  <si>
    <t>FAIR essential criteria only</t>
  </si>
  <si>
    <t>Level 2</t>
  </si>
  <si>
    <t>FAIR essential criteria + 50 % of important criteria</t>
  </si>
  <si>
    <t>Level 3</t>
  </si>
  <si>
    <t>FAIR essential criteria + 100% of important criteria</t>
  </si>
  <si>
    <t>Level 4</t>
  </si>
  <si>
    <t>FAIR essential criteria + 100% of important criteria + 50% of useful criteria</t>
  </si>
  <si>
    <t>Level 5</t>
  </si>
  <si>
    <t>FAIR essential criteria + 100% of important criteria + 100% of useful criteria</t>
  </si>
  <si>
    <t>FAIRNESS PROGRESS PER INDICATOR</t>
  </si>
  <si>
    <t>Maturity level per indicator (per FAIR area)</t>
  </si>
  <si>
    <t>0 – not applicable</t>
  </si>
  <si>
    <t>1 – not being considered this yet</t>
  </si>
  <si>
    <t>2 – under consideration or in planning phase</t>
  </si>
  <si>
    <t>3 – in implementation phase</t>
  </si>
  <si>
    <t>4 – fully implemented</t>
  </si>
  <si>
    <t>ID</t>
  </si>
  <si>
    <t>PRINCIPLE</t>
  </si>
  <si>
    <t>INDICATOR_ID</t>
  </si>
  <si>
    <t>INDICATORS</t>
  </si>
  <si>
    <t>PRIORITY</t>
  </si>
  <si>
    <t>METRIC</t>
  </si>
  <si>
    <t>VIZ</t>
  </si>
  <si>
    <t>SCORE/1</t>
  </si>
  <si>
    <t>SCORE/E</t>
  </si>
  <si>
    <t>SCORE/I</t>
  </si>
  <si>
    <t>SCORE/U</t>
  </si>
  <si>
    <t>F1</t>
  </si>
  <si>
    <t>RDA-F1-01M</t>
  </si>
  <si>
    <t>Metadata is identified by a persistent identifier</t>
  </si>
  <si>
    <t>Essential</t>
  </si>
  <si>
    <t>RDA-F1-01D</t>
  </si>
  <si>
    <t>Data is identified by a persistent identifier</t>
  </si>
  <si>
    <t>RDA-F1-02M</t>
  </si>
  <si>
    <t>Metadata is identified by a globally unique identifier</t>
  </si>
  <si>
    <t>RDA-F1-02D</t>
  </si>
  <si>
    <t>Data is identified by a globally unique identifier</t>
  </si>
  <si>
    <t>F2</t>
  </si>
  <si>
    <t>RDA-F2-01M</t>
  </si>
  <si>
    <t>Rich metadata is provided to allow discovery</t>
  </si>
  <si>
    <t>F3</t>
  </si>
  <si>
    <t>RDA-F3-01M</t>
  </si>
  <si>
    <t>Metadata includes the identifier for the data</t>
  </si>
  <si>
    <t>F4</t>
  </si>
  <si>
    <t>RDA-F4-01M</t>
  </si>
  <si>
    <t>Metadata is offered in such a way that it can be harvested and indexed</t>
  </si>
  <si>
    <t>A1</t>
  </si>
  <si>
    <t>RDA-A1-01M</t>
  </si>
  <si>
    <t>Metadata contains information to enable the user to get access to the data</t>
  </si>
  <si>
    <t>Important</t>
  </si>
  <si>
    <t>RDA-A1-02M</t>
  </si>
  <si>
    <t>Metadata can be accessed manually (i.e. with human intervention)</t>
  </si>
  <si>
    <t>RDA-A1-02D</t>
  </si>
  <si>
    <t>Data can be accessed manually (i.e. with human intervention)</t>
  </si>
  <si>
    <t>RDA-A1-03M</t>
  </si>
  <si>
    <t>Metadata identifier resolves to a metadata record</t>
  </si>
  <si>
    <t>RDA-A1-03D</t>
  </si>
  <si>
    <t>Data identifier resolves to a digital object</t>
  </si>
  <si>
    <t>RDA-A1-04M</t>
  </si>
  <si>
    <t>Metadata is accessed through standardised protocol</t>
  </si>
  <si>
    <t>RDA-A1-04D</t>
  </si>
  <si>
    <t>Data is accessible through standardised protocol</t>
  </si>
  <si>
    <t>RDA-A1-05D</t>
  </si>
  <si>
    <t>Data can be accessed automatically (i.e. by a computer program)</t>
  </si>
  <si>
    <t>A1.1</t>
  </si>
  <si>
    <t>RDA-A1.1-01M</t>
  </si>
  <si>
    <t>Metadata is accessible through a free access protocol</t>
  </si>
  <si>
    <t>RDA-A1.1-01D</t>
  </si>
  <si>
    <t>Data is accessible through a free access protocol</t>
  </si>
  <si>
    <t>A1.2</t>
  </si>
  <si>
    <t>RDA-A1.2-01D</t>
  </si>
  <si>
    <t>Data is accessible through an access protocol that supports authentication and authorisation</t>
  </si>
  <si>
    <t>Useful</t>
  </si>
  <si>
    <t>A2</t>
  </si>
  <si>
    <t>RDA-A2-01M</t>
  </si>
  <si>
    <t>Metadata is guaranteed to remain available after data is no longer available</t>
  </si>
  <si>
    <t>I1</t>
  </si>
  <si>
    <t>RDA-I1-01M</t>
  </si>
  <si>
    <t>Metadata uses knowledge representation expressed in standardised format</t>
  </si>
  <si>
    <t>RDA-I1-01D</t>
  </si>
  <si>
    <t>Data uses knowledge representation expressed in standardised format</t>
  </si>
  <si>
    <t>RDA-I1-02M</t>
  </si>
  <si>
    <t>Metadata uses machine-understandable knowledge representation</t>
  </si>
  <si>
    <t>RDA-I1-02D</t>
  </si>
  <si>
    <t>Data uses machine-understandable knowledge representation</t>
  </si>
  <si>
    <t>I2</t>
  </si>
  <si>
    <t>RDA-I2-01M</t>
  </si>
  <si>
    <t>Metadata uses FAIR-compliant vocabularies</t>
  </si>
  <si>
    <t>RDA-I2-01D</t>
  </si>
  <si>
    <t>Data uses FAIR-compliant vocabularies</t>
  </si>
  <si>
    <t>I3</t>
  </si>
  <si>
    <t>RDA-I3-01M</t>
  </si>
  <si>
    <t>Metadata includes references to other metadata</t>
  </si>
  <si>
    <t>RDA-I3-01D</t>
  </si>
  <si>
    <t>Data includes references to other data</t>
  </si>
  <si>
    <t>RDA-I3-02M</t>
  </si>
  <si>
    <t>Metadata includes references to other data</t>
  </si>
  <si>
    <t>RDA-I3-02D</t>
  </si>
  <si>
    <t>Data includes qualified references to other data</t>
  </si>
  <si>
    <t>RDA-I3-03M</t>
  </si>
  <si>
    <t>Metadata includes qualified references to other metadata</t>
  </si>
  <si>
    <t>RDA-I3-04M</t>
  </si>
  <si>
    <t>Metadata include qualified references to other data</t>
  </si>
  <si>
    <t>R1</t>
  </si>
  <si>
    <t>RDA-R1-01M</t>
  </si>
  <si>
    <t>Plurality of accurate and relevant attributes are provided to allow reuse</t>
  </si>
  <si>
    <t>R1.1</t>
  </si>
  <si>
    <t>RDA-R1.1-01M</t>
  </si>
  <si>
    <t>Metadata includes information about the licence under which the data can be reused</t>
  </si>
  <si>
    <t>RDA-R1.1-02M</t>
  </si>
  <si>
    <t>Metadata refers to a standard reuse licence</t>
  </si>
  <si>
    <t>RDA-R1.1-03M</t>
  </si>
  <si>
    <t>Metadata refers to a machine-understandable reuse licence</t>
  </si>
  <si>
    <t>R1.2</t>
  </si>
  <si>
    <t>RDA-R1.2-01M</t>
  </si>
  <si>
    <t>Metadata includes provenance information according to community-specific standards</t>
  </si>
  <si>
    <t>RDA-R1.2-02M</t>
  </si>
  <si>
    <t>Metadata includes provenance information according to a cross-community language</t>
  </si>
  <si>
    <t>R1.3</t>
  </si>
  <si>
    <t>RDA-R1.3-01M</t>
  </si>
  <si>
    <t>Metadata complies with a community standard</t>
  </si>
  <si>
    <t>RDA-R1.3-01D</t>
  </si>
  <si>
    <t>Data complies with a community standard</t>
  </si>
  <si>
    <t>RDA-R1.3-02M</t>
  </si>
  <si>
    <t>Metadata is expressed in compliance with a machine-understandable community standard</t>
  </si>
  <si>
    <t>RDA-R1.3-02D</t>
  </si>
  <si>
    <t>Data is expressed in compliance with a machine-understandable community standard</t>
  </si>
  <si>
    <t>FINDABLE</t>
  </si>
  <si>
    <t>ACCESSIBLE</t>
  </si>
  <si>
    <t>INTEROPERABLE</t>
  </si>
  <si>
    <t>REUSABLE</t>
  </si>
  <si>
    <t>SUM</t>
  </si>
  <si>
    <t>FAIRness per area</t>
  </si>
  <si>
    <t>Value</t>
  </si>
  <si>
    <t>FAIRness</t>
  </si>
  <si>
    <t>Mandatory</t>
  </si>
  <si>
    <t>PASS</t>
  </si>
  <si>
    <t>F</t>
  </si>
  <si>
    <t>Recommended</t>
  </si>
  <si>
    <t>FAIL</t>
  </si>
  <si>
    <t>FAIR Mandatory criteria only</t>
  </si>
  <si>
    <t>A</t>
  </si>
  <si>
    <t>Optional</t>
  </si>
  <si>
    <t>FAIR Mandatory criteria + 50 % of recommended criteria</t>
  </si>
  <si>
    <t>I</t>
  </si>
  <si>
    <t>FAIR Mandatory criteria + 100% of recommended criteria</t>
  </si>
  <si>
    <t>R</t>
  </si>
  <si>
    <t>FAIR Mandatory criteria + 100% of recommended criteria + 50% of optional criteria</t>
  </si>
  <si>
    <t>FAIR Mandatory criteria + 100% of recommended criteria + 100% of optional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</si>
</sst>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 %"/>
  </numFmts>
  <fonts count="18" x14ac:knownFonts="1">
    <font>
      <sz val="10"/>
      <color rgb="FF000000"/>
      <name val="Arial"/>
      <scheme val="minor"/>
    </font>
    <font>
      <b/>
      <sz val="12"/>
      <color rgb="FFFFFFFF"/>
      <name val="Arial"/>
    </font>
    <font>
      <sz val="10"/>
      <name val="Arial"/>
    </font>
    <font>
      <b/>
      <i/>
      <sz val="10"/>
      <color rgb="FF000000"/>
      <name val="Arial"/>
    </font>
    <font>
      <i/>
      <sz val="10"/>
      <color theme="1"/>
      <name val="Roboto"/>
    </font>
    <font>
      <sz val="10"/>
      <color theme="1"/>
      <name val="Roboto"/>
    </font>
    <font>
      <i/>
      <sz val="10"/>
      <color rgb="FFFFFFFF"/>
      <name val="Roboto"/>
    </font>
    <font>
      <b/>
      <sz val="10"/>
      <color rgb="FFFFFFFF"/>
      <name val="Roboto"/>
    </font>
    <font>
      <sz val="10"/>
      <color theme="1"/>
      <name val="Verdana"/>
    </font>
    <font>
      <sz val="10"/>
      <color theme="1"/>
      <name val="Arial"/>
    </font>
    <font>
      <b/>
      <sz val="24"/>
      <color rgb="FF000000"/>
      <name val="Roboto"/>
    </font>
    <font>
      <sz val="11"/>
      <color rgb="FF000000"/>
      <name val="Roboto"/>
    </font>
    <font>
      <sz val="10"/>
      <color rgb="FF000000"/>
      <name val="Roboto"/>
    </font>
    <font>
      <sz val="10"/>
      <color rgb="FF000000"/>
      <name val="Arial"/>
    </font>
    <font>
      <b/>
      <sz val="10"/>
      <color theme="1"/>
      <name val="Roboto"/>
    </font>
    <font>
      <b/>
      <i/>
      <sz val="10"/>
      <color theme="1"/>
      <name val="Roboto"/>
    </font>
    <font>
      <b/>
      <sz val="10"/>
      <color theme="1"/>
      <name val="Arial"/>
    </font>
    <font>
      <sz val="11"/>
      <color rgb="FF000000"/>
      <name val="Arial"/>
    </font>
  </fonts>
  <fills count="2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3D3D3"/>
        <bgColor rgb="FFD3D3D3"/>
      </patternFill>
    </fill>
    <fill>
      <patternFill patternType="solid">
        <fgColor rgb="FFBDBDBD"/>
        <bgColor rgb="FFBDBDBD"/>
      </patternFill>
    </fill>
    <fill>
      <patternFill patternType="solid">
        <fgColor rgb="FF9E9E9E"/>
        <bgColor rgb="FF9E9E9E"/>
      </patternFill>
    </fill>
    <fill>
      <patternFill patternType="solid">
        <fgColor rgb="FF7D7D7D"/>
        <bgColor rgb="FF7D7D7D"/>
      </patternFill>
    </fill>
    <fill>
      <patternFill patternType="solid">
        <fgColor rgb="FF696969"/>
        <bgColor rgb="FF696969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C5E0B4"/>
        <bgColor rgb="FFC5E0B4"/>
      </patternFill>
    </fill>
    <fill>
      <patternFill patternType="solid">
        <fgColor rgb="FFA9D18E"/>
        <bgColor rgb="FFA9D18E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BF9000"/>
      </left>
      <right style="medium">
        <color rgb="FFBF9000"/>
      </right>
      <top style="medium">
        <color rgb="FFBF9000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BF9000"/>
      </left>
      <right style="medium">
        <color rgb="FFBF900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BF9000"/>
      </left>
      <right style="medium">
        <color rgb="FFBF9000"/>
      </right>
      <top style="medium">
        <color rgb="FFFFFFFF"/>
      </top>
      <bottom style="medium">
        <color rgb="FFBF9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vertical="center"/>
    </xf>
    <xf numFmtId="0" fontId="7" fillId="14" borderId="5" xfId="0" applyFont="1" applyFill="1" applyBorder="1" applyAlignment="1">
      <alignment horizontal="center" vertical="center" textRotation="90"/>
    </xf>
    <xf numFmtId="0" fontId="7" fillId="14" borderId="6" xfId="0" applyFont="1" applyFill="1" applyBorder="1" applyAlignment="1">
      <alignment horizontal="center" vertical="center" textRotation="90"/>
    </xf>
    <xf numFmtId="0" fontId="9" fillId="0" borderId="0" xfId="0" applyFont="1" applyAlignment="1">
      <alignment vertical="center"/>
    </xf>
    <xf numFmtId="0" fontId="5" fillId="9" borderId="7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/>
    </xf>
    <xf numFmtId="0" fontId="12" fillId="16" borderId="7" xfId="0" applyFont="1" applyFill="1" applyBorder="1" applyAlignment="1">
      <alignment vertical="center" wrapText="1"/>
    </xf>
    <xf numFmtId="0" fontId="5" fillId="16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11" fillId="17" borderId="7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vertical="center" wrapText="1"/>
    </xf>
    <xf numFmtId="0" fontId="5" fillId="18" borderId="9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vertical="center" wrapText="1"/>
    </xf>
    <xf numFmtId="0" fontId="5" fillId="19" borderId="9" xfId="0" applyFont="1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vertical="center"/>
    </xf>
    <xf numFmtId="0" fontId="11" fillId="21" borderId="7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14" fillId="0" borderId="0" xfId="0" applyFont="1" applyAlignment="1">
      <alignment horizontal="center"/>
    </xf>
    <xf numFmtId="0" fontId="15" fillId="16" borderId="17" xfId="0" applyFont="1" applyFill="1" applyBorder="1"/>
    <xf numFmtId="0" fontId="14" fillId="16" borderId="17" xfId="0" applyFont="1" applyFill="1" applyBorder="1" applyAlignment="1">
      <alignment horizontal="center" vertical="center"/>
    </xf>
    <xf numFmtId="0" fontId="14" fillId="16" borderId="18" xfId="0" applyFont="1" applyFill="1" applyBorder="1" applyAlignment="1">
      <alignment horizontal="center" vertical="center"/>
    </xf>
    <xf numFmtId="0" fontId="15" fillId="16" borderId="4" xfId="0" applyFont="1" applyFill="1" applyBorder="1"/>
    <xf numFmtId="0" fontId="5" fillId="16" borderId="4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0" fontId="15" fillId="18" borderId="17" xfId="0" applyFont="1" applyFill="1" applyBorder="1"/>
    <xf numFmtId="0" fontId="14" fillId="18" borderId="17" xfId="0" applyFont="1" applyFill="1" applyBorder="1" applyAlignment="1">
      <alignment horizontal="center" vertical="center"/>
    </xf>
    <xf numFmtId="0" fontId="14" fillId="18" borderId="20" xfId="0" applyFont="1" applyFill="1" applyBorder="1" applyAlignment="1">
      <alignment horizontal="center" vertical="center"/>
    </xf>
    <xf numFmtId="0" fontId="15" fillId="18" borderId="4" xfId="0" applyFont="1" applyFill="1" applyBorder="1"/>
    <xf numFmtId="0" fontId="5" fillId="18" borderId="4" xfId="0" applyFont="1" applyFill="1" applyBorder="1" applyAlignment="1">
      <alignment horizontal="center" vertical="center"/>
    </xf>
    <xf numFmtId="0" fontId="5" fillId="18" borderId="19" xfId="0" applyFont="1" applyFill="1" applyBorder="1" applyAlignment="1">
      <alignment horizontal="center" vertical="center"/>
    </xf>
    <xf numFmtId="0" fontId="15" fillId="19" borderId="17" xfId="0" applyFont="1" applyFill="1" applyBorder="1"/>
    <xf numFmtId="0" fontId="14" fillId="19" borderId="17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5" fillId="19" borderId="4" xfId="0" applyFont="1" applyFill="1" applyBorder="1"/>
    <xf numFmtId="0" fontId="5" fillId="19" borderId="4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22" borderId="2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3" fillId="0" borderId="0" xfId="0" applyFont="1"/>
    <xf numFmtId="164" fontId="17" fillId="0" borderId="0" xfId="0" applyNumberFormat="1" applyFont="1" applyAlignment="1">
      <alignment horizontal="center" vertical="center"/>
    </xf>
    <xf numFmtId="0" fontId="13" fillId="9" borderId="4" xfId="0" applyFont="1" applyFill="1" applyBorder="1" applyAlignment="1">
      <alignment vertical="center"/>
    </xf>
    <xf numFmtId="164" fontId="17" fillId="9" borderId="4" xfId="0" applyNumberFormat="1" applyFont="1" applyFill="1" applyBorder="1" applyAlignment="1">
      <alignment horizontal="center" vertical="center"/>
    </xf>
    <xf numFmtId="0" fontId="13" fillId="23" borderId="4" xfId="0" applyFont="1" applyFill="1" applyBorder="1" applyAlignment="1">
      <alignment vertical="center"/>
    </xf>
    <xf numFmtId="164" fontId="17" fillId="23" borderId="4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5" fillId="1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5" fillId="1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5" fillId="9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10" fillId="15" borderId="8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5" xfId="0" applyFont="1" applyBorder="1"/>
    <xf numFmtId="0" fontId="10" fillId="17" borderId="8" xfId="0" applyFont="1" applyFill="1" applyBorder="1" applyAlignment="1">
      <alignment horizontal="center" vertical="center"/>
    </xf>
    <xf numFmtId="0" fontId="10" fillId="20" borderId="8" xfId="0" applyFont="1" applyFill="1" applyBorder="1" applyAlignment="1">
      <alignment horizontal="center" vertical="center"/>
    </xf>
    <xf numFmtId="0" fontId="10" fillId="21" borderId="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80000"/>
        <name val="Arial"/>
      </font>
      <fill>
        <patternFill patternType="solid">
          <fgColor rgb="FFDD7E6B"/>
          <bgColor rgb="FFDD7E6B"/>
        </patternFill>
      </fill>
    </dxf>
    <dxf>
      <font>
        <color rgb="FF274E13"/>
        <name val="Arial"/>
      </font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808080"/>
                </a:solidFill>
                <a:latin typeface="Arial"/>
              </a:defRPr>
            </a:pPr>
            <a:r>
              <a:rPr lang="es-ES" sz="1600" b="0" i="0">
                <a:solidFill>
                  <a:srgbClr val="808080"/>
                </a:solidFill>
                <a:latin typeface="Arial"/>
              </a:rPr>
              <a:t>FINDABLE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'FAIR Indicators_v0.05'!$E$2:$E$8</c:f>
              <c:strCache>
                <c:ptCount val="7"/>
                <c:pt idx="0">
                  <c:v>RDA-F1-01M</c:v>
                </c:pt>
                <c:pt idx="1">
                  <c:v>RDA-F1-01D</c:v>
                </c:pt>
                <c:pt idx="2">
                  <c:v>RDA-F1-02M</c:v>
                </c:pt>
                <c:pt idx="3">
                  <c:v>RDA-F1-02D</c:v>
                </c:pt>
                <c:pt idx="4">
                  <c:v>RDA-F2-01M</c:v>
                </c:pt>
                <c:pt idx="5">
                  <c:v>RDA-F3-01M</c:v>
                </c:pt>
                <c:pt idx="6">
                  <c:v>RDA-F4-01M</c:v>
                </c:pt>
              </c:strCache>
            </c:strRef>
          </c:cat>
          <c:val>
            <c:numRef>
              <c:f>'FAIR Indicators_v0.05'!$I$2:$I$8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2-4925-BAEE-3943B5101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290379"/>
        <c:axId val="1666147416"/>
      </c:radarChart>
      <c:catAx>
        <c:axId val="1629290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6147416"/>
        <c:crosses val="autoZero"/>
        <c:auto val="1"/>
        <c:lblAlgn val="ctr"/>
        <c:lblOffset val="100"/>
        <c:noMultiLvlLbl val="1"/>
      </c:catAx>
      <c:valAx>
        <c:axId val="1666147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2929037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808080"/>
                </a:solidFill>
                <a:latin typeface="Arial"/>
              </a:defRPr>
            </a:pPr>
            <a:r>
              <a:rPr lang="es-ES" sz="1600" b="0" i="0">
                <a:solidFill>
                  <a:srgbClr val="808080"/>
                </a:solidFill>
                <a:latin typeface="Arial"/>
              </a:rPr>
              <a:t>ACCESSIBLE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'FAIR Indicators_v0.05'!$E$9:$E$20</c:f>
              <c:strCache>
                <c:ptCount val="12"/>
                <c:pt idx="0">
                  <c:v>RDA-A1-01M</c:v>
                </c:pt>
                <c:pt idx="1">
                  <c:v>RDA-A1-02M</c:v>
                </c:pt>
                <c:pt idx="2">
                  <c:v>RDA-A1-02D</c:v>
                </c:pt>
                <c:pt idx="3">
                  <c:v>RDA-A1-03M</c:v>
                </c:pt>
                <c:pt idx="4">
                  <c:v>RDA-A1-03D</c:v>
                </c:pt>
                <c:pt idx="5">
                  <c:v>RDA-A1-04M</c:v>
                </c:pt>
                <c:pt idx="6">
                  <c:v>RDA-A1-04D</c:v>
                </c:pt>
                <c:pt idx="7">
                  <c:v>RDA-A1-05D</c:v>
                </c:pt>
                <c:pt idx="8">
                  <c:v>RDA-A1.1-01M</c:v>
                </c:pt>
                <c:pt idx="9">
                  <c:v>RDA-A1.1-01D</c:v>
                </c:pt>
                <c:pt idx="10">
                  <c:v>RDA-A1.2-01D</c:v>
                </c:pt>
                <c:pt idx="11">
                  <c:v>RDA-A2-01M</c:v>
                </c:pt>
              </c:strCache>
            </c:strRef>
          </c:cat>
          <c:val>
            <c:numRef>
              <c:f>'FAIR Indicators_v0.05'!$I$9:$I$20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9-4365-A0CE-60EE5153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51620"/>
        <c:axId val="1859660159"/>
      </c:radarChart>
      <c:catAx>
        <c:axId val="357851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59660159"/>
        <c:crosses val="autoZero"/>
        <c:auto val="1"/>
        <c:lblAlgn val="ctr"/>
        <c:lblOffset val="100"/>
        <c:noMultiLvlLbl val="1"/>
      </c:catAx>
      <c:valAx>
        <c:axId val="1859660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5785162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808080"/>
                </a:solidFill>
                <a:latin typeface="Arial"/>
              </a:defRPr>
            </a:pPr>
            <a:r>
              <a:rPr lang="es-ES" sz="1600" b="0" i="0">
                <a:solidFill>
                  <a:srgbClr val="808080"/>
                </a:solidFill>
                <a:latin typeface="Arial"/>
              </a:rPr>
              <a:t>INTEROPERABLE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'FAIR Indicators_v0.05'!$E$21:$E$32</c:f>
              <c:strCache>
                <c:ptCount val="12"/>
                <c:pt idx="0">
                  <c:v>RDA-I1-01M</c:v>
                </c:pt>
                <c:pt idx="1">
                  <c:v>RDA-I1-01D</c:v>
                </c:pt>
                <c:pt idx="2">
                  <c:v>RDA-I1-02M</c:v>
                </c:pt>
                <c:pt idx="3">
                  <c:v>RDA-I1-02D</c:v>
                </c:pt>
                <c:pt idx="4">
                  <c:v>RDA-I2-01M</c:v>
                </c:pt>
                <c:pt idx="5">
                  <c:v>RDA-I2-01D</c:v>
                </c:pt>
                <c:pt idx="6">
                  <c:v>RDA-I3-01M</c:v>
                </c:pt>
                <c:pt idx="7">
                  <c:v>RDA-I3-01D</c:v>
                </c:pt>
                <c:pt idx="8">
                  <c:v>RDA-I3-02M</c:v>
                </c:pt>
                <c:pt idx="9">
                  <c:v>RDA-I3-02D</c:v>
                </c:pt>
                <c:pt idx="10">
                  <c:v>RDA-I3-03M</c:v>
                </c:pt>
                <c:pt idx="11">
                  <c:v>RDA-I3-04M</c:v>
                </c:pt>
              </c:strCache>
            </c:strRef>
          </c:cat>
          <c:val>
            <c:numRef>
              <c:f>'FAIR Indicators_v0.05'!$I$21:$I$32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7-4C60-A0E1-F312B698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08435"/>
        <c:axId val="631985876"/>
      </c:radarChart>
      <c:catAx>
        <c:axId val="1225808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31985876"/>
        <c:crosses val="autoZero"/>
        <c:auto val="1"/>
        <c:lblAlgn val="ctr"/>
        <c:lblOffset val="100"/>
        <c:noMultiLvlLbl val="1"/>
      </c:catAx>
      <c:valAx>
        <c:axId val="631985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2580843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Level 0</c:v>
          </c:tx>
          <c:spPr>
            <a:solidFill>
              <a:srgbClr val="D3D3D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calc!$C$17:$F$17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B4-46F1-A8B9-900E5029E59A}"/>
            </c:ext>
          </c:extLst>
        </c:ser>
        <c:ser>
          <c:idx val="1"/>
          <c:order val="1"/>
          <c:tx>
            <c:v>Level 1</c:v>
          </c:tx>
          <c:spPr>
            <a:solidFill>
              <a:srgbClr val="BDBD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calc!$C$18:$F$18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B4-46F1-A8B9-900E5029E59A}"/>
            </c:ext>
          </c:extLst>
        </c:ser>
        <c:ser>
          <c:idx val="2"/>
          <c:order val="2"/>
          <c:tx>
            <c:v>Level 2</c:v>
          </c:tx>
          <c:spPr>
            <a:solidFill>
              <a:srgbClr val="9E9E9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calc!$C$19:$F$19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EB4-46F1-A8B9-900E5029E59A}"/>
            </c:ext>
          </c:extLst>
        </c:ser>
        <c:ser>
          <c:idx val="3"/>
          <c:order val="3"/>
          <c:tx>
            <c:v>Level 3</c:v>
          </c:tx>
          <c:spPr>
            <a:solidFill>
              <a:srgbClr val="7D7D7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calc!$C$20:$F$20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EB4-46F1-A8B9-900E5029E59A}"/>
            </c:ext>
          </c:extLst>
        </c:ser>
        <c:ser>
          <c:idx val="4"/>
          <c:order val="4"/>
          <c:tx>
            <c:v>Level 4</c:v>
          </c:tx>
          <c:spPr>
            <a:solidFill>
              <a:srgbClr val="69696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calc!$C$21:$F$21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EB4-46F1-A8B9-900E5029E59A}"/>
            </c:ext>
          </c:extLst>
        </c:ser>
        <c:ser>
          <c:idx val="5"/>
          <c:order val="5"/>
          <c:tx>
            <c:v>Level 5</c:v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calc!$C$22:$F$22</c:f>
              <c:numCache>
                <c:formatCode>0\ 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EB4-46F1-A8B9-900E5029E59A}"/>
            </c:ext>
          </c:extLst>
        </c:ser>
        <c:ser>
          <c:idx val="6"/>
          <c:order val="6"/>
          <c:tx>
            <c:v>Value</c:v>
          </c:tx>
          <c:spPr>
            <a:solidFill>
              <a:srgbClr val="00206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calc!$C$23:$F$23</c:f>
              <c:numCache>
                <c:formatCode>0\ %</c:formatCode>
                <c:ptCount val="4"/>
                <c:pt idx="0">
                  <c:v>8.8333330000000002E-2</c:v>
                </c:pt>
                <c:pt idx="1">
                  <c:v>8.8333330000000002E-2</c:v>
                </c:pt>
                <c:pt idx="2">
                  <c:v>0.42166665000000003</c:v>
                </c:pt>
                <c:pt idx="3">
                  <c:v>8.8333330000000002E-2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EB4-46F1-A8B9-900E5029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561846"/>
        <c:axId val="68221336"/>
      </c:barChart>
      <c:lineChart>
        <c:grouping val="standard"/>
        <c:varyColors val="0"/>
        <c:ser>
          <c:idx val="7"/>
          <c:order val="7"/>
          <c:tx>
            <c:v>FAIRness</c:v>
          </c:tx>
          <c:spPr>
            <a:ln w="19050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1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calc!$C$24:$F$24</c:f>
              <c:numCache>
                <c:formatCode>0\ %</c:formatCode>
                <c:ptCount val="4"/>
                <c:pt idx="0">
                  <c:v>0.91666665999999997</c:v>
                </c:pt>
                <c:pt idx="1">
                  <c:v>0.91666665999999997</c:v>
                </c:pt>
                <c:pt idx="2">
                  <c:v>0.91666665999999997</c:v>
                </c:pt>
                <c:pt idx="3">
                  <c:v>0.91666665999999997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B4-46F1-A8B9-900E5029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61846"/>
        <c:axId val="68221336"/>
      </c:lineChart>
      <c:catAx>
        <c:axId val="127756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68221336"/>
        <c:crosses val="autoZero"/>
        <c:auto val="1"/>
        <c:lblAlgn val="ctr"/>
        <c:lblOffset val="100"/>
        <c:noMultiLvlLbl val="1"/>
      </c:catAx>
      <c:valAx>
        <c:axId val="68221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\ 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12775618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808080"/>
                </a:solidFill>
                <a:latin typeface="Arial"/>
              </a:defRPr>
            </a:pPr>
            <a:r>
              <a:rPr lang="es-ES" sz="1600" b="0" i="0">
                <a:solidFill>
                  <a:srgbClr val="808080"/>
                </a:solidFill>
                <a:latin typeface="Arial"/>
              </a:rPr>
              <a:t>REUSABLE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'FAIR Indicators_v0.05'!$E$33:$E$42</c:f>
              <c:strCache>
                <c:ptCount val="10"/>
                <c:pt idx="0">
                  <c:v>RDA-R1-01M</c:v>
                </c:pt>
                <c:pt idx="1">
                  <c:v>RDA-R1.1-01M</c:v>
                </c:pt>
                <c:pt idx="2">
                  <c:v>RDA-R1.1-02M</c:v>
                </c:pt>
                <c:pt idx="3">
                  <c:v>RDA-R1.1-03M</c:v>
                </c:pt>
                <c:pt idx="4">
                  <c:v>RDA-R1.2-01M</c:v>
                </c:pt>
                <c:pt idx="5">
                  <c:v>RDA-R1.2-02M</c:v>
                </c:pt>
                <c:pt idx="6">
                  <c:v>RDA-R1.3-01M</c:v>
                </c:pt>
                <c:pt idx="7">
                  <c:v>RDA-R1.3-01D</c:v>
                </c:pt>
                <c:pt idx="8">
                  <c:v>RDA-R1.3-02M</c:v>
                </c:pt>
                <c:pt idx="9">
                  <c:v>RDA-R1.3-02D</c:v>
                </c:pt>
              </c:strCache>
            </c:strRef>
          </c:cat>
          <c:val>
            <c:numRef>
              <c:f>'FAIR Indicators_v0.05'!$I$33:$I$42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2-48CD-9129-97DED43C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55403"/>
        <c:axId val="1749178888"/>
      </c:radarChart>
      <c:catAx>
        <c:axId val="1801555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49178888"/>
        <c:crosses val="autoZero"/>
        <c:auto val="1"/>
        <c:lblAlgn val="ctr"/>
        <c:lblOffset val="100"/>
        <c:noMultiLvlLbl val="1"/>
      </c:catAx>
      <c:valAx>
        <c:axId val="1749178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01555403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38</xdr:row>
      <xdr:rowOff>161925</xdr:rowOff>
    </xdr:from>
    <xdr:ext cx="3924300" cy="2543175"/>
    <xdr:graphicFrame macro="">
      <xdr:nvGraphicFramePr>
        <xdr:cNvPr id="1187098336" name="Chart 1">
          <a:extLst>
            <a:ext uri="{FF2B5EF4-FFF2-40B4-BE49-F238E27FC236}">
              <a16:creationId xmlns:a16="http://schemas.microsoft.com/office/drawing/2014/main" id="{00000000-0008-0000-0000-0000E0AEC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819150</xdr:colOff>
      <xdr:row>38</xdr:row>
      <xdr:rowOff>190500</xdr:rowOff>
    </xdr:from>
    <xdr:ext cx="4210050" cy="2505075"/>
    <xdr:graphicFrame macro="">
      <xdr:nvGraphicFramePr>
        <xdr:cNvPr id="1711971088" name="Chart 2">
          <a:extLst>
            <a:ext uri="{FF2B5EF4-FFF2-40B4-BE49-F238E27FC236}">
              <a16:creationId xmlns:a16="http://schemas.microsoft.com/office/drawing/2014/main" id="{00000000-0008-0000-0000-0000109B0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53</xdr:row>
      <xdr:rowOff>57150</xdr:rowOff>
    </xdr:from>
    <xdr:ext cx="4162425" cy="2743200"/>
    <xdr:graphicFrame macro="">
      <xdr:nvGraphicFramePr>
        <xdr:cNvPr id="53596213" name="Chart 3">
          <a:extLst>
            <a:ext uri="{FF2B5EF4-FFF2-40B4-BE49-F238E27FC236}">
              <a16:creationId xmlns:a16="http://schemas.microsoft.com/office/drawing/2014/main" id="{00000000-0008-0000-0000-000035D03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590550</xdr:colOff>
      <xdr:row>11</xdr:row>
      <xdr:rowOff>0</xdr:rowOff>
    </xdr:from>
    <xdr:ext cx="8696325" cy="3362325"/>
    <xdr:graphicFrame macro="">
      <xdr:nvGraphicFramePr>
        <xdr:cNvPr id="1845689323" name="Chart 4">
          <a:extLst>
            <a:ext uri="{FF2B5EF4-FFF2-40B4-BE49-F238E27FC236}">
              <a16:creationId xmlns:a16="http://schemas.microsoft.com/office/drawing/2014/main" id="{00000000-0008-0000-0000-0000EBFB0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895350</xdr:colOff>
      <xdr:row>53</xdr:row>
      <xdr:rowOff>47625</xdr:rowOff>
    </xdr:from>
    <xdr:ext cx="4219575" cy="2743200"/>
    <xdr:graphicFrame macro="">
      <xdr:nvGraphicFramePr>
        <xdr:cNvPr id="1504476459" name="Chart 5">
          <a:extLst>
            <a:ext uri="{FF2B5EF4-FFF2-40B4-BE49-F238E27FC236}">
              <a16:creationId xmlns:a16="http://schemas.microsoft.com/office/drawing/2014/main" id="{00000000-0008-0000-0000-00002B7D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666750</xdr:colOff>
      <xdr:row>39</xdr:row>
      <xdr:rowOff>28575</xdr:rowOff>
    </xdr:from>
    <xdr:ext cx="38100" cy="57816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276725" y="8191500"/>
          <a:ext cx="38100" cy="5781675"/>
          <a:chOff x="5346000" y="889163"/>
          <a:chExt cx="0" cy="57816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346000" y="889163"/>
            <a:ext cx="0" cy="5781675"/>
          </a:xfrm>
          <a:prstGeom prst="straightConnector1">
            <a:avLst/>
          </a:prstGeom>
          <a:noFill/>
          <a:ln w="19075" cap="flat" cmpd="sng">
            <a:solidFill>
              <a:srgbClr val="808080"/>
            </a:solidFill>
            <a:prstDash val="solid"/>
            <a:miter lim="8000"/>
            <a:headEnd type="oval" w="med" len="med"/>
            <a:tailEnd type="oval" w="med" len="med"/>
          </a:ln>
        </xdr:spPr>
      </xdr:cxnSp>
    </xdr:grpSp>
    <xdr:clientData fLocksWithSheet="0"/>
  </xdr:oneCellAnchor>
  <xdr:oneCellAnchor>
    <xdr:from>
      <xdr:col>1</xdr:col>
      <xdr:colOff>295275</xdr:colOff>
      <xdr:row>52</xdr:row>
      <xdr:rowOff>85725</xdr:rowOff>
    </xdr:from>
    <xdr:ext cx="8677275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504825" y="10848975"/>
          <a:ext cx="8677275" cy="38100"/>
          <a:chOff x="1007363" y="3780000"/>
          <a:chExt cx="8677275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1007363" y="3780000"/>
            <a:ext cx="8677275" cy="0"/>
          </a:xfrm>
          <a:prstGeom prst="straightConnector1">
            <a:avLst/>
          </a:prstGeom>
          <a:noFill/>
          <a:ln w="19075" cap="flat" cmpd="sng">
            <a:solidFill>
              <a:srgbClr val="808080"/>
            </a:solidFill>
            <a:prstDash val="solid"/>
            <a:miter lim="8000"/>
            <a:headEnd type="oval" w="med" len="med"/>
            <a:tailEnd type="oval" w="med" len="med"/>
          </a:ln>
        </xdr:spPr>
      </xdr:cxnSp>
    </xdr:grpSp>
    <xdr:clientData fLocksWithSheet="0"/>
  </xdr:oneCellAnchor>
  <xdr:oneCellAnchor>
    <xdr:from>
      <xdr:col>4</xdr:col>
      <xdr:colOff>590550</xdr:colOff>
      <xdr:row>52</xdr:row>
      <xdr:rowOff>0</xdr:rowOff>
    </xdr:from>
    <xdr:ext cx="180975" cy="18097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5260275" y="3694275"/>
          <a:ext cx="171450" cy="171450"/>
        </a:xfrm>
        <a:prstGeom prst="ellipse">
          <a:avLst/>
        </a:prstGeom>
        <a:solidFill>
          <a:srgbClr val="808080"/>
        </a:solidFill>
        <a:ln w="12600" cap="flat" cmpd="sng">
          <a:solidFill>
            <a:srgbClr val="80808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showGridLines="0" tabSelected="1" topLeftCell="A38" workbookViewId="0">
      <selection activeCell="L52" sqref="L52"/>
    </sheetView>
  </sheetViews>
  <sheetFormatPr baseColWidth="10" defaultColWidth="12.5703125" defaultRowHeight="15" customHeight="1" x14ac:dyDescent="0.2"/>
  <cols>
    <col min="1" max="1" width="3.140625" customWidth="1"/>
    <col min="2" max="2" width="33.42578125" customWidth="1"/>
    <col min="3" max="3" width="14.42578125" customWidth="1"/>
    <col min="4" max="4" width="3.140625" customWidth="1"/>
    <col min="5" max="26" width="14.42578125" customWidth="1"/>
  </cols>
  <sheetData>
    <row r="1" spans="2:9" ht="15.75" customHeight="1" x14ac:dyDescent="0.2"/>
    <row r="2" spans="2:9" ht="15.75" customHeight="1" x14ac:dyDescent="0.2"/>
    <row r="3" spans="2:9" ht="30" customHeight="1" x14ac:dyDescent="0.2">
      <c r="B3" s="72" t="s">
        <v>0</v>
      </c>
      <c r="C3" s="69"/>
      <c r="D3" s="69"/>
      <c r="E3" s="69"/>
      <c r="F3" s="69"/>
      <c r="G3" s="69"/>
      <c r="H3" s="69"/>
      <c r="I3" s="70"/>
    </row>
    <row r="4" spans="2:9" ht="15.75" customHeight="1" x14ac:dyDescent="0.2"/>
    <row r="5" spans="2:9" ht="15.75" customHeight="1" x14ac:dyDescent="0.2">
      <c r="B5" s="73" t="s">
        <v>1</v>
      </c>
      <c r="C5" s="1" t="s">
        <v>2</v>
      </c>
      <c r="E5" s="2" t="s">
        <v>3</v>
      </c>
    </row>
    <row r="6" spans="2:9" ht="15.75" customHeight="1" x14ac:dyDescent="0.2">
      <c r="B6" s="74"/>
      <c r="C6" s="3" t="s">
        <v>4</v>
      </c>
      <c r="E6" s="2" t="s">
        <v>5</v>
      </c>
    </row>
    <row r="7" spans="2:9" ht="15.75" customHeight="1" x14ac:dyDescent="0.2">
      <c r="B7" s="74"/>
      <c r="C7" s="4" t="s">
        <v>6</v>
      </c>
      <c r="E7" s="2" t="s">
        <v>7</v>
      </c>
    </row>
    <row r="8" spans="2:9" ht="15.75" customHeight="1" x14ac:dyDescent="0.2">
      <c r="B8" s="74"/>
      <c r="C8" s="5" t="s">
        <v>8</v>
      </c>
      <c r="E8" s="2" t="s">
        <v>9</v>
      </c>
    </row>
    <row r="9" spans="2:9" ht="15.75" customHeight="1" x14ac:dyDescent="0.2">
      <c r="B9" s="74"/>
      <c r="C9" s="6" t="s">
        <v>10</v>
      </c>
      <c r="E9" s="2" t="s">
        <v>11</v>
      </c>
    </row>
    <row r="10" spans="2:9" ht="15.75" customHeight="1" x14ac:dyDescent="0.2">
      <c r="B10" s="74"/>
      <c r="C10" s="7" t="s">
        <v>12</v>
      </c>
      <c r="E10" s="2" t="s">
        <v>13</v>
      </c>
    </row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spans="2:9" ht="15.75" customHeight="1" x14ac:dyDescent="0.2"/>
    <row r="18" spans="2:9" ht="15.75" customHeight="1" x14ac:dyDescent="0.2"/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30" customHeight="1" x14ac:dyDescent="0.2">
      <c r="B31" s="72" t="s">
        <v>14</v>
      </c>
      <c r="C31" s="69"/>
      <c r="D31" s="69"/>
      <c r="E31" s="69"/>
      <c r="F31" s="69"/>
      <c r="G31" s="69"/>
      <c r="H31" s="69"/>
      <c r="I31" s="70"/>
    </row>
    <row r="32" spans="2:9" ht="15.75" customHeight="1" x14ac:dyDescent="0.2"/>
    <row r="33" spans="2:6" ht="15.75" customHeight="1" x14ac:dyDescent="0.2">
      <c r="B33" s="73" t="s">
        <v>15</v>
      </c>
      <c r="C33" s="75" t="s">
        <v>16</v>
      </c>
      <c r="D33" s="69"/>
      <c r="E33" s="69"/>
      <c r="F33" s="70"/>
    </row>
    <row r="34" spans="2:6" ht="15.75" customHeight="1" x14ac:dyDescent="0.2">
      <c r="B34" s="74"/>
      <c r="C34" s="76" t="s">
        <v>17</v>
      </c>
      <c r="D34" s="69"/>
      <c r="E34" s="69"/>
      <c r="F34" s="70"/>
    </row>
    <row r="35" spans="2:6" ht="15.75" customHeight="1" x14ac:dyDescent="0.2">
      <c r="B35" s="74"/>
      <c r="C35" s="77" t="s">
        <v>18</v>
      </c>
      <c r="D35" s="69"/>
      <c r="E35" s="69"/>
      <c r="F35" s="70"/>
    </row>
    <row r="36" spans="2:6" ht="15.75" customHeight="1" x14ac:dyDescent="0.2">
      <c r="B36" s="74"/>
      <c r="C36" s="68" t="s">
        <v>19</v>
      </c>
      <c r="D36" s="69"/>
      <c r="E36" s="69"/>
      <c r="F36" s="70"/>
    </row>
    <row r="37" spans="2:6" ht="15.75" customHeight="1" x14ac:dyDescent="0.2">
      <c r="B37" s="74"/>
      <c r="C37" s="71" t="s">
        <v>20</v>
      </c>
      <c r="D37" s="69"/>
      <c r="E37" s="69"/>
      <c r="F37" s="70"/>
    </row>
    <row r="38" spans="2:6" ht="15.75" customHeight="1" x14ac:dyDescent="0.2"/>
    <row r="39" spans="2:6" ht="15.75" customHeight="1" x14ac:dyDescent="0.2"/>
    <row r="40" spans="2:6" ht="15.75" customHeight="1" x14ac:dyDescent="0.2"/>
    <row r="41" spans="2:6" ht="15.75" customHeight="1" x14ac:dyDescent="0.2"/>
    <row r="42" spans="2:6" ht="15.75" customHeight="1" x14ac:dyDescent="0.2"/>
    <row r="43" spans="2:6" ht="15.75" customHeight="1" x14ac:dyDescent="0.2"/>
    <row r="44" spans="2:6" ht="15.75" customHeight="1" x14ac:dyDescent="0.2"/>
    <row r="45" spans="2:6" ht="15.75" customHeight="1" x14ac:dyDescent="0.2"/>
    <row r="46" spans="2:6" ht="15.75" customHeight="1" x14ac:dyDescent="0.2"/>
    <row r="47" spans="2:6" ht="15.75" customHeight="1" x14ac:dyDescent="0.2"/>
    <row r="48" spans="2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C36:F36"/>
    <mergeCell ref="C37:F37"/>
    <mergeCell ref="B3:I3"/>
    <mergeCell ref="B5:B10"/>
    <mergeCell ref="B31:I31"/>
    <mergeCell ref="B33:B37"/>
    <mergeCell ref="C33:F33"/>
    <mergeCell ref="C34:F34"/>
    <mergeCell ref="C35:F3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pane xSplit="5" topLeftCell="F1" activePane="topRight" state="frozen"/>
      <selection pane="topRight" activeCell="G2" sqref="G2"/>
    </sheetView>
  </sheetViews>
  <sheetFormatPr baseColWidth="10" defaultColWidth="12.5703125" defaultRowHeight="15" customHeight="1" x14ac:dyDescent="0.2"/>
  <cols>
    <col min="1" max="1" width="7.28515625" customWidth="1"/>
    <col min="2" max="2" width="14.42578125" customWidth="1"/>
    <col min="3" max="3" width="2.42578125" hidden="1" customWidth="1"/>
    <col min="4" max="5" width="14.42578125" customWidth="1"/>
    <col min="6" max="6" width="75.42578125" customWidth="1"/>
    <col min="7" max="7" width="14.42578125" customWidth="1"/>
    <col min="8" max="8" width="36.5703125" customWidth="1"/>
    <col min="9" max="9" width="5" customWidth="1"/>
    <col min="10" max="10" width="9.85546875" customWidth="1"/>
    <col min="11" max="13" width="3.28515625" hidden="1" customWidth="1"/>
    <col min="14" max="26" width="14.42578125" customWidth="1"/>
  </cols>
  <sheetData>
    <row r="1" spans="1:26" ht="15.75" customHeight="1" x14ac:dyDescent="0.2">
      <c r="A1" s="8" t="s">
        <v>21</v>
      </c>
      <c r="B1" s="9"/>
      <c r="C1" s="8"/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2">
      <c r="A2" s="13">
        <v>1</v>
      </c>
      <c r="B2" s="78" t="str">
        <f>LEFT(D2)</f>
        <v>F</v>
      </c>
      <c r="C2" s="14" t="str">
        <f t="shared" ref="C2:C42" si="0">LEFT(D2)</f>
        <v>F</v>
      </c>
      <c r="D2" s="13" t="s">
        <v>32</v>
      </c>
      <c r="E2" s="13" t="s">
        <v>33</v>
      </c>
      <c r="F2" s="15" t="s">
        <v>34</v>
      </c>
      <c r="G2" s="16" t="s">
        <v>35</v>
      </c>
      <c r="H2" s="17" t="s">
        <v>19</v>
      </c>
      <c r="I2" s="18">
        <f>IF($H2="","",IF($H2=DATA!$L$1,0,IF($H2=DATA!$L$2,1,IF($H2=DATA!$L$3,2,IF($H2=DATA!$L$4,3,4)))))</f>
        <v>3</v>
      </c>
      <c r="J2" s="19">
        <f>IF(OR($H2=DATA!$L$1,$H2=DATA!$L$2,$H2=DATA!$L$3,$H2=DATA!$L$4,$H2=0),0,1)</f>
        <v>0</v>
      </c>
      <c r="K2" s="20">
        <f>IF(AND($G2=DATA!$C$1,$J2=1),1,0)</f>
        <v>0</v>
      </c>
      <c r="L2" s="21">
        <f>IF(AND($G2=DATA!$C$2,$J2=1),1,0)</f>
        <v>0</v>
      </c>
      <c r="M2" s="21">
        <f>IF(AND($G2=DATA!$C$3,$J2=1),1,0)</f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>
      <c r="A3" s="13">
        <v>2</v>
      </c>
      <c r="B3" s="79"/>
      <c r="C3" s="14" t="str">
        <f t="shared" si="0"/>
        <v>F</v>
      </c>
      <c r="D3" s="13" t="s">
        <v>32</v>
      </c>
      <c r="E3" s="13" t="s">
        <v>36</v>
      </c>
      <c r="F3" s="15" t="s">
        <v>37</v>
      </c>
      <c r="G3" s="16" t="s">
        <v>35</v>
      </c>
      <c r="H3" s="22" t="s">
        <v>19</v>
      </c>
      <c r="I3" s="18">
        <f>IF($H3="","",IF($H3=DATA!$L$1,0,IF($H3=DATA!$L$2,1,IF($H3=DATA!$L$3,2,IF($H3=DATA!$L$4,3,4)))))</f>
        <v>3</v>
      </c>
      <c r="J3" s="19">
        <f>IF(OR($H3=DATA!$L$1,$H3=DATA!$L$2,$H3=DATA!$L$3,$H3=DATA!$L$4,$H3=0),0,1)</f>
        <v>0</v>
      </c>
      <c r="K3" s="20">
        <f>IF(AND($G3=DATA!$C$1,$J3=1),1,0)</f>
        <v>0</v>
      </c>
      <c r="L3" s="21">
        <f>IF(AND($G3=DATA!$C$2,$J3=1),1,0)</f>
        <v>0</v>
      </c>
      <c r="M3" s="21">
        <f>IF(AND($G3=DATA!$C$3,$J3=1),1,0)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2">
      <c r="A4" s="13">
        <v>3</v>
      </c>
      <c r="B4" s="79"/>
      <c r="C4" s="14" t="str">
        <f t="shared" si="0"/>
        <v>F</v>
      </c>
      <c r="D4" s="13" t="s">
        <v>32</v>
      </c>
      <c r="E4" s="13" t="s">
        <v>38</v>
      </c>
      <c r="F4" s="15" t="s">
        <v>39</v>
      </c>
      <c r="G4" s="16" t="s">
        <v>35</v>
      </c>
      <c r="H4" s="22" t="s">
        <v>19</v>
      </c>
      <c r="I4" s="18">
        <v>3</v>
      </c>
      <c r="J4" s="19">
        <f>IF(OR($H4=DATA!$L$1,$H4=DATA!$L$2,$H4=DATA!$L$3,$H4=DATA!$L$4,$H4=0),0,1)</f>
        <v>0</v>
      </c>
      <c r="K4" s="20">
        <f>IF(AND($G4=DATA!$C$1,$J4=1),1,0)</f>
        <v>0</v>
      </c>
      <c r="L4" s="21">
        <f>IF(AND($G4=DATA!$C$2,$J4=1),1,0)</f>
        <v>0</v>
      </c>
      <c r="M4" s="21">
        <f>IF(AND($G4=DATA!$C$3,$J4=1),1,0)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">
      <c r="A5" s="13">
        <v>4</v>
      </c>
      <c r="B5" s="79"/>
      <c r="C5" s="14" t="str">
        <f t="shared" si="0"/>
        <v>F</v>
      </c>
      <c r="D5" s="13" t="s">
        <v>32</v>
      </c>
      <c r="E5" s="13" t="s">
        <v>40</v>
      </c>
      <c r="F5" s="15" t="s">
        <v>41</v>
      </c>
      <c r="G5" s="16" t="s">
        <v>35</v>
      </c>
      <c r="H5" s="22" t="s">
        <v>19</v>
      </c>
      <c r="I5" s="18">
        <f>IF($H5="","",IF($H5=DATA!$L$1,0,IF($H5=DATA!$L$2,1,IF($H5=DATA!$L$3,2,IF($H5=DATA!$L$4,3,4)))))</f>
        <v>3</v>
      </c>
      <c r="J5" s="19">
        <f>IF(OR($H5=DATA!$L$1,$H5=DATA!$L$2,$H5=DATA!$L$3,$H5=DATA!$L$4,$H5=0),0,1)</f>
        <v>0</v>
      </c>
      <c r="K5" s="20">
        <f>IF(AND($G5=DATA!$C$1,$J5=1),1,0)</f>
        <v>0</v>
      </c>
      <c r="L5" s="21">
        <f>IF(AND($G5=DATA!$C$2,$J5=1),1,0)</f>
        <v>0</v>
      </c>
      <c r="M5" s="21">
        <f>IF(AND($G5=DATA!$C$3,$J5=1),1,0)</f>
        <v>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2">
      <c r="A6" s="13">
        <v>5</v>
      </c>
      <c r="B6" s="79"/>
      <c r="C6" s="14" t="str">
        <f t="shared" si="0"/>
        <v>F</v>
      </c>
      <c r="D6" s="13" t="s">
        <v>42</v>
      </c>
      <c r="E6" s="13" t="s">
        <v>43</v>
      </c>
      <c r="F6" s="15" t="s">
        <v>44</v>
      </c>
      <c r="G6" s="16" t="s">
        <v>35</v>
      </c>
      <c r="H6" s="22" t="s">
        <v>20</v>
      </c>
      <c r="I6" s="18">
        <f>IF($H6="","",IF($H6=DATA!$L$1,0,IF($H6=DATA!$L$2,1,IF($H6=DATA!$L$3,2,IF($H6=DATA!$L$4,3,4)))))</f>
        <v>4</v>
      </c>
      <c r="J6" s="19">
        <f>IF(OR($H6=DATA!$L$1,$H6=DATA!$L$2,$H6=DATA!$L$3,$H6=DATA!$L$4,$H6=0),0,1)</f>
        <v>1</v>
      </c>
      <c r="K6" s="20">
        <f>IF(AND($G6=DATA!$C$1,$J6=1),1,0)</f>
        <v>1</v>
      </c>
      <c r="L6" s="21">
        <f>IF(AND($G6=DATA!$C$2,$J6=1),1,0)</f>
        <v>0</v>
      </c>
      <c r="M6" s="21">
        <f>IF(AND($G6=DATA!$C$3,$J6=1),1,0)</f>
        <v>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2">
      <c r="A7" s="13">
        <v>6</v>
      </c>
      <c r="B7" s="79"/>
      <c r="C7" s="14" t="str">
        <f t="shared" si="0"/>
        <v>F</v>
      </c>
      <c r="D7" s="13" t="s">
        <v>45</v>
      </c>
      <c r="E7" s="13" t="s">
        <v>46</v>
      </c>
      <c r="F7" s="15" t="s">
        <v>47</v>
      </c>
      <c r="G7" s="16" t="s">
        <v>35</v>
      </c>
      <c r="H7" s="22" t="s">
        <v>20</v>
      </c>
      <c r="I7" s="18">
        <f>IF($H7="","",IF($H7=DATA!$L$1,0,IF($H7=DATA!$L$2,1,IF($H7=DATA!$L$3,2,IF($H7=DATA!$L$4,3,4)))))</f>
        <v>4</v>
      </c>
      <c r="J7" s="19">
        <f>IF(OR($H7=DATA!$L$1,$H7=DATA!$L$2,$H7=DATA!$L$3,$H7=DATA!$L$4,$H7=0),0,1)</f>
        <v>1</v>
      </c>
      <c r="K7" s="20">
        <f>IF(AND($G7=DATA!$C$1,$J7=1),1,0)</f>
        <v>1</v>
      </c>
      <c r="L7" s="21">
        <f>IF(AND($G7=DATA!$C$2,$J7=1),1,0)</f>
        <v>0</v>
      </c>
      <c r="M7" s="21">
        <f>IF(AND($G7=DATA!$C$3,$J7=1),1,0)</f>
        <v>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2">
      <c r="A8" s="13">
        <v>7</v>
      </c>
      <c r="B8" s="80"/>
      <c r="C8" s="14" t="str">
        <f t="shared" si="0"/>
        <v>F</v>
      </c>
      <c r="D8" s="13" t="s">
        <v>48</v>
      </c>
      <c r="E8" s="13" t="s">
        <v>49</v>
      </c>
      <c r="F8" s="15" t="s">
        <v>50</v>
      </c>
      <c r="G8" s="16" t="s">
        <v>35</v>
      </c>
      <c r="H8" s="22" t="s">
        <v>20</v>
      </c>
      <c r="I8" s="18">
        <f>IF($H8="","",IF($H8=DATA!$L$1,0,IF($H8=DATA!$L$2,1,IF($H8=DATA!$L$3,2,IF($H8=DATA!$L$4,3,4)))))</f>
        <v>4</v>
      </c>
      <c r="J8" s="19">
        <f>IF(OR($H8=DATA!$L$1,$H8=DATA!$L$2,$H8=DATA!$L$3,$H8=DATA!$L$4,$H8=0),0,1)</f>
        <v>1</v>
      </c>
      <c r="K8" s="20">
        <f>IF(AND($G8=DATA!$C$1,$J8=1),1,0)</f>
        <v>1</v>
      </c>
      <c r="L8" s="21">
        <f>IF(AND($G8=DATA!$C$2,$J8=1),1,0)</f>
        <v>0</v>
      </c>
      <c r="M8" s="21">
        <f>IF(AND($G8=DATA!$C$3,$J8=1),1,0)</f>
        <v>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2">
      <c r="A9" s="13">
        <v>8</v>
      </c>
      <c r="B9" s="81" t="str">
        <f>LEFT(D9)</f>
        <v>A</v>
      </c>
      <c r="C9" s="23" t="str">
        <f t="shared" si="0"/>
        <v>A</v>
      </c>
      <c r="D9" s="13" t="s">
        <v>51</v>
      </c>
      <c r="E9" s="13" t="s">
        <v>52</v>
      </c>
      <c r="F9" s="24" t="s">
        <v>53</v>
      </c>
      <c r="G9" s="25" t="s">
        <v>54</v>
      </c>
      <c r="H9" s="22" t="s">
        <v>20</v>
      </c>
      <c r="I9" s="18">
        <f>IF($H9="","",IF($H9=DATA!$L$1,0,IF($H9=DATA!$L$2,1,IF($H9=DATA!$L$3,2,IF($H9=DATA!$L$4,3,4)))))</f>
        <v>4</v>
      </c>
      <c r="J9" s="19">
        <f>IF(OR($H9=DATA!$L$1,$H9=DATA!$L$2,$H9=DATA!$L$3,$H9=DATA!$L$4,$H9=0),0,1)</f>
        <v>1</v>
      </c>
      <c r="K9" s="20">
        <f>IF(AND($G9=DATA!$C$1,$J9=1),1,0)</f>
        <v>0</v>
      </c>
      <c r="L9" s="21">
        <f>IF(AND($G9=DATA!$C$2,$J9=1),1,0)</f>
        <v>1</v>
      </c>
      <c r="M9" s="21">
        <f>IF(AND($G9=DATA!$C$3,$J9=1),1,0)</f>
        <v>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2">
      <c r="A10" s="13">
        <v>9</v>
      </c>
      <c r="B10" s="79"/>
      <c r="C10" s="23" t="str">
        <f t="shared" si="0"/>
        <v>A</v>
      </c>
      <c r="D10" s="13" t="s">
        <v>51</v>
      </c>
      <c r="E10" s="13" t="s">
        <v>55</v>
      </c>
      <c r="F10" s="15" t="s">
        <v>56</v>
      </c>
      <c r="G10" s="16" t="s">
        <v>35</v>
      </c>
      <c r="H10" s="22" t="s">
        <v>20</v>
      </c>
      <c r="I10" s="18">
        <f>IF($H10="","",IF($H10=DATA!$L$1,0,IF($H10=DATA!$L$2,1,IF($H10=DATA!$L$3,2,IF($H10=DATA!$L$4,3,4)))))</f>
        <v>4</v>
      </c>
      <c r="J10" s="19">
        <f>IF(OR($H10=DATA!$L$1,$H10=DATA!$L$2,$H10=DATA!$L$3,$H10=DATA!$L$4,$H10=0),0,1)</f>
        <v>1</v>
      </c>
      <c r="K10" s="20">
        <f>IF(AND($G10=DATA!$C$1,$J10=1),1,0)</f>
        <v>1</v>
      </c>
      <c r="L10" s="21">
        <f>IF(AND($G10=DATA!$C$2,$J10=1),1,0)</f>
        <v>0</v>
      </c>
      <c r="M10" s="21">
        <f>IF(AND($G10=DATA!$C$3,$J10=1),1,0)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2">
      <c r="A11" s="13">
        <v>10</v>
      </c>
      <c r="B11" s="79"/>
      <c r="C11" s="23" t="str">
        <f t="shared" si="0"/>
        <v>A</v>
      </c>
      <c r="D11" s="13" t="s">
        <v>51</v>
      </c>
      <c r="E11" s="13" t="s">
        <v>57</v>
      </c>
      <c r="F11" s="15" t="s">
        <v>58</v>
      </c>
      <c r="G11" s="16" t="s">
        <v>35</v>
      </c>
      <c r="H11" s="22" t="s">
        <v>20</v>
      </c>
      <c r="I11" s="18">
        <f>IF($H11="","",IF($H11=DATA!$L$1,0,IF($H11=DATA!$L$2,1,IF($H11=DATA!$L$3,2,IF($H11=DATA!$L$4,3,4)))))</f>
        <v>4</v>
      </c>
      <c r="J11" s="19">
        <f>IF(OR($H11=DATA!$L$1,$H11=DATA!$L$2,$H11=DATA!$L$3,$H11=DATA!$L$4,$H11=0),0,1)</f>
        <v>1</v>
      </c>
      <c r="K11" s="20">
        <f>IF(AND($G11=DATA!$C$1,$J11=1),1,0)</f>
        <v>1</v>
      </c>
      <c r="L11" s="21">
        <f>IF(AND($G11=DATA!$C$2,$J11=1),1,0)</f>
        <v>0</v>
      </c>
      <c r="M11" s="21">
        <f>IF(AND($G11=DATA!$C$3,$J11=1),1,0)</f>
        <v>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2">
      <c r="A12" s="13">
        <v>11</v>
      </c>
      <c r="B12" s="79"/>
      <c r="C12" s="23" t="str">
        <f t="shared" si="0"/>
        <v>A</v>
      </c>
      <c r="D12" s="13" t="s">
        <v>51</v>
      </c>
      <c r="E12" s="13" t="s">
        <v>59</v>
      </c>
      <c r="F12" s="15" t="s">
        <v>60</v>
      </c>
      <c r="G12" s="16" t="s">
        <v>35</v>
      </c>
      <c r="H12" s="22" t="s">
        <v>19</v>
      </c>
      <c r="I12" s="18">
        <f>IF($H12="","",IF($H12=DATA!$L$1,0,IF($H12=DATA!$L$2,1,IF($H12=DATA!$L$3,2,IF($H12=DATA!$L$4,3,4)))))</f>
        <v>3</v>
      </c>
      <c r="J12" s="19">
        <f>IF(OR($H12=DATA!$L$1,$H12=DATA!$L$2,$H12=DATA!$L$3,$H12=DATA!$L$4,$H12=0),0,1)</f>
        <v>0</v>
      </c>
      <c r="K12" s="20">
        <f>IF(AND($G12=DATA!$C$1,$J12=1),1,0)</f>
        <v>0</v>
      </c>
      <c r="L12" s="21">
        <f>IF(AND($G12=DATA!$C$2,$J12=1),1,0)</f>
        <v>0</v>
      </c>
      <c r="M12" s="21">
        <f>IF(AND($G12=DATA!$C$3,$J12=1),1,0)</f>
        <v>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2">
      <c r="A13" s="13">
        <v>12</v>
      </c>
      <c r="B13" s="79"/>
      <c r="C13" s="23" t="str">
        <f t="shared" si="0"/>
        <v>A</v>
      </c>
      <c r="D13" s="13" t="s">
        <v>51</v>
      </c>
      <c r="E13" s="13" t="s">
        <v>61</v>
      </c>
      <c r="F13" s="15" t="s">
        <v>62</v>
      </c>
      <c r="G13" s="16" t="s">
        <v>35</v>
      </c>
      <c r="H13" s="22" t="s">
        <v>19</v>
      </c>
      <c r="I13" s="18">
        <f>IF($H13="","",IF($H13=DATA!$L$1,0,IF($H13=DATA!$L$2,1,IF($H13=DATA!$L$3,2,IF($H13=DATA!$L$4,3,4)))))</f>
        <v>3</v>
      </c>
      <c r="J13" s="19">
        <f>IF(OR($H13=DATA!$L$1,$H13=DATA!$L$2,$H13=DATA!$L$3,$H13=DATA!$L$4,$H13=0),0,1)</f>
        <v>0</v>
      </c>
      <c r="K13" s="20">
        <f>IF(AND($G13=DATA!$C$1,$J13=1),1,0)</f>
        <v>0</v>
      </c>
      <c r="L13" s="21">
        <f>IF(AND($G13=DATA!$C$2,$J13=1),1,0)</f>
        <v>0</v>
      </c>
      <c r="M13" s="21">
        <f>IF(AND($G13=DATA!$C$3,$J13=1),1,0)</f>
        <v>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2">
      <c r="A14" s="13">
        <v>13</v>
      </c>
      <c r="B14" s="79"/>
      <c r="C14" s="23" t="str">
        <f t="shared" si="0"/>
        <v>A</v>
      </c>
      <c r="D14" s="13" t="s">
        <v>51</v>
      </c>
      <c r="E14" s="13" t="s">
        <v>63</v>
      </c>
      <c r="F14" s="15" t="s">
        <v>64</v>
      </c>
      <c r="G14" s="16" t="s">
        <v>35</v>
      </c>
      <c r="H14" s="22" t="s">
        <v>20</v>
      </c>
      <c r="I14" s="18">
        <f>IF($H14="","",IF($H14=DATA!$L$1,0,IF($H14=DATA!$L$2,1,IF($H14=DATA!$L$3,2,IF($H14=DATA!$L$4,3,4)))))</f>
        <v>4</v>
      </c>
      <c r="J14" s="19">
        <f>IF(OR($H14=DATA!$L$1,$H14=DATA!$L$2,$H14=DATA!$L$3,$H14=DATA!$L$4,$H14=0),0,1)</f>
        <v>1</v>
      </c>
      <c r="K14" s="20">
        <f>IF(AND($G14=DATA!$C$1,$J14=1),1,0)</f>
        <v>1</v>
      </c>
      <c r="L14" s="21">
        <f>IF(AND($G14=DATA!$C$2,$J14=1),1,0)</f>
        <v>0</v>
      </c>
      <c r="M14" s="21">
        <f>IF(AND($G14=DATA!$C$3,$J14=1),1,0)</f>
        <v>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2">
      <c r="A15" s="13">
        <v>14</v>
      </c>
      <c r="B15" s="79"/>
      <c r="C15" s="23" t="str">
        <f t="shared" si="0"/>
        <v>A</v>
      </c>
      <c r="D15" s="13" t="s">
        <v>51</v>
      </c>
      <c r="E15" s="13" t="s">
        <v>65</v>
      </c>
      <c r="F15" s="15" t="s">
        <v>66</v>
      </c>
      <c r="G15" s="16" t="s">
        <v>35</v>
      </c>
      <c r="H15" s="22" t="s">
        <v>20</v>
      </c>
      <c r="I15" s="18">
        <f>IF($H15="","",IF($H15=DATA!$L$1,0,IF($H15=DATA!$L$2,1,IF($H15=DATA!$L$3,2,IF($H15=DATA!$L$4,3,4)))))</f>
        <v>4</v>
      </c>
      <c r="J15" s="19">
        <f>IF(OR($H15=DATA!$L$1,$H15=DATA!$L$2,$H15=DATA!$L$3,$H15=DATA!$L$4,$H15=0),0,1)</f>
        <v>1</v>
      </c>
      <c r="K15" s="20">
        <f>IF(AND($G15=DATA!$C$1,$J15=1),1,0)</f>
        <v>1</v>
      </c>
      <c r="L15" s="21">
        <f>IF(AND($G15=DATA!$C$2,$J15=1),1,0)</f>
        <v>0</v>
      </c>
      <c r="M15" s="21">
        <f>IF(AND($G15=DATA!$C$3,$J15=1),1,0)</f>
        <v>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2">
      <c r="A16" s="13">
        <v>15</v>
      </c>
      <c r="B16" s="79"/>
      <c r="C16" s="23" t="str">
        <f t="shared" si="0"/>
        <v>A</v>
      </c>
      <c r="D16" s="13" t="s">
        <v>51</v>
      </c>
      <c r="E16" s="13" t="s">
        <v>67</v>
      </c>
      <c r="F16" s="24" t="s">
        <v>68</v>
      </c>
      <c r="G16" s="25" t="s">
        <v>54</v>
      </c>
      <c r="H16" s="22" t="s">
        <v>20</v>
      </c>
      <c r="I16" s="18">
        <f>IF($H16="","",IF($H16=DATA!$L$1,0,IF($H16=DATA!$L$2,1,IF($H16=DATA!$L$3,2,IF($H16=DATA!$L$4,3,4)))))</f>
        <v>4</v>
      </c>
      <c r="J16" s="19">
        <f>IF(OR($H16=DATA!$L$1,$H16=DATA!$L$2,$H16=DATA!$L$3,$H16=DATA!$L$4,$H16=0),0,1)</f>
        <v>1</v>
      </c>
      <c r="K16" s="20">
        <f>IF(AND($G16=DATA!$C$1,$J16=1),1,0)</f>
        <v>0</v>
      </c>
      <c r="L16" s="21">
        <f>IF(AND($G16=DATA!$C$2,$J16=1),1,0)</f>
        <v>1</v>
      </c>
      <c r="M16" s="21">
        <f>IF(AND($G16=DATA!$C$3,$J16=1),1,0)</f>
        <v>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2">
      <c r="A17" s="13">
        <v>16</v>
      </c>
      <c r="B17" s="79"/>
      <c r="C17" s="23" t="str">
        <f t="shared" si="0"/>
        <v>A</v>
      </c>
      <c r="D17" s="13" t="s">
        <v>69</v>
      </c>
      <c r="E17" s="13" t="s">
        <v>70</v>
      </c>
      <c r="F17" s="15" t="s">
        <v>71</v>
      </c>
      <c r="G17" s="16" t="s">
        <v>35</v>
      </c>
      <c r="H17" s="22" t="s">
        <v>20</v>
      </c>
      <c r="I17" s="18">
        <f>IF($H17="","",IF($H17=DATA!$L$1,0,IF($H17=DATA!$L$2,1,IF($H17=DATA!$L$3,2,IF($H17=DATA!$L$4,3,4)))))</f>
        <v>4</v>
      </c>
      <c r="J17" s="19">
        <f>IF(OR($H17=DATA!$L$1,$H17=DATA!$L$2,$H17=DATA!$L$3,$H17=DATA!$L$4,$H17=0),0,1)</f>
        <v>1</v>
      </c>
      <c r="K17" s="20">
        <f>IF(AND($G17=DATA!$C$1,$J17=1),1,0)</f>
        <v>1</v>
      </c>
      <c r="L17" s="21">
        <f>IF(AND($G17=DATA!$C$2,$J17=1),1,0)</f>
        <v>0</v>
      </c>
      <c r="M17" s="21">
        <f>IF(AND($G17=DATA!$C$3,$J17=1),1,0)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">
      <c r="A18" s="13">
        <v>17</v>
      </c>
      <c r="B18" s="79"/>
      <c r="C18" s="23" t="str">
        <f t="shared" si="0"/>
        <v>A</v>
      </c>
      <c r="D18" s="13" t="s">
        <v>69</v>
      </c>
      <c r="E18" s="13" t="s">
        <v>72</v>
      </c>
      <c r="F18" s="24" t="s">
        <v>73</v>
      </c>
      <c r="G18" s="25" t="s">
        <v>54</v>
      </c>
      <c r="H18" s="22" t="s">
        <v>20</v>
      </c>
      <c r="I18" s="18">
        <f>IF($H18="","",IF($H18=DATA!$L$1,0,IF($H18=DATA!$L$2,1,IF($H18=DATA!$L$3,2,IF($H18=DATA!$L$4,3,4)))))</f>
        <v>4</v>
      </c>
      <c r="J18" s="19">
        <f>IF(OR($H18=DATA!$L$1,$H18=DATA!$L$2,$H18=DATA!$L$3,$H18=DATA!$L$4,$H18=0),0,1)</f>
        <v>1</v>
      </c>
      <c r="K18" s="20">
        <f>IF(AND($G18=DATA!$C$1,$J18=1),1,0)</f>
        <v>0</v>
      </c>
      <c r="L18" s="21">
        <f>IF(AND($G18=DATA!$C$2,$J18=1),1,0)</f>
        <v>1</v>
      </c>
      <c r="M18" s="21">
        <f>IF(AND($G18=DATA!$C$3,$J18=1),1,0)</f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3">
        <v>18</v>
      </c>
      <c r="B19" s="79"/>
      <c r="C19" s="23" t="str">
        <f t="shared" si="0"/>
        <v>A</v>
      </c>
      <c r="D19" s="13" t="s">
        <v>74</v>
      </c>
      <c r="E19" s="13" t="s">
        <v>75</v>
      </c>
      <c r="F19" s="26" t="s">
        <v>76</v>
      </c>
      <c r="G19" s="27" t="s">
        <v>77</v>
      </c>
      <c r="H19" s="22" t="s">
        <v>20</v>
      </c>
      <c r="I19" s="18">
        <f>IF($H19="","",IF($H19=DATA!$L$1,0,IF($H19=DATA!$L$2,1,IF($H19=DATA!$L$3,2,IF($H19=DATA!$L$4,3,4)))))</f>
        <v>4</v>
      </c>
      <c r="J19" s="19">
        <f>IF(OR($H19=DATA!$L$1,$H19=DATA!$L$2,$H19=DATA!$L$3,$H19=DATA!$L$4,$H19=0),0,1)</f>
        <v>1</v>
      </c>
      <c r="K19" s="20">
        <f>IF(AND($G19=DATA!$C$1,$J19=1),1,0)</f>
        <v>0</v>
      </c>
      <c r="L19" s="21">
        <f>IF(AND($G19=DATA!$C$2,$J19=1),1,0)</f>
        <v>0</v>
      </c>
      <c r="M19" s="21">
        <f>IF(AND($G19=DATA!$C$3,$J19=1),1,0)</f>
        <v>1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2">
      <c r="A20" s="13">
        <v>19</v>
      </c>
      <c r="B20" s="80"/>
      <c r="C20" s="23" t="str">
        <f t="shared" si="0"/>
        <v>A</v>
      </c>
      <c r="D20" s="13" t="s">
        <v>78</v>
      </c>
      <c r="E20" s="13" t="s">
        <v>79</v>
      </c>
      <c r="F20" s="15" t="s">
        <v>80</v>
      </c>
      <c r="G20" s="16" t="s">
        <v>35</v>
      </c>
      <c r="H20" s="22" t="s">
        <v>20</v>
      </c>
      <c r="I20" s="18">
        <f>IF($H20="","",IF($H20=DATA!$L$1,0,IF($H20=DATA!$L$2,1,IF($H20=DATA!$L$3,2,IF($H20=DATA!$L$4,3,4)))))</f>
        <v>4</v>
      </c>
      <c r="J20" s="19">
        <f>IF(OR($H20=DATA!$L$1,$H20=DATA!$L$2,$H20=DATA!$L$3,$H20=DATA!$L$4,$H20=0),0,1)</f>
        <v>1</v>
      </c>
      <c r="K20" s="20">
        <f>IF(AND($G20=DATA!$C$1,$J20=1),1,0)</f>
        <v>1</v>
      </c>
      <c r="L20" s="21">
        <f>IF(AND($G20=DATA!$C$2,$J20=1),1,0)</f>
        <v>0</v>
      </c>
      <c r="M20" s="21">
        <f>IF(AND($G20=DATA!$C$3,$J20=1),1,0)</f>
        <v>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13">
        <v>20</v>
      </c>
      <c r="B21" s="82" t="str">
        <f>LEFT(D25)</f>
        <v>I</v>
      </c>
      <c r="C21" s="23" t="str">
        <f t="shared" si="0"/>
        <v>I</v>
      </c>
      <c r="D21" s="13" t="s">
        <v>81</v>
      </c>
      <c r="E21" s="13" t="s">
        <v>82</v>
      </c>
      <c r="F21" s="24" t="s">
        <v>83</v>
      </c>
      <c r="G21" s="25" t="s">
        <v>54</v>
      </c>
      <c r="H21" s="22" t="s">
        <v>20</v>
      </c>
      <c r="I21" s="18">
        <f>IF($H21="","",IF($H21=DATA!$L$1,0,IF($H21=DATA!$L$2,1,IF($H21=DATA!$L$3,2,IF($H21=DATA!$L$4,3,4)))))</f>
        <v>4</v>
      </c>
      <c r="J21" s="19">
        <f>IF(OR($H21=DATA!$L$1,$H21=DATA!$L$2,$H21=DATA!$L$3,$H21=DATA!$L$4,$H21=0),0,1)</f>
        <v>1</v>
      </c>
      <c r="K21" s="20">
        <f>IF(AND($G21=DATA!$C$1,$J21=1),1,0)</f>
        <v>0</v>
      </c>
      <c r="L21" s="21">
        <f>IF(AND($G21=DATA!$C$2,$J21=1),1,0)</f>
        <v>1</v>
      </c>
      <c r="M21" s="21">
        <f>IF(AND($G21=DATA!$C$3,$J21=1),1,0)</f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13">
        <v>21</v>
      </c>
      <c r="B22" s="79"/>
      <c r="C22" s="23" t="str">
        <f t="shared" si="0"/>
        <v>I</v>
      </c>
      <c r="D22" s="13" t="s">
        <v>81</v>
      </c>
      <c r="E22" s="13" t="s">
        <v>84</v>
      </c>
      <c r="F22" s="24" t="s">
        <v>85</v>
      </c>
      <c r="G22" s="25" t="s">
        <v>54</v>
      </c>
      <c r="H22" s="22" t="s">
        <v>20</v>
      </c>
      <c r="I22" s="18">
        <f>IF($H22="","",IF($H22=DATA!$L$1,0,IF($H22=DATA!$L$2,1,IF($H22=DATA!$L$3,2,IF($H22=DATA!$L$4,3,4)))))</f>
        <v>4</v>
      </c>
      <c r="J22" s="19">
        <f>IF(OR($H22=DATA!$L$1,$H22=DATA!$L$2,$H22=DATA!$L$3,$H22=DATA!$L$4,$H22=0),0,1)</f>
        <v>1</v>
      </c>
      <c r="K22" s="20">
        <f>IF(AND($G22=DATA!$C$1,$J22=1),1,0)</f>
        <v>0</v>
      </c>
      <c r="L22" s="21">
        <f>IF(AND($G22=DATA!$C$2,$J22=1),1,0)</f>
        <v>1</v>
      </c>
      <c r="M22" s="21">
        <f>IF(AND($G22=DATA!$C$3,$J22=1),1,0)</f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">
      <c r="A23" s="13">
        <v>22</v>
      </c>
      <c r="B23" s="79"/>
      <c r="C23" s="23" t="str">
        <f t="shared" si="0"/>
        <v>I</v>
      </c>
      <c r="D23" s="13" t="s">
        <v>81</v>
      </c>
      <c r="E23" s="13" t="s">
        <v>86</v>
      </c>
      <c r="F23" s="24" t="s">
        <v>87</v>
      </c>
      <c r="G23" s="25" t="s">
        <v>54</v>
      </c>
      <c r="H23" s="22" t="s">
        <v>20</v>
      </c>
      <c r="I23" s="18">
        <f>IF($H23="","",IF($H23=DATA!$L$1,0,IF($H23=DATA!$L$2,1,IF($H23=DATA!$L$3,2,IF($H23=DATA!$L$4,3,4)))))</f>
        <v>4</v>
      </c>
      <c r="J23" s="19">
        <f>IF(OR($H23=DATA!$L$1,$H23=DATA!$L$2,$H23=DATA!$L$3,$H23=DATA!$L$4,$H23=0),0,1)</f>
        <v>1</v>
      </c>
      <c r="K23" s="20">
        <f>IF(AND($G23=DATA!$C$1,$J23=1),1,0)</f>
        <v>0</v>
      </c>
      <c r="L23" s="21">
        <f>IF(AND($G23=DATA!$C$2,$J23=1),1,0)</f>
        <v>1</v>
      </c>
      <c r="M23" s="21">
        <f>IF(AND($G23=DATA!$C$3,$J23=1),1,0)</f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13">
        <v>23</v>
      </c>
      <c r="B24" s="79"/>
      <c r="C24" s="23" t="str">
        <f t="shared" si="0"/>
        <v>I</v>
      </c>
      <c r="D24" s="13" t="s">
        <v>81</v>
      </c>
      <c r="E24" s="13" t="s">
        <v>88</v>
      </c>
      <c r="F24" s="24" t="s">
        <v>89</v>
      </c>
      <c r="G24" s="25" t="s">
        <v>54</v>
      </c>
      <c r="H24" s="22" t="s">
        <v>20</v>
      </c>
      <c r="I24" s="18">
        <f>IF($H24="","",IF($H24=DATA!$L$1,0,IF($H24=DATA!$L$2,1,IF($H24=DATA!$L$3,2,IF($H24=DATA!$L$4,3,4)))))</f>
        <v>4</v>
      </c>
      <c r="J24" s="19">
        <f>IF(OR($H24=DATA!$L$1,$H24=DATA!$L$2,$H24=DATA!$L$3,$H24=DATA!$L$4,$H24=0),0,1)</f>
        <v>1</v>
      </c>
      <c r="K24" s="20">
        <f>IF(AND($G24=DATA!$C$1,$J24=1),1,0)</f>
        <v>0</v>
      </c>
      <c r="L24" s="21">
        <f>IF(AND($G24=DATA!$C$2,$J24=1),1,0)</f>
        <v>1</v>
      </c>
      <c r="M24" s="21">
        <f>IF(AND($G24=DATA!$C$3,$J24=1),1,0)</f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">
      <c r="A25" s="13">
        <v>24</v>
      </c>
      <c r="B25" s="79"/>
      <c r="C25" s="28" t="str">
        <f t="shared" si="0"/>
        <v>I</v>
      </c>
      <c r="D25" s="13" t="s">
        <v>90</v>
      </c>
      <c r="E25" s="13" t="s">
        <v>91</v>
      </c>
      <c r="F25" s="24" t="s">
        <v>92</v>
      </c>
      <c r="G25" s="25" t="s">
        <v>54</v>
      </c>
      <c r="H25" s="22" t="s">
        <v>19</v>
      </c>
      <c r="I25" s="18">
        <f>IF($H25="","",IF($H25=DATA!$L$1,0,IF($H25=DATA!$L$2,1,IF($H25=DATA!$L$3,2,IF($H25=DATA!$L$4,3,4)))))</f>
        <v>3</v>
      </c>
      <c r="J25" s="19">
        <f>IF(OR($H25=DATA!$L$1,$H25=DATA!$L$2,$H25=DATA!$L$3,$H25=DATA!$L$4,$H25=0),0,1)</f>
        <v>0</v>
      </c>
      <c r="K25" s="20">
        <f>IF(AND($G25=DATA!$C$1,$J25=1),1,0)</f>
        <v>0</v>
      </c>
      <c r="L25" s="21">
        <f>IF(AND($G25=DATA!$C$2,$J25=1),1,0)</f>
        <v>0</v>
      </c>
      <c r="M25" s="21">
        <f>IF(AND($G25=DATA!$C$3,$J25=1),1,0)</f>
        <v>0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13">
        <v>25</v>
      </c>
      <c r="B26" s="79"/>
      <c r="C26" s="28" t="str">
        <f t="shared" si="0"/>
        <v>I</v>
      </c>
      <c r="D26" s="13" t="s">
        <v>90</v>
      </c>
      <c r="E26" s="13" t="s">
        <v>93</v>
      </c>
      <c r="F26" s="26" t="s">
        <v>94</v>
      </c>
      <c r="G26" s="27" t="s">
        <v>77</v>
      </c>
      <c r="H26" s="22" t="s">
        <v>20</v>
      </c>
      <c r="I26" s="18">
        <f>IF($H26="","",IF($H26=DATA!$L$1,0,IF($H26=DATA!$L$2,1,IF($H26=DATA!$L$3,2,IF($H26=DATA!$L$4,3,4)))))</f>
        <v>4</v>
      </c>
      <c r="J26" s="19">
        <f>IF(OR($H26=DATA!$L$1,$H26=DATA!$L$2,$H26=DATA!$L$3,$H26=DATA!$L$4,$H26=0),0,1)</f>
        <v>1</v>
      </c>
      <c r="K26" s="20">
        <f>IF(AND($G26=DATA!$C$1,$J26=1),1,0)</f>
        <v>0</v>
      </c>
      <c r="L26" s="21">
        <f>IF(AND($G26=DATA!$C$2,$J26=1),1,0)</f>
        <v>0</v>
      </c>
      <c r="M26" s="21">
        <f>IF(AND($G26=DATA!$C$3,$J26=1),1,0)</f>
        <v>1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13">
        <v>26</v>
      </c>
      <c r="B27" s="79"/>
      <c r="C27" s="28" t="str">
        <f t="shared" si="0"/>
        <v>I</v>
      </c>
      <c r="D27" s="13" t="s">
        <v>95</v>
      </c>
      <c r="E27" s="13" t="s">
        <v>96</v>
      </c>
      <c r="F27" s="24" t="s">
        <v>97</v>
      </c>
      <c r="G27" s="25" t="s">
        <v>54</v>
      </c>
      <c r="H27" s="22" t="s">
        <v>20</v>
      </c>
      <c r="I27" s="18">
        <f>IF($H27="","",IF($H27=DATA!$L$1,0,IF($H27=DATA!$L$2,1,IF($H27=DATA!$L$3,2,IF($H27=DATA!$L$4,3,4)))))</f>
        <v>4</v>
      </c>
      <c r="J27" s="19">
        <f>IF(OR($H27=DATA!$L$1,$H27=DATA!$L$2,$H27=DATA!$L$3,$H27=DATA!$L$4,$H27=0),0,1)</f>
        <v>1</v>
      </c>
      <c r="K27" s="20">
        <f>IF(AND($G27=DATA!$C$1,$J27=1),1,0)</f>
        <v>0</v>
      </c>
      <c r="L27" s="21">
        <f>IF(AND($G27=DATA!$C$2,$J27=1),1,0)</f>
        <v>1</v>
      </c>
      <c r="M27" s="21">
        <f>IF(AND($G27=DATA!$C$3,$J27=1),1,0)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">
      <c r="A28" s="13">
        <v>27</v>
      </c>
      <c r="B28" s="79"/>
      <c r="C28" s="28" t="str">
        <f t="shared" si="0"/>
        <v>I</v>
      </c>
      <c r="D28" s="13" t="s">
        <v>95</v>
      </c>
      <c r="E28" s="13" t="s">
        <v>98</v>
      </c>
      <c r="F28" s="26" t="s">
        <v>99</v>
      </c>
      <c r="G28" s="27" t="s">
        <v>77</v>
      </c>
      <c r="H28" s="22" t="s">
        <v>20</v>
      </c>
      <c r="I28" s="18">
        <f>IF($H28="","",IF($H28=DATA!$L$1,0,IF($H28=DATA!$L$2,1,IF($H28=DATA!$L$3,2,IF($H28=DATA!$L$4,3,4)))))</f>
        <v>4</v>
      </c>
      <c r="J28" s="19">
        <f>IF(OR($H28=DATA!$L$1,$H28=DATA!$L$2,$H28=DATA!$L$3,$H28=DATA!$L$4,$H28=0),0,1)</f>
        <v>1</v>
      </c>
      <c r="K28" s="20">
        <f>IF(AND($G28=DATA!$C$1,$J28=1),1,0)</f>
        <v>0</v>
      </c>
      <c r="L28" s="21">
        <f>IF(AND($G28=DATA!$C$2,$J28=1),1,0)</f>
        <v>0</v>
      </c>
      <c r="M28" s="21">
        <f>IF(AND($G28=DATA!$C$3,$J28=1),1,0)</f>
        <v>1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">
      <c r="A29" s="13">
        <v>28</v>
      </c>
      <c r="B29" s="79"/>
      <c r="C29" s="28" t="str">
        <f t="shared" si="0"/>
        <v>I</v>
      </c>
      <c r="D29" s="13" t="s">
        <v>95</v>
      </c>
      <c r="E29" s="13" t="s">
        <v>100</v>
      </c>
      <c r="F29" s="26" t="s">
        <v>101</v>
      </c>
      <c r="G29" s="27" t="s">
        <v>77</v>
      </c>
      <c r="H29" s="22" t="s">
        <v>20</v>
      </c>
      <c r="I29" s="18">
        <f>IF($H29="","",IF($H29=DATA!$L$1,0,IF($H29=DATA!$L$2,1,IF($H29=DATA!$L$3,2,IF($H29=DATA!$L$4,3,4)))))</f>
        <v>4</v>
      </c>
      <c r="J29" s="19">
        <f>IF(OR($H29=DATA!$L$1,$H29=DATA!$L$2,$H29=DATA!$L$3,$H29=DATA!$L$4,$H29=0),0,1)</f>
        <v>1</v>
      </c>
      <c r="K29" s="20">
        <f>IF(AND($G29=DATA!$C$1,$J29=1),1,0)</f>
        <v>0</v>
      </c>
      <c r="L29" s="21">
        <f>IF(AND($G29=DATA!$C$2,$J29=1),1,0)</f>
        <v>0</v>
      </c>
      <c r="M29" s="21">
        <f>IF(AND($G29=DATA!$C$3,$J29=1),1,0)</f>
        <v>1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">
      <c r="A30" s="13">
        <v>29</v>
      </c>
      <c r="B30" s="79"/>
      <c r="C30" s="28" t="str">
        <f t="shared" si="0"/>
        <v>I</v>
      </c>
      <c r="D30" s="13" t="s">
        <v>95</v>
      </c>
      <c r="E30" s="13" t="s">
        <v>102</v>
      </c>
      <c r="F30" s="26" t="s">
        <v>103</v>
      </c>
      <c r="G30" s="27" t="s">
        <v>77</v>
      </c>
      <c r="H30" s="22" t="s">
        <v>20</v>
      </c>
      <c r="I30" s="18">
        <f>IF($H30="","",IF($H30=DATA!$L$1,0,IF($H30=DATA!$L$2,1,IF($H30=DATA!$L$3,2,IF($H30=DATA!$L$4,3,4)))))</f>
        <v>4</v>
      </c>
      <c r="J30" s="19">
        <f>IF(OR($H30=DATA!$L$1,$H30=DATA!$L$2,$H30=DATA!$L$3,$H30=DATA!$L$4,$H30=0),0,1)</f>
        <v>1</v>
      </c>
      <c r="K30" s="20">
        <f>IF(AND($G30=DATA!$C$1,$J30=1),1,0)</f>
        <v>0</v>
      </c>
      <c r="L30" s="21">
        <f>IF(AND($G30=DATA!$C$2,$J30=1),1,0)</f>
        <v>0</v>
      </c>
      <c r="M30" s="21">
        <f>IF(AND($G30=DATA!$C$3,$J30=1),1,0)</f>
        <v>1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">
      <c r="A31" s="13">
        <v>30</v>
      </c>
      <c r="B31" s="79"/>
      <c r="C31" s="28" t="str">
        <f t="shared" si="0"/>
        <v>I</v>
      </c>
      <c r="D31" s="13" t="s">
        <v>95</v>
      </c>
      <c r="E31" s="13" t="s">
        <v>104</v>
      </c>
      <c r="F31" s="24" t="s">
        <v>105</v>
      </c>
      <c r="G31" s="25" t="s">
        <v>54</v>
      </c>
      <c r="H31" s="22" t="s">
        <v>20</v>
      </c>
      <c r="I31" s="18">
        <f>IF($H31="","",IF($H31=DATA!$L$1,0,IF($H31=DATA!$L$2,1,IF($H31=DATA!$L$3,2,IF($H31=DATA!$L$4,3,4)))))</f>
        <v>4</v>
      </c>
      <c r="J31" s="19">
        <f>IF(OR($H31=DATA!$L$1,$H31=DATA!$L$2,$H31=DATA!$L$3,$H31=DATA!$L$4,$H31=0),0,1)</f>
        <v>1</v>
      </c>
      <c r="K31" s="20">
        <f>IF(AND($G31=DATA!$C$1,$J31=1),1,0)</f>
        <v>0</v>
      </c>
      <c r="L31" s="21">
        <f>IF(AND($G31=DATA!$C$2,$J31=1),1,0)</f>
        <v>1</v>
      </c>
      <c r="M31" s="21">
        <f>IF(AND($G31=DATA!$C$3,$J31=1),1,0)</f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">
      <c r="A32" s="13">
        <v>31</v>
      </c>
      <c r="B32" s="80"/>
      <c r="C32" s="28" t="str">
        <f t="shared" si="0"/>
        <v>I</v>
      </c>
      <c r="D32" s="13" t="s">
        <v>95</v>
      </c>
      <c r="E32" s="13" t="s">
        <v>106</v>
      </c>
      <c r="F32" s="26" t="s">
        <v>107</v>
      </c>
      <c r="G32" s="27" t="s">
        <v>77</v>
      </c>
      <c r="H32" s="22" t="s">
        <v>20</v>
      </c>
      <c r="I32" s="18">
        <f>IF($H32="","",IF($H32=DATA!$L$1,0,IF($H32=DATA!$L$2,1,IF($H32=DATA!$L$3,2,IF($H32=DATA!$L$4,3,4)))))</f>
        <v>4</v>
      </c>
      <c r="J32" s="19">
        <f>IF(OR($H32=DATA!$L$1,$H32=DATA!$L$2,$H32=DATA!$L$3,$H32=DATA!$L$4,$H32=0),0,1)</f>
        <v>1</v>
      </c>
      <c r="K32" s="20">
        <f>IF(AND($G32=DATA!$C$1,$J32=1),1,0)</f>
        <v>0</v>
      </c>
      <c r="L32" s="21">
        <f>IF(AND($G32=DATA!$C$2,$J32=1),1,0)</f>
        <v>0</v>
      </c>
      <c r="M32" s="21">
        <f>IF(AND($G32=DATA!$C$3,$J32=1),1,0)</f>
        <v>1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">
      <c r="A33" s="13">
        <v>32</v>
      </c>
      <c r="B33" s="83" t="str">
        <f>LEFT(D41)</f>
        <v>R</v>
      </c>
      <c r="C33" s="28" t="str">
        <f t="shared" si="0"/>
        <v>R</v>
      </c>
      <c r="D33" s="13" t="s">
        <v>108</v>
      </c>
      <c r="E33" s="13" t="s">
        <v>109</v>
      </c>
      <c r="F33" s="15" t="s">
        <v>110</v>
      </c>
      <c r="G33" s="16" t="s">
        <v>35</v>
      </c>
      <c r="H33" s="22" t="s">
        <v>20</v>
      </c>
      <c r="I33" s="18">
        <f>IF($H33="","",IF($H33=DATA!$L$1,0,IF($H33=DATA!$L$2,1,IF($H33=DATA!$L$3,2,IF($H33=DATA!$L$4,3,4)))))</f>
        <v>4</v>
      </c>
      <c r="J33" s="19">
        <f>IF(OR($H33=DATA!$L$1,$H33=DATA!$L$2,$H33=DATA!$L$3,$H33=DATA!$L$4,$H33=0),0,1)</f>
        <v>1</v>
      </c>
      <c r="K33" s="20">
        <f>IF(AND($G33=DATA!$C$1,$J33=1),1,0)</f>
        <v>1</v>
      </c>
      <c r="L33" s="21">
        <f>IF(AND($G33=DATA!$C$2,$J33=1),1,0)</f>
        <v>0</v>
      </c>
      <c r="M33" s="21">
        <f>IF(AND($G33=DATA!$C$3,$J33=1),1,0)</f>
        <v>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">
      <c r="A34" s="13">
        <v>33</v>
      </c>
      <c r="B34" s="79"/>
      <c r="C34" s="28" t="str">
        <f t="shared" si="0"/>
        <v>R</v>
      </c>
      <c r="D34" s="13" t="s">
        <v>111</v>
      </c>
      <c r="E34" s="13" t="s">
        <v>112</v>
      </c>
      <c r="F34" s="15" t="s">
        <v>113</v>
      </c>
      <c r="G34" s="16" t="s">
        <v>35</v>
      </c>
      <c r="H34" s="22" t="s">
        <v>20</v>
      </c>
      <c r="I34" s="18">
        <f>IF($H34="","",IF($H34=DATA!$L$1,0,IF($H34=DATA!$L$2,1,IF($H34=DATA!$L$3,2,IF($H34=DATA!$L$4,3,4)))))</f>
        <v>4</v>
      </c>
      <c r="J34" s="19">
        <f>IF(OR($H34=DATA!$L$1,$H34=DATA!$L$2,$H34=DATA!$L$3,$H34=DATA!$L$4,$H34=0),0,1)</f>
        <v>1</v>
      </c>
      <c r="K34" s="20">
        <f>IF(AND($G34=DATA!$C$1,$J34=1),1,0)</f>
        <v>1</v>
      </c>
      <c r="L34" s="21">
        <f>IF(AND($G34=DATA!$C$2,$J34=1),1,0)</f>
        <v>0</v>
      </c>
      <c r="M34" s="21">
        <f>IF(AND($G34=DATA!$C$3,$J34=1),1,0)</f>
        <v>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">
      <c r="A35" s="13">
        <v>34</v>
      </c>
      <c r="B35" s="79"/>
      <c r="C35" s="28" t="str">
        <f t="shared" si="0"/>
        <v>R</v>
      </c>
      <c r="D35" s="13" t="s">
        <v>111</v>
      </c>
      <c r="E35" s="13" t="s">
        <v>114</v>
      </c>
      <c r="F35" s="24" t="s">
        <v>115</v>
      </c>
      <c r="G35" s="25" t="s">
        <v>54</v>
      </c>
      <c r="H35" s="22" t="s">
        <v>20</v>
      </c>
      <c r="I35" s="18">
        <f>IF($H35="","",IF($H35=DATA!$L$1,0,IF($H35=DATA!$L$2,1,IF($H35=DATA!$L$3,2,IF($H35=DATA!$L$4,3,4)))))</f>
        <v>4</v>
      </c>
      <c r="J35" s="19">
        <f>IF(OR($H35=DATA!$L$1,$H35=DATA!$L$2,$H35=DATA!$L$3,$H35=DATA!$L$4,$H35=0),0,1)</f>
        <v>1</v>
      </c>
      <c r="K35" s="20">
        <f>IF(AND($G35=DATA!$C$1,$J35=1),1,0)</f>
        <v>0</v>
      </c>
      <c r="L35" s="21">
        <f>IF(AND($G35=DATA!$C$2,$J35=1),1,0)</f>
        <v>1</v>
      </c>
      <c r="M35" s="21">
        <f>IF(AND($G35=DATA!$C$3,$J35=1),1,0)</f>
        <v>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">
      <c r="A36" s="13">
        <v>35</v>
      </c>
      <c r="B36" s="79"/>
      <c r="C36" s="28" t="str">
        <f t="shared" si="0"/>
        <v>R</v>
      </c>
      <c r="D36" s="13" t="s">
        <v>111</v>
      </c>
      <c r="E36" s="13" t="s">
        <v>116</v>
      </c>
      <c r="F36" s="24" t="s">
        <v>117</v>
      </c>
      <c r="G36" s="25" t="s">
        <v>54</v>
      </c>
      <c r="H36" s="22" t="s">
        <v>18</v>
      </c>
      <c r="I36" s="18">
        <v>2</v>
      </c>
      <c r="J36" s="19">
        <f>IF(OR($H36=DATA!$L$1,$H36=DATA!$L$2,$H36=DATA!$L$3,$H36=DATA!$L$4,$H36=0),0,1)</f>
        <v>0</v>
      </c>
      <c r="K36" s="20">
        <f>IF(AND($G36=DATA!$C$1,$J36=1),1,0)</f>
        <v>0</v>
      </c>
      <c r="L36" s="21">
        <f>IF(AND($G36=DATA!$C$2,$J36=1),1,0)</f>
        <v>0</v>
      </c>
      <c r="M36" s="21">
        <f>IF(AND($G36=DATA!$C$3,$J36=1),1,0)</f>
        <v>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">
      <c r="A37" s="13">
        <v>36</v>
      </c>
      <c r="B37" s="79"/>
      <c r="C37" s="28" t="str">
        <f t="shared" si="0"/>
        <v>R</v>
      </c>
      <c r="D37" s="13" t="s">
        <v>118</v>
      </c>
      <c r="E37" s="13" t="s">
        <v>119</v>
      </c>
      <c r="F37" s="24" t="s">
        <v>120</v>
      </c>
      <c r="G37" s="25" t="s">
        <v>54</v>
      </c>
      <c r="H37" s="22" t="s">
        <v>18</v>
      </c>
      <c r="I37" s="18">
        <f>IF($H37="","",IF($H37=DATA!$L$1,0,IF($H37=DATA!$L$2,1,IF($H37=DATA!$L$3,2,IF($H37=DATA!$L$4,3,4)))))</f>
        <v>2</v>
      </c>
      <c r="J37" s="19">
        <f>IF(OR($H37=DATA!$L$1,$H37=DATA!$L$2,$H37=DATA!$L$3,$H37=DATA!$L$4,$H37=0),0,1)</f>
        <v>0</v>
      </c>
      <c r="K37" s="20">
        <f>IF(AND($G37=DATA!$C$1,$J37=1),1,0)</f>
        <v>0</v>
      </c>
      <c r="L37" s="21">
        <f>IF(AND($G37=DATA!$C$2,$J37=1),1,0)</f>
        <v>0</v>
      </c>
      <c r="M37" s="21">
        <f>IF(AND($G37=DATA!$C$3,$J37=1),1,0)</f>
        <v>0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">
      <c r="A38" s="13">
        <v>37</v>
      </c>
      <c r="B38" s="79"/>
      <c r="C38" s="28" t="str">
        <f t="shared" si="0"/>
        <v>R</v>
      </c>
      <c r="D38" s="13" t="s">
        <v>118</v>
      </c>
      <c r="E38" s="13" t="s">
        <v>121</v>
      </c>
      <c r="F38" s="26" t="s">
        <v>122</v>
      </c>
      <c r="G38" s="27" t="s">
        <v>77</v>
      </c>
      <c r="H38" s="22" t="s">
        <v>20</v>
      </c>
      <c r="I38" s="18">
        <f>IF($H38="","",IF($H38=DATA!$L$1,0,IF($H38=DATA!$L$2,1,IF($H38=DATA!$L$3,2,IF($H38=DATA!$L$4,3,4)))))</f>
        <v>4</v>
      </c>
      <c r="J38" s="19">
        <f>IF(OR($H38=DATA!$L$1,$H38=DATA!$L$2,$H38=DATA!$L$3,$H38=DATA!$L$4,$H38=0),0,1)</f>
        <v>1</v>
      </c>
      <c r="K38" s="20">
        <f>IF(AND($G38=DATA!$C$1,$J38=1),1,0)</f>
        <v>0</v>
      </c>
      <c r="L38" s="21">
        <f>IF(AND($G38=DATA!$C$2,$J38=1),1,0)</f>
        <v>0</v>
      </c>
      <c r="M38" s="21">
        <f>IF(AND($G38=DATA!$C$3,$J38=1),1,0)</f>
        <v>1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13">
        <v>38</v>
      </c>
      <c r="B39" s="79"/>
      <c r="C39" s="28" t="str">
        <f t="shared" si="0"/>
        <v>R</v>
      </c>
      <c r="D39" s="13" t="s">
        <v>123</v>
      </c>
      <c r="E39" s="13" t="s">
        <v>124</v>
      </c>
      <c r="F39" s="15" t="s">
        <v>125</v>
      </c>
      <c r="G39" s="16" t="s">
        <v>35</v>
      </c>
      <c r="H39" s="22" t="s">
        <v>20</v>
      </c>
      <c r="I39" s="18">
        <f>IF($H39="","",IF($H39=DATA!$L$1,0,IF($H39=DATA!$L$2,1,IF($H39=DATA!$L$3,2,IF($H39=DATA!$L$4,3,4)))))</f>
        <v>4</v>
      </c>
      <c r="J39" s="19">
        <f>IF(OR($H39=DATA!$L$1,$H39=DATA!$L$2,$H39=DATA!$L$3,$H39=DATA!$L$4,$H39=0),0,1)</f>
        <v>1</v>
      </c>
      <c r="K39" s="20">
        <f>IF(AND($G39=DATA!$C$1,$J39=1),1,0)</f>
        <v>1</v>
      </c>
      <c r="L39" s="21">
        <f>IF(AND($G39=DATA!$C$2,$J39=1),1,0)</f>
        <v>0</v>
      </c>
      <c r="M39" s="21">
        <f>IF(AND($G39=DATA!$C$3,$J39=1),1,0)</f>
        <v>0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">
      <c r="A40" s="13">
        <v>39</v>
      </c>
      <c r="B40" s="79"/>
      <c r="C40" s="28" t="str">
        <f t="shared" si="0"/>
        <v>R</v>
      </c>
      <c r="D40" s="13" t="s">
        <v>123</v>
      </c>
      <c r="E40" s="13" t="s">
        <v>126</v>
      </c>
      <c r="F40" s="15" t="s">
        <v>127</v>
      </c>
      <c r="G40" s="16" t="s">
        <v>35</v>
      </c>
      <c r="H40" s="22" t="s">
        <v>20</v>
      </c>
      <c r="I40" s="18">
        <f>IF($H40="","",IF($H40=DATA!$L$1,0,IF($H40=DATA!$L$2,1,IF($H40=DATA!$L$3,2,IF($H40=DATA!$L$4,3,4)))))</f>
        <v>4</v>
      </c>
      <c r="J40" s="19">
        <f>IF(OR($H40=DATA!$L$1,$H40=DATA!$L$2,$H40=DATA!$L$3,$H40=DATA!$L$4,$H40=0),0,1)</f>
        <v>1</v>
      </c>
      <c r="K40" s="20">
        <f>IF(AND($G40=DATA!$C$1,$J40=1),1,0)</f>
        <v>1</v>
      </c>
      <c r="L40" s="21">
        <f>IF(AND($G40=DATA!$C$2,$J40=1),1,0)</f>
        <v>0</v>
      </c>
      <c r="M40" s="21">
        <f>IF(AND($G40=DATA!$C$3,$J40=1),1,0)</f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">
      <c r="A41" s="13">
        <v>40</v>
      </c>
      <c r="B41" s="79"/>
      <c r="C41" s="29" t="str">
        <f t="shared" si="0"/>
        <v>R</v>
      </c>
      <c r="D41" s="13" t="s">
        <v>123</v>
      </c>
      <c r="E41" s="13" t="s">
        <v>128</v>
      </c>
      <c r="F41" s="15" t="s">
        <v>129</v>
      </c>
      <c r="G41" s="16" t="s">
        <v>35</v>
      </c>
      <c r="H41" s="22" t="s">
        <v>20</v>
      </c>
      <c r="I41" s="18">
        <f>IF($H41="","",IF($H41=DATA!$L$1,0,IF($H41=DATA!$L$2,1,IF($H41=DATA!$L$3,2,IF($H41=DATA!$L$4,3,4)))))</f>
        <v>4</v>
      </c>
      <c r="J41" s="19">
        <f>IF(OR($H41=DATA!$L$1,$H41=DATA!$L$2,$H41=DATA!$L$3,$H41=DATA!$L$4,$H41=0),0,1)</f>
        <v>1</v>
      </c>
      <c r="K41" s="20">
        <f>IF(AND($G41=DATA!$C$1,$J41=1),1,0)</f>
        <v>1</v>
      </c>
      <c r="L41" s="21">
        <f>IF(AND($G41=DATA!$C$2,$J41=1),1,0)</f>
        <v>0</v>
      </c>
      <c r="M41" s="21">
        <f>IF(AND($G41=DATA!$C$3,$J41=1),1,0)</f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">
      <c r="A42" s="13">
        <v>41</v>
      </c>
      <c r="B42" s="80"/>
      <c r="C42" s="29" t="str">
        <f t="shared" si="0"/>
        <v>R</v>
      </c>
      <c r="D42" s="13" t="s">
        <v>123</v>
      </c>
      <c r="E42" s="13" t="s">
        <v>130</v>
      </c>
      <c r="F42" s="24" t="s">
        <v>131</v>
      </c>
      <c r="G42" s="25" t="s">
        <v>54</v>
      </c>
      <c r="H42" s="30" t="s">
        <v>20</v>
      </c>
      <c r="I42" s="18">
        <f>IF($H42="","",IF($H42=DATA!$L$1,0,IF($H42=DATA!$L$2,1,IF($H42=DATA!$L$3,2,IF($H42=DATA!$L$4,3,4)))))</f>
        <v>4</v>
      </c>
      <c r="J42" s="19">
        <f>IF(OR($H42=DATA!$L$1,$H42=DATA!$L$2,$H42=DATA!$L$3,$H42=DATA!$L$4,$H42=0),0,1)</f>
        <v>1</v>
      </c>
      <c r="K42" s="20">
        <f>IF(AND($G42=DATA!$C$1,$J42=1),1,0)</f>
        <v>0</v>
      </c>
      <c r="L42" s="21">
        <f>IF(AND($G42=DATA!$C$2,$J42=1),1,0)</f>
        <v>1</v>
      </c>
      <c r="M42" s="21">
        <f>IF(AND($G42=DATA!$C$3,$J42=1),1,0)</f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">
      <c r="A43" s="31"/>
      <c r="B43" s="32"/>
      <c r="C43" s="32"/>
      <c r="D43" s="32"/>
      <c r="E43" s="32"/>
      <c r="F43" s="33"/>
      <c r="G43" s="32"/>
      <c r="H43" s="12"/>
      <c r="I43" s="34">
        <f>SUM(J2:J42)/41*100</f>
        <v>78.048780487804876</v>
      </c>
      <c r="J43" s="35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">
      <c r="A44" s="31"/>
      <c r="B44" s="32"/>
      <c r="C44" s="32"/>
      <c r="D44" s="32"/>
      <c r="E44" s="32"/>
      <c r="F44" s="33"/>
      <c r="G44" s="32"/>
      <c r="H44" s="12"/>
      <c r="I44" s="35"/>
      <c r="J44" s="35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">
      <c r="A45" s="31"/>
      <c r="B45" s="32"/>
      <c r="C45" s="32"/>
      <c r="D45" s="32"/>
      <c r="E45" s="32"/>
      <c r="F45" s="33"/>
      <c r="G45" s="32"/>
      <c r="H45" s="12"/>
      <c r="I45" s="35">
        <f>SUM(I2:I42)/41</f>
        <v>3.7317073170731709</v>
      </c>
      <c r="J45" s="35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">
      <c r="A46" s="31"/>
      <c r="B46" s="32"/>
      <c r="C46" s="32"/>
      <c r="D46" s="32"/>
      <c r="E46" s="32"/>
      <c r="F46" s="33"/>
      <c r="G46" s="32"/>
      <c r="H46" s="12"/>
      <c r="I46" s="35">
        <f>SUM(I2:I42)</f>
        <v>153</v>
      </c>
      <c r="J46" s="35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">
      <c r="A47" s="31"/>
      <c r="B47" s="32"/>
      <c r="C47" s="32"/>
      <c r="D47" s="32"/>
      <c r="E47" s="32"/>
      <c r="F47" s="33"/>
      <c r="G47" s="32"/>
      <c r="H47" s="12"/>
      <c r="I47" s="35"/>
      <c r="J47" s="35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">
      <c r="A48" s="31"/>
      <c r="B48" s="32"/>
      <c r="C48" s="32"/>
      <c r="D48" s="32"/>
      <c r="E48" s="32"/>
      <c r="F48" s="33"/>
      <c r="G48" s="32"/>
      <c r="H48" s="12"/>
      <c r="I48" s="35"/>
      <c r="J48" s="35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">
      <c r="A49" s="31"/>
      <c r="B49" s="32"/>
      <c r="C49" s="32"/>
      <c r="D49" s="32"/>
      <c r="E49" s="32"/>
      <c r="F49" s="33"/>
      <c r="G49" s="32"/>
      <c r="H49" s="12"/>
      <c r="I49" s="35"/>
      <c r="J49" s="35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">
      <c r="A50" s="31"/>
      <c r="B50" s="32"/>
      <c r="C50" s="32"/>
      <c r="D50" s="32"/>
      <c r="E50" s="32"/>
      <c r="F50" s="33"/>
      <c r="G50" s="32"/>
      <c r="H50" s="12"/>
      <c r="I50" s="35"/>
      <c r="J50" s="35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">
      <c r="A51" s="31"/>
      <c r="B51" s="32"/>
      <c r="C51" s="32"/>
      <c r="D51" s="32"/>
      <c r="E51" s="32"/>
      <c r="F51" s="33"/>
      <c r="G51" s="32"/>
      <c r="H51" s="12"/>
      <c r="I51" s="35"/>
      <c r="J51" s="35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">
      <c r="A52" s="31"/>
      <c r="B52" s="32"/>
      <c r="C52" s="32"/>
      <c r="D52" s="32"/>
      <c r="E52" s="32"/>
      <c r="F52" s="33"/>
      <c r="G52" s="32"/>
      <c r="H52" s="12"/>
      <c r="I52" s="35"/>
      <c r="J52" s="35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">
      <c r="A53" s="31"/>
      <c r="B53" s="32"/>
      <c r="C53" s="32"/>
      <c r="D53" s="32"/>
      <c r="E53" s="32"/>
      <c r="F53" s="33"/>
      <c r="G53" s="32"/>
      <c r="H53" s="12"/>
      <c r="I53" s="35"/>
      <c r="J53" s="35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">
      <c r="A54" s="31"/>
      <c r="B54" s="32"/>
      <c r="C54" s="32"/>
      <c r="D54" s="32"/>
      <c r="E54" s="32"/>
      <c r="F54" s="33"/>
      <c r="G54" s="32"/>
      <c r="H54" s="12"/>
      <c r="I54" s="35"/>
      <c r="J54" s="35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">
      <c r="A55" s="31"/>
      <c r="B55" s="32"/>
      <c r="C55" s="32"/>
      <c r="D55" s="32"/>
      <c r="E55" s="32"/>
      <c r="F55" s="33"/>
      <c r="G55" s="32"/>
      <c r="H55" s="12"/>
      <c r="I55" s="35"/>
      <c r="J55" s="35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">
      <c r="A56" s="31"/>
      <c r="B56" s="32"/>
      <c r="C56" s="32"/>
      <c r="D56" s="32"/>
      <c r="E56" s="32"/>
      <c r="F56" s="33"/>
      <c r="G56" s="32"/>
      <c r="H56" s="12"/>
      <c r="I56" s="35"/>
      <c r="J56" s="35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">
      <c r="A57" s="31"/>
      <c r="B57" s="32"/>
      <c r="C57" s="32"/>
      <c r="D57" s="32"/>
      <c r="E57" s="32"/>
      <c r="F57" s="33"/>
      <c r="G57" s="32"/>
      <c r="H57" s="12"/>
      <c r="I57" s="35"/>
      <c r="J57" s="35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">
      <c r="A58" s="31"/>
      <c r="B58" s="32"/>
      <c r="C58" s="32"/>
      <c r="D58" s="32"/>
      <c r="E58" s="32"/>
      <c r="F58" s="33"/>
      <c r="G58" s="32"/>
      <c r="H58" s="12"/>
      <c r="I58" s="35"/>
      <c r="J58" s="35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">
      <c r="A59" s="31"/>
      <c r="B59" s="32"/>
      <c r="C59" s="32"/>
      <c r="D59" s="32"/>
      <c r="E59" s="32"/>
      <c r="F59" s="33"/>
      <c r="G59" s="32"/>
      <c r="H59" s="12"/>
      <c r="I59" s="35"/>
      <c r="J59" s="35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">
      <c r="A60" s="31"/>
      <c r="B60" s="32"/>
      <c r="C60" s="32"/>
      <c r="D60" s="32"/>
      <c r="E60" s="32"/>
      <c r="F60" s="33"/>
      <c r="G60" s="32"/>
      <c r="H60" s="12"/>
      <c r="I60" s="35"/>
      <c r="J60" s="35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">
      <c r="A61" s="31"/>
      <c r="B61" s="32"/>
      <c r="C61" s="32"/>
      <c r="D61" s="32"/>
      <c r="E61" s="32"/>
      <c r="F61" s="33"/>
      <c r="G61" s="32"/>
      <c r="H61" s="12"/>
      <c r="I61" s="35"/>
      <c r="J61" s="35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">
      <c r="A62" s="31"/>
      <c r="B62" s="32"/>
      <c r="C62" s="32"/>
      <c r="D62" s="32"/>
      <c r="E62" s="32"/>
      <c r="F62" s="33"/>
      <c r="G62" s="32"/>
      <c r="H62" s="12"/>
      <c r="I62" s="35"/>
      <c r="J62" s="35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">
      <c r="A63" s="31"/>
      <c r="B63" s="32"/>
      <c r="C63" s="32"/>
      <c r="D63" s="32"/>
      <c r="E63" s="32"/>
      <c r="F63" s="33"/>
      <c r="G63" s="32"/>
      <c r="H63" s="12"/>
      <c r="I63" s="35"/>
      <c r="J63" s="35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">
      <c r="A64" s="31"/>
      <c r="B64" s="32"/>
      <c r="C64" s="32"/>
      <c r="D64" s="32"/>
      <c r="E64" s="32"/>
      <c r="F64" s="33"/>
      <c r="G64" s="32"/>
      <c r="H64" s="12"/>
      <c r="I64" s="35"/>
      <c r="J64" s="35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">
      <c r="A65" s="31"/>
      <c r="B65" s="32"/>
      <c r="C65" s="32"/>
      <c r="D65" s="32"/>
      <c r="E65" s="32"/>
      <c r="F65" s="33"/>
      <c r="G65" s="32"/>
      <c r="H65" s="12"/>
      <c r="I65" s="35"/>
      <c r="J65" s="35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">
      <c r="A66" s="31"/>
      <c r="B66" s="32"/>
      <c r="C66" s="32"/>
      <c r="D66" s="32"/>
      <c r="E66" s="32"/>
      <c r="F66" s="33"/>
      <c r="G66" s="32"/>
      <c r="H66" s="12"/>
      <c r="I66" s="35"/>
      <c r="J66" s="35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">
      <c r="A67" s="31"/>
      <c r="B67" s="32"/>
      <c r="C67" s="32"/>
      <c r="D67" s="32"/>
      <c r="E67" s="32"/>
      <c r="F67" s="33"/>
      <c r="G67" s="32"/>
      <c r="H67" s="12"/>
      <c r="I67" s="35"/>
      <c r="J67" s="35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">
      <c r="A68" s="31"/>
      <c r="B68" s="32"/>
      <c r="C68" s="32"/>
      <c r="D68" s="32"/>
      <c r="E68" s="32"/>
      <c r="F68" s="33"/>
      <c r="G68" s="32"/>
      <c r="H68" s="12"/>
      <c r="I68" s="35"/>
      <c r="J68" s="35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">
      <c r="A69" s="31"/>
      <c r="B69" s="32"/>
      <c r="C69" s="32"/>
      <c r="D69" s="32"/>
      <c r="E69" s="32"/>
      <c r="F69" s="33"/>
      <c r="G69" s="32"/>
      <c r="H69" s="12"/>
      <c r="I69" s="35"/>
      <c r="J69" s="35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">
      <c r="A70" s="31"/>
      <c r="B70" s="32"/>
      <c r="C70" s="32"/>
      <c r="D70" s="32"/>
      <c r="E70" s="32"/>
      <c r="F70" s="33"/>
      <c r="G70" s="32"/>
      <c r="H70" s="12"/>
      <c r="I70" s="35"/>
      <c r="J70" s="35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">
      <c r="A71" s="31"/>
      <c r="B71" s="32"/>
      <c r="C71" s="32"/>
      <c r="D71" s="32"/>
      <c r="E71" s="32"/>
      <c r="F71" s="33"/>
      <c r="G71" s="32"/>
      <c r="H71" s="12"/>
      <c r="I71" s="35"/>
      <c r="J71" s="35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">
      <c r="A72" s="31"/>
      <c r="B72" s="32"/>
      <c r="C72" s="32"/>
      <c r="D72" s="32"/>
      <c r="E72" s="32"/>
      <c r="F72" s="33"/>
      <c r="G72" s="32"/>
      <c r="H72" s="12"/>
      <c r="I72" s="35"/>
      <c r="J72" s="35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">
      <c r="A73" s="31"/>
      <c r="B73" s="32"/>
      <c r="C73" s="32"/>
      <c r="D73" s="32"/>
      <c r="E73" s="32"/>
      <c r="F73" s="33"/>
      <c r="G73" s="32"/>
      <c r="H73" s="12"/>
      <c r="I73" s="35"/>
      <c r="J73" s="35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">
      <c r="A74" s="31"/>
      <c r="B74" s="32"/>
      <c r="C74" s="32"/>
      <c r="D74" s="32"/>
      <c r="E74" s="32"/>
      <c r="F74" s="33"/>
      <c r="G74" s="32"/>
      <c r="H74" s="12"/>
      <c r="I74" s="35"/>
      <c r="J74" s="35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 s="31"/>
      <c r="B75" s="32"/>
      <c r="C75" s="32"/>
      <c r="D75" s="32"/>
      <c r="E75" s="32"/>
      <c r="F75" s="33"/>
      <c r="G75" s="32"/>
      <c r="H75" s="12"/>
      <c r="I75" s="35"/>
      <c r="J75" s="35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">
      <c r="A76" s="31"/>
      <c r="B76" s="32"/>
      <c r="C76" s="32"/>
      <c r="D76" s="32"/>
      <c r="E76" s="32"/>
      <c r="F76" s="33"/>
      <c r="G76" s="32"/>
      <c r="H76" s="12"/>
      <c r="I76" s="35"/>
      <c r="J76" s="35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">
      <c r="A77" s="31"/>
      <c r="B77" s="32"/>
      <c r="C77" s="32"/>
      <c r="D77" s="32"/>
      <c r="E77" s="32"/>
      <c r="F77" s="33"/>
      <c r="G77" s="32"/>
      <c r="H77" s="12"/>
      <c r="I77" s="35"/>
      <c r="J77" s="35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">
      <c r="A78" s="31"/>
      <c r="B78" s="32"/>
      <c r="C78" s="32"/>
      <c r="D78" s="32"/>
      <c r="E78" s="32"/>
      <c r="F78" s="33"/>
      <c r="G78" s="32"/>
      <c r="H78" s="12"/>
      <c r="I78" s="35"/>
      <c r="J78" s="35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">
      <c r="A79" s="31"/>
      <c r="B79" s="32"/>
      <c r="C79" s="32"/>
      <c r="D79" s="32"/>
      <c r="E79" s="32"/>
      <c r="F79" s="33"/>
      <c r="G79" s="32"/>
      <c r="H79" s="12"/>
      <c r="I79" s="35"/>
      <c r="J79" s="35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">
      <c r="A80" s="31"/>
      <c r="B80" s="32"/>
      <c r="C80" s="32"/>
      <c r="D80" s="32"/>
      <c r="E80" s="32"/>
      <c r="F80" s="33"/>
      <c r="G80" s="32"/>
      <c r="H80" s="12"/>
      <c r="I80" s="35"/>
      <c r="J80" s="35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">
      <c r="A81" s="31"/>
      <c r="B81" s="32"/>
      <c r="C81" s="32"/>
      <c r="D81" s="32"/>
      <c r="E81" s="32"/>
      <c r="F81" s="33"/>
      <c r="G81" s="32"/>
      <c r="H81" s="12"/>
      <c r="I81" s="35"/>
      <c r="J81" s="35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">
      <c r="A82" s="31"/>
      <c r="B82" s="32"/>
      <c r="C82" s="32"/>
      <c r="D82" s="32"/>
      <c r="E82" s="32"/>
      <c r="F82" s="33"/>
      <c r="G82" s="32"/>
      <c r="H82" s="12"/>
      <c r="I82" s="35"/>
      <c r="J82" s="35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">
      <c r="A83" s="31"/>
      <c r="B83" s="32"/>
      <c r="C83" s="32"/>
      <c r="D83" s="32"/>
      <c r="E83" s="32"/>
      <c r="F83" s="33"/>
      <c r="G83" s="32"/>
      <c r="H83" s="12"/>
      <c r="I83" s="35"/>
      <c r="J83" s="35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">
      <c r="A84" s="31"/>
      <c r="B84" s="32"/>
      <c r="C84" s="32"/>
      <c r="D84" s="32"/>
      <c r="E84" s="32"/>
      <c r="F84" s="33"/>
      <c r="G84" s="32"/>
      <c r="H84" s="12"/>
      <c r="I84" s="35"/>
      <c r="J84" s="35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">
      <c r="A85" s="31"/>
      <c r="B85" s="32"/>
      <c r="C85" s="32"/>
      <c r="D85" s="32"/>
      <c r="E85" s="32"/>
      <c r="F85" s="33"/>
      <c r="G85" s="32"/>
      <c r="H85" s="12"/>
      <c r="I85" s="35"/>
      <c r="J85" s="35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">
      <c r="A86" s="31"/>
      <c r="B86" s="32"/>
      <c r="C86" s="32"/>
      <c r="D86" s="32"/>
      <c r="E86" s="32"/>
      <c r="F86" s="33"/>
      <c r="G86" s="32"/>
      <c r="H86" s="12"/>
      <c r="I86" s="35"/>
      <c r="J86" s="35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">
      <c r="A87" s="31"/>
      <c r="B87" s="32"/>
      <c r="C87" s="32"/>
      <c r="D87" s="32"/>
      <c r="E87" s="32"/>
      <c r="F87" s="33"/>
      <c r="G87" s="32"/>
      <c r="H87" s="12"/>
      <c r="I87" s="35"/>
      <c r="J87" s="35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">
      <c r="A88" s="31"/>
      <c r="B88" s="32"/>
      <c r="C88" s="32"/>
      <c r="D88" s="32"/>
      <c r="E88" s="32"/>
      <c r="F88" s="33"/>
      <c r="G88" s="32"/>
      <c r="H88" s="12"/>
      <c r="I88" s="35"/>
      <c r="J88" s="35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">
      <c r="A89" s="31"/>
      <c r="B89" s="32"/>
      <c r="C89" s="32"/>
      <c r="D89" s="32"/>
      <c r="E89" s="32"/>
      <c r="F89" s="33"/>
      <c r="G89" s="32"/>
      <c r="H89" s="12"/>
      <c r="I89" s="35"/>
      <c r="J89" s="35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">
      <c r="A90" s="31"/>
      <c r="B90" s="32"/>
      <c r="C90" s="32"/>
      <c r="D90" s="32"/>
      <c r="E90" s="32"/>
      <c r="F90" s="33"/>
      <c r="G90" s="32"/>
      <c r="H90" s="12"/>
      <c r="I90" s="35"/>
      <c r="J90" s="35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">
      <c r="A91" s="31"/>
      <c r="B91" s="32"/>
      <c r="C91" s="32"/>
      <c r="D91" s="32"/>
      <c r="E91" s="32"/>
      <c r="F91" s="33"/>
      <c r="G91" s="32"/>
      <c r="H91" s="12"/>
      <c r="I91" s="35"/>
      <c r="J91" s="35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">
      <c r="A92" s="31"/>
      <c r="B92" s="32"/>
      <c r="C92" s="32"/>
      <c r="D92" s="32"/>
      <c r="E92" s="32"/>
      <c r="F92" s="33"/>
      <c r="G92" s="32"/>
      <c r="H92" s="12"/>
      <c r="I92" s="35"/>
      <c r="J92" s="35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">
      <c r="A93" s="31"/>
      <c r="B93" s="32"/>
      <c r="C93" s="32"/>
      <c r="D93" s="32"/>
      <c r="E93" s="32"/>
      <c r="F93" s="33"/>
      <c r="G93" s="32"/>
      <c r="H93" s="12"/>
      <c r="I93" s="35"/>
      <c r="J93" s="35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">
      <c r="A94" s="31"/>
      <c r="B94" s="32"/>
      <c r="C94" s="32"/>
      <c r="D94" s="32"/>
      <c r="E94" s="32"/>
      <c r="F94" s="33"/>
      <c r="G94" s="32"/>
      <c r="H94" s="12"/>
      <c r="I94" s="35"/>
      <c r="J94" s="35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">
      <c r="A95" s="31"/>
      <c r="B95" s="32"/>
      <c r="C95" s="32"/>
      <c r="D95" s="32"/>
      <c r="E95" s="32"/>
      <c r="F95" s="33"/>
      <c r="G95" s="32"/>
      <c r="H95" s="12"/>
      <c r="I95" s="35"/>
      <c r="J95" s="35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">
      <c r="A96" s="31"/>
      <c r="B96" s="32"/>
      <c r="C96" s="32"/>
      <c r="D96" s="32"/>
      <c r="E96" s="32"/>
      <c r="F96" s="33"/>
      <c r="G96" s="32"/>
      <c r="H96" s="12"/>
      <c r="I96" s="35"/>
      <c r="J96" s="35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">
      <c r="A97" s="31"/>
      <c r="B97" s="32"/>
      <c r="C97" s="32"/>
      <c r="D97" s="32"/>
      <c r="E97" s="32"/>
      <c r="F97" s="33"/>
      <c r="G97" s="32"/>
      <c r="H97" s="12"/>
      <c r="I97" s="35"/>
      <c r="J97" s="35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">
      <c r="A98" s="31"/>
      <c r="B98" s="32"/>
      <c r="C98" s="32"/>
      <c r="D98" s="32"/>
      <c r="E98" s="32"/>
      <c r="F98" s="33"/>
      <c r="G98" s="32"/>
      <c r="H98" s="12"/>
      <c r="I98" s="35"/>
      <c r="J98" s="35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">
      <c r="A99" s="31"/>
      <c r="B99" s="32"/>
      <c r="C99" s="32"/>
      <c r="D99" s="32"/>
      <c r="E99" s="32"/>
      <c r="F99" s="33"/>
      <c r="G99" s="32"/>
      <c r="H99" s="12"/>
      <c r="I99" s="35"/>
      <c r="J99" s="35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">
      <c r="A100" s="31"/>
      <c r="B100" s="32"/>
      <c r="C100" s="32"/>
      <c r="D100" s="32"/>
      <c r="E100" s="32"/>
      <c r="F100" s="33"/>
      <c r="G100" s="32"/>
      <c r="H100" s="12"/>
      <c r="I100" s="35"/>
      <c r="J100" s="35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">
      <c r="A101" s="31"/>
      <c r="B101" s="32"/>
      <c r="C101" s="32"/>
      <c r="D101" s="32"/>
      <c r="E101" s="32"/>
      <c r="F101" s="33"/>
      <c r="G101" s="32"/>
      <c r="H101" s="12"/>
      <c r="I101" s="35"/>
      <c r="J101" s="35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">
      <c r="A102" s="31"/>
      <c r="B102" s="32"/>
      <c r="C102" s="32"/>
      <c r="D102" s="32"/>
      <c r="E102" s="32"/>
      <c r="F102" s="33"/>
      <c r="G102" s="32"/>
      <c r="H102" s="12"/>
      <c r="I102" s="35"/>
      <c r="J102" s="35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">
      <c r="A103" s="31"/>
      <c r="B103" s="32"/>
      <c r="C103" s="32"/>
      <c r="D103" s="32"/>
      <c r="E103" s="32"/>
      <c r="F103" s="33"/>
      <c r="G103" s="32"/>
      <c r="H103" s="12"/>
      <c r="I103" s="35"/>
      <c r="J103" s="35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">
      <c r="A104" s="31"/>
      <c r="B104" s="32"/>
      <c r="C104" s="32"/>
      <c r="D104" s="32"/>
      <c r="E104" s="32"/>
      <c r="F104" s="33"/>
      <c r="G104" s="32"/>
      <c r="H104" s="12"/>
      <c r="I104" s="35"/>
      <c r="J104" s="35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">
      <c r="A105" s="31"/>
      <c r="B105" s="32"/>
      <c r="C105" s="32"/>
      <c r="D105" s="32"/>
      <c r="E105" s="32"/>
      <c r="F105" s="33"/>
      <c r="G105" s="32"/>
      <c r="H105" s="12"/>
      <c r="I105" s="35"/>
      <c r="J105" s="35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">
      <c r="A106" s="31"/>
      <c r="B106" s="32"/>
      <c r="C106" s="32"/>
      <c r="D106" s="32"/>
      <c r="E106" s="32"/>
      <c r="F106" s="33"/>
      <c r="G106" s="32"/>
      <c r="H106" s="12"/>
      <c r="I106" s="35"/>
      <c r="J106" s="35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">
      <c r="A107" s="31"/>
      <c r="B107" s="32"/>
      <c r="C107" s="32"/>
      <c r="D107" s="32"/>
      <c r="E107" s="32"/>
      <c r="F107" s="33"/>
      <c r="G107" s="32"/>
      <c r="H107" s="12"/>
      <c r="I107" s="35"/>
      <c r="J107" s="35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">
      <c r="A108" s="31"/>
      <c r="B108" s="32"/>
      <c r="C108" s="32"/>
      <c r="D108" s="32"/>
      <c r="E108" s="32"/>
      <c r="F108" s="33"/>
      <c r="G108" s="32"/>
      <c r="H108" s="12"/>
      <c r="I108" s="35"/>
      <c r="J108" s="35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">
      <c r="A109" s="31"/>
      <c r="B109" s="32"/>
      <c r="C109" s="32"/>
      <c r="D109" s="32"/>
      <c r="E109" s="32"/>
      <c r="F109" s="33"/>
      <c r="G109" s="32"/>
      <c r="H109" s="12"/>
      <c r="I109" s="35"/>
      <c r="J109" s="35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">
      <c r="A110" s="31"/>
      <c r="B110" s="32"/>
      <c r="C110" s="32"/>
      <c r="D110" s="32"/>
      <c r="E110" s="32"/>
      <c r="F110" s="33"/>
      <c r="G110" s="32"/>
      <c r="H110" s="12"/>
      <c r="I110" s="35"/>
      <c r="J110" s="35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">
      <c r="A111" s="31"/>
      <c r="B111" s="32"/>
      <c r="C111" s="32"/>
      <c r="D111" s="32"/>
      <c r="E111" s="32"/>
      <c r="F111" s="33"/>
      <c r="G111" s="32"/>
      <c r="H111" s="12"/>
      <c r="I111" s="35"/>
      <c r="J111" s="35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">
      <c r="A112" s="31"/>
      <c r="B112" s="32"/>
      <c r="C112" s="32"/>
      <c r="D112" s="32"/>
      <c r="E112" s="32"/>
      <c r="F112" s="33"/>
      <c r="G112" s="32"/>
      <c r="H112" s="12"/>
      <c r="I112" s="35"/>
      <c r="J112" s="35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">
      <c r="A113" s="31"/>
      <c r="B113" s="32"/>
      <c r="C113" s="32"/>
      <c r="D113" s="32"/>
      <c r="E113" s="32"/>
      <c r="F113" s="33"/>
      <c r="G113" s="32"/>
      <c r="H113" s="12"/>
      <c r="I113" s="35"/>
      <c r="J113" s="35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">
      <c r="A114" s="31"/>
      <c r="B114" s="32"/>
      <c r="C114" s="32"/>
      <c r="D114" s="32"/>
      <c r="E114" s="32"/>
      <c r="F114" s="33"/>
      <c r="G114" s="32"/>
      <c r="H114" s="12"/>
      <c r="I114" s="35"/>
      <c r="J114" s="35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">
      <c r="A115" s="31"/>
      <c r="B115" s="32"/>
      <c r="C115" s="32"/>
      <c r="D115" s="32"/>
      <c r="E115" s="32"/>
      <c r="F115" s="33"/>
      <c r="G115" s="32"/>
      <c r="H115" s="12"/>
      <c r="I115" s="35"/>
      <c r="J115" s="35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">
      <c r="A116" s="31"/>
      <c r="B116" s="32"/>
      <c r="C116" s="32"/>
      <c r="D116" s="32"/>
      <c r="E116" s="32"/>
      <c r="F116" s="33"/>
      <c r="G116" s="32"/>
      <c r="H116" s="12"/>
      <c r="I116" s="35"/>
      <c r="J116" s="35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">
      <c r="A117" s="31"/>
      <c r="B117" s="32"/>
      <c r="C117" s="32"/>
      <c r="D117" s="32"/>
      <c r="E117" s="32"/>
      <c r="F117" s="33"/>
      <c r="G117" s="32"/>
      <c r="H117" s="12"/>
      <c r="I117" s="35"/>
      <c r="J117" s="35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">
      <c r="A118" s="31"/>
      <c r="B118" s="32"/>
      <c r="C118" s="32"/>
      <c r="D118" s="32"/>
      <c r="E118" s="32"/>
      <c r="F118" s="33"/>
      <c r="G118" s="32"/>
      <c r="H118" s="12"/>
      <c r="I118" s="35"/>
      <c r="J118" s="35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">
      <c r="A119" s="31"/>
      <c r="B119" s="32"/>
      <c r="C119" s="32"/>
      <c r="D119" s="32"/>
      <c r="E119" s="32"/>
      <c r="F119" s="33"/>
      <c r="G119" s="32"/>
      <c r="H119" s="12"/>
      <c r="I119" s="35"/>
      <c r="J119" s="35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">
      <c r="A120" s="31"/>
      <c r="B120" s="32"/>
      <c r="C120" s="32"/>
      <c r="D120" s="32"/>
      <c r="E120" s="32"/>
      <c r="F120" s="33"/>
      <c r="G120" s="32"/>
      <c r="H120" s="12"/>
      <c r="I120" s="35"/>
      <c r="J120" s="35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">
      <c r="A121" s="31"/>
      <c r="B121" s="32"/>
      <c r="C121" s="32"/>
      <c r="D121" s="32"/>
      <c r="E121" s="32"/>
      <c r="F121" s="33"/>
      <c r="G121" s="32"/>
      <c r="H121" s="12"/>
      <c r="I121" s="35"/>
      <c r="J121" s="35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">
      <c r="A122" s="31"/>
      <c r="B122" s="32"/>
      <c r="C122" s="32"/>
      <c r="D122" s="32"/>
      <c r="E122" s="32"/>
      <c r="F122" s="33"/>
      <c r="G122" s="32"/>
      <c r="H122" s="12"/>
      <c r="I122" s="35"/>
      <c r="J122" s="35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">
      <c r="A123" s="31"/>
      <c r="B123" s="32"/>
      <c r="C123" s="32"/>
      <c r="D123" s="32"/>
      <c r="E123" s="32"/>
      <c r="F123" s="33"/>
      <c r="G123" s="32"/>
      <c r="H123" s="12"/>
      <c r="I123" s="35"/>
      <c r="J123" s="35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">
      <c r="A124" s="31"/>
      <c r="B124" s="32"/>
      <c r="C124" s="32"/>
      <c r="D124" s="32"/>
      <c r="E124" s="32"/>
      <c r="F124" s="33"/>
      <c r="G124" s="32"/>
      <c r="H124" s="12"/>
      <c r="I124" s="35"/>
      <c r="J124" s="35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">
      <c r="A125" s="31"/>
      <c r="B125" s="32"/>
      <c r="C125" s="32"/>
      <c r="D125" s="32"/>
      <c r="E125" s="32"/>
      <c r="F125" s="33"/>
      <c r="G125" s="32"/>
      <c r="H125" s="12"/>
      <c r="I125" s="35"/>
      <c r="J125" s="35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">
      <c r="A126" s="31"/>
      <c r="B126" s="32"/>
      <c r="C126" s="32"/>
      <c r="D126" s="32"/>
      <c r="E126" s="32"/>
      <c r="F126" s="33"/>
      <c r="G126" s="32"/>
      <c r="H126" s="12"/>
      <c r="I126" s="35"/>
      <c r="J126" s="35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">
      <c r="A127" s="31"/>
      <c r="B127" s="32"/>
      <c r="C127" s="32"/>
      <c r="D127" s="32"/>
      <c r="E127" s="32"/>
      <c r="F127" s="33"/>
      <c r="G127" s="32"/>
      <c r="H127" s="12"/>
      <c r="I127" s="35"/>
      <c r="J127" s="35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">
      <c r="A128" s="31"/>
      <c r="B128" s="32"/>
      <c r="C128" s="32"/>
      <c r="D128" s="32"/>
      <c r="E128" s="32"/>
      <c r="F128" s="33"/>
      <c r="G128" s="32"/>
      <c r="H128" s="12"/>
      <c r="I128" s="35"/>
      <c r="J128" s="35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">
      <c r="A129" s="31"/>
      <c r="B129" s="32"/>
      <c r="C129" s="32"/>
      <c r="D129" s="32"/>
      <c r="E129" s="32"/>
      <c r="F129" s="33"/>
      <c r="G129" s="32"/>
      <c r="H129" s="12"/>
      <c r="I129" s="35"/>
      <c r="J129" s="35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">
      <c r="A130" s="31"/>
      <c r="B130" s="32"/>
      <c r="C130" s="32"/>
      <c r="D130" s="32"/>
      <c r="E130" s="32"/>
      <c r="F130" s="33"/>
      <c r="G130" s="32"/>
      <c r="H130" s="12"/>
      <c r="I130" s="35"/>
      <c r="J130" s="35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">
      <c r="A131" s="31"/>
      <c r="B131" s="32"/>
      <c r="C131" s="32"/>
      <c r="D131" s="32"/>
      <c r="E131" s="32"/>
      <c r="F131" s="33"/>
      <c r="G131" s="32"/>
      <c r="H131" s="12"/>
      <c r="I131" s="35"/>
      <c r="J131" s="35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">
      <c r="A132" s="31"/>
      <c r="B132" s="32"/>
      <c r="C132" s="32"/>
      <c r="D132" s="32"/>
      <c r="E132" s="32"/>
      <c r="F132" s="33"/>
      <c r="G132" s="32"/>
      <c r="H132" s="12"/>
      <c r="I132" s="35"/>
      <c r="J132" s="35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">
      <c r="A133" s="31"/>
      <c r="B133" s="32"/>
      <c r="C133" s="32"/>
      <c r="D133" s="32"/>
      <c r="E133" s="32"/>
      <c r="F133" s="33"/>
      <c r="G133" s="32"/>
      <c r="H133" s="12"/>
      <c r="I133" s="35"/>
      <c r="J133" s="35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">
      <c r="A134" s="31"/>
      <c r="B134" s="32"/>
      <c r="C134" s="32"/>
      <c r="D134" s="32"/>
      <c r="E134" s="32"/>
      <c r="F134" s="33"/>
      <c r="G134" s="32"/>
      <c r="H134" s="12"/>
      <c r="I134" s="35"/>
      <c r="J134" s="35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">
      <c r="A135" s="31"/>
      <c r="B135" s="32"/>
      <c r="C135" s="32"/>
      <c r="D135" s="32"/>
      <c r="E135" s="32"/>
      <c r="F135" s="33"/>
      <c r="G135" s="32"/>
      <c r="H135" s="12"/>
      <c r="I135" s="35"/>
      <c r="J135" s="35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">
      <c r="A136" s="31"/>
      <c r="B136" s="32"/>
      <c r="C136" s="32"/>
      <c r="D136" s="32"/>
      <c r="E136" s="32"/>
      <c r="F136" s="33"/>
      <c r="G136" s="32"/>
      <c r="H136" s="12"/>
      <c r="I136" s="35"/>
      <c r="J136" s="35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">
      <c r="A137" s="31"/>
      <c r="B137" s="32"/>
      <c r="C137" s="32"/>
      <c r="D137" s="32"/>
      <c r="E137" s="32"/>
      <c r="F137" s="33"/>
      <c r="G137" s="32"/>
      <c r="H137" s="12"/>
      <c r="I137" s="35"/>
      <c r="J137" s="35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">
      <c r="A138" s="31"/>
      <c r="B138" s="32"/>
      <c r="C138" s="32"/>
      <c r="D138" s="32"/>
      <c r="E138" s="32"/>
      <c r="F138" s="33"/>
      <c r="G138" s="32"/>
      <c r="H138" s="12"/>
      <c r="I138" s="35"/>
      <c r="J138" s="35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">
      <c r="A139" s="31"/>
      <c r="B139" s="32"/>
      <c r="C139" s="32"/>
      <c r="D139" s="32"/>
      <c r="E139" s="32"/>
      <c r="F139" s="33"/>
      <c r="G139" s="32"/>
      <c r="H139" s="12"/>
      <c r="I139" s="35"/>
      <c r="J139" s="35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">
      <c r="A140" s="31"/>
      <c r="B140" s="32"/>
      <c r="C140" s="32"/>
      <c r="D140" s="32"/>
      <c r="E140" s="32"/>
      <c r="F140" s="33"/>
      <c r="G140" s="32"/>
      <c r="H140" s="12"/>
      <c r="I140" s="35"/>
      <c r="J140" s="35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">
      <c r="A141" s="31"/>
      <c r="B141" s="32"/>
      <c r="C141" s="32"/>
      <c r="D141" s="32"/>
      <c r="E141" s="32"/>
      <c r="F141" s="33"/>
      <c r="G141" s="32"/>
      <c r="H141" s="12"/>
      <c r="I141" s="35"/>
      <c r="J141" s="35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">
      <c r="A142" s="31"/>
      <c r="B142" s="32"/>
      <c r="C142" s="32"/>
      <c r="D142" s="32"/>
      <c r="E142" s="32"/>
      <c r="F142" s="33"/>
      <c r="G142" s="32"/>
      <c r="H142" s="12"/>
      <c r="I142" s="35"/>
      <c r="J142" s="35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">
      <c r="A143" s="31"/>
      <c r="B143" s="32"/>
      <c r="C143" s="32"/>
      <c r="D143" s="32"/>
      <c r="E143" s="32"/>
      <c r="F143" s="33"/>
      <c r="G143" s="32"/>
      <c r="H143" s="12"/>
      <c r="I143" s="35"/>
      <c r="J143" s="35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">
      <c r="A144" s="31"/>
      <c r="B144" s="32"/>
      <c r="C144" s="32"/>
      <c r="D144" s="32"/>
      <c r="E144" s="32"/>
      <c r="F144" s="33"/>
      <c r="G144" s="32"/>
      <c r="H144" s="12"/>
      <c r="I144" s="35"/>
      <c r="J144" s="35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">
      <c r="A145" s="31"/>
      <c r="B145" s="32"/>
      <c r="C145" s="32"/>
      <c r="D145" s="32"/>
      <c r="E145" s="32"/>
      <c r="F145" s="33"/>
      <c r="G145" s="32"/>
      <c r="H145" s="12"/>
      <c r="I145" s="35"/>
      <c r="J145" s="35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">
      <c r="A146" s="31"/>
      <c r="B146" s="32"/>
      <c r="C146" s="32"/>
      <c r="D146" s="32"/>
      <c r="E146" s="32"/>
      <c r="F146" s="33"/>
      <c r="G146" s="32"/>
      <c r="H146" s="12"/>
      <c r="I146" s="35"/>
      <c r="J146" s="35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">
      <c r="A147" s="31"/>
      <c r="B147" s="32"/>
      <c r="C147" s="32"/>
      <c r="D147" s="32"/>
      <c r="E147" s="32"/>
      <c r="F147" s="33"/>
      <c r="G147" s="32"/>
      <c r="H147" s="12"/>
      <c r="I147" s="35"/>
      <c r="J147" s="35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">
      <c r="A148" s="31"/>
      <c r="B148" s="32"/>
      <c r="C148" s="32"/>
      <c r="D148" s="32"/>
      <c r="E148" s="32"/>
      <c r="F148" s="33"/>
      <c r="G148" s="32"/>
      <c r="H148" s="12"/>
      <c r="I148" s="35"/>
      <c r="J148" s="35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">
      <c r="A149" s="31"/>
      <c r="B149" s="32"/>
      <c r="C149" s="32"/>
      <c r="D149" s="32"/>
      <c r="E149" s="32"/>
      <c r="F149" s="33"/>
      <c r="G149" s="32"/>
      <c r="H149" s="12"/>
      <c r="I149" s="35"/>
      <c r="J149" s="35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">
      <c r="A150" s="31"/>
      <c r="B150" s="32"/>
      <c r="C150" s="32"/>
      <c r="D150" s="32"/>
      <c r="E150" s="32"/>
      <c r="F150" s="33"/>
      <c r="G150" s="32"/>
      <c r="H150" s="12"/>
      <c r="I150" s="35"/>
      <c r="J150" s="35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">
      <c r="A151" s="31"/>
      <c r="B151" s="32"/>
      <c r="C151" s="32"/>
      <c r="D151" s="32"/>
      <c r="E151" s="32"/>
      <c r="F151" s="33"/>
      <c r="G151" s="32"/>
      <c r="H151" s="12"/>
      <c r="I151" s="35"/>
      <c r="J151" s="35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">
      <c r="A152" s="31"/>
      <c r="B152" s="32"/>
      <c r="C152" s="32"/>
      <c r="D152" s="32"/>
      <c r="E152" s="32"/>
      <c r="F152" s="33"/>
      <c r="G152" s="32"/>
      <c r="H152" s="12"/>
      <c r="I152" s="35"/>
      <c r="J152" s="35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">
      <c r="A153" s="31"/>
      <c r="B153" s="32"/>
      <c r="C153" s="32"/>
      <c r="D153" s="32"/>
      <c r="E153" s="32"/>
      <c r="F153" s="33"/>
      <c r="G153" s="32"/>
      <c r="H153" s="12"/>
      <c r="I153" s="35"/>
      <c r="J153" s="35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">
      <c r="A154" s="31"/>
      <c r="B154" s="32"/>
      <c r="C154" s="32"/>
      <c r="D154" s="32"/>
      <c r="E154" s="32"/>
      <c r="F154" s="33"/>
      <c r="G154" s="32"/>
      <c r="H154" s="12"/>
      <c r="I154" s="35"/>
      <c r="J154" s="35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">
      <c r="A155" s="31"/>
      <c r="B155" s="32"/>
      <c r="C155" s="32"/>
      <c r="D155" s="32"/>
      <c r="E155" s="32"/>
      <c r="F155" s="33"/>
      <c r="G155" s="32"/>
      <c r="H155" s="12"/>
      <c r="I155" s="35"/>
      <c r="J155" s="35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">
      <c r="A156" s="31"/>
      <c r="B156" s="32"/>
      <c r="C156" s="32"/>
      <c r="D156" s="32"/>
      <c r="E156" s="32"/>
      <c r="F156" s="33"/>
      <c r="G156" s="32"/>
      <c r="H156" s="12"/>
      <c r="I156" s="35"/>
      <c r="J156" s="35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">
      <c r="A157" s="31"/>
      <c r="B157" s="32"/>
      <c r="C157" s="32"/>
      <c r="D157" s="32"/>
      <c r="E157" s="32"/>
      <c r="F157" s="33"/>
      <c r="G157" s="32"/>
      <c r="H157" s="12"/>
      <c r="I157" s="35"/>
      <c r="J157" s="35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">
      <c r="A158" s="31"/>
      <c r="B158" s="32"/>
      <c r="C158" s="32"/>
      <c r="D158" s="32"/>
      <c r="E158" s="32"/>
      <c r="F158" s="33"/>
      <c r="G158" s="32"/>
      <c r="H158" s="12"/>
      <c r="I158" s="35"/>
      <c r="J158" s="35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">
      <c r="A159" s="31"/>
      <c r="B159" s="32"/>
      <c r="C159" s="32"/>
      <c r="D159" s="32"/>
      <c r="E159" s="32"/>
      <c r="F159" s="33"/>
      <c r="G159" s="32"/>
      <c r="H159" s="12"/>
      <c r="I159" s="35"/>
      <c r="J159" s="35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">
      <c r="A160" s="31"/>
      <c r="B160" s="32"/>
      <c r="C160" s="32"/>
      <c r="D160" s="32"/>
      <c r="E160" s="32"/>
      <c r="F160" s="33"/>
      <c r="G160" s="32"/>
      <c r="H160" s="12"/>
      <c r="I160" s="35"/>
      <c r="J160" s="35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">
      <c r="A161" s="31"/>
      <c r="B161" s="32"/>
      <c r="C161" s="32"/>
      <c r="D161" s="32"/>
      <c r="E161" s="32"/>
      <c r="F161" s="33"/>
      <c r="G161" s="32"/>
      <c r="H161" s="12"/>
      <c r="I161" s="35"/>
      <c r="J161" s="35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">
      <c r="A162" s="31"/>
      <c r="B162" s="32"/>
      <c r="C162" s="32"/>
      <c r="D162" s="32"/>
      <c r="E162" s="32"/>
      <c r="F162" s="33"/>
      <c r="G162" s="32"/>
      <c r="H162" s="12"/>
      <c r="I162" s="35"/>
      <c r="J162" s="35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">
      <c r="A163" s="31"/>
      <c r="B163" s="32"/>
      <c r="C163" s="32"/>
      <c r="D163" s="32"/>
      <c r="E163" s="32"/>
      <c r="F163" s="33"/>
      <c r="G163" s="32"/>
      <c r="H163" s="12"/>
      <c r="I163" s="35"/>
      <c r="J163" s="35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">
      <c r="A164" s="31"/>
      <c r="B164" s="32"/>
      <c r="C164" s="32"/>
      <c r="D164" s="32"/>
      <c r="E164" s="32"/>
      <c r="F164" s="33"/>
      <c r="G164" s="32"/>
      <c r="H164" s="12"/>
      <c r="I164" s="35"/>
      <c r="J164" s="35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">
      <c r="A165" s="31"/>
      <c r="B165" s="32"/>
      <c r="C165" s="32"/>
      <c r="D165" s="32"/>
      <c r="E165" s="32"/>
      <c r="F165" s="33"/>
      <c r="G165" s="32"/>
      <c r="H165" s="12"/>
      <c r="I165" s="35"/>
      <c r="J165" s="35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">
      <c r="A166" s="31"/>
      <c r="B166" s="32"/>
      <c r="C166" s="32"/>
      <c r="D166" s="32"/>
      <c r="E166" s="32"/>
      <c r="F166" s="33"/>
      <c r="G166" s="32"/>
      <c r="H166" s="12"/>
      <c r="I166" s="35"/>
      <c r="J166" s="35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">
      <c r="A167" s="31"/>
      <c r="B167" s="32"/>
      <c r="C167" s="32"/>
      <c r="D167" s="32"/>
      <c r="E167" s="32"/>
      <c r="F167" s="33"/>
      <c r="G167" s="32"/>
      <c r="H167" s="12"/>
      <c r="I167" s="35"/>
      <c r="J167" s="35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">
      <c r="A168" s="31"/>
      <c r="B168" s="32"/>
      <c r="C168" s="32"/>
      <c r="D168" s="32"/>
      <c r="E168" s="32"/>
      <c r="F168" s="33"/>
      <c r="G168" s="32"/>
      <c r="H168" s="12"/>
      <c r="I168" s="35"/>
      <c r="J168" s="35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">
      <c r="A169" s="31"/>
      <c r="B169" s="32"/>
      <c r="C169" s="32"/>
      <c r="D169" s="32"/>
      <c r="E169" s="32"/>
      <c r="F169" s="33"/>
      <c r="G169" s="32"/>
      <c r="H169" s="12"/>
      <c r="I169" s="35"/>
      <c r="J169" s="35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">
      <c r="A170" s="31"/>
      <c r="B170" s="32"/>
      <c r="C170" s="32"/>
      <c r="D170" s="32"/>
      <c r="E170" s="32"/>
      <c r="F170" s="33"/>
      <c r="G170" s="32"/>
      <c r="H170" s="12"/>
      <c r="I170" s="35"/>
      <c r="J170" s="35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">
      <c r="A171" s="31"/>
      <c r="B171" s="32"/>
      <c r="C171" s="32"/>
      <c r="D171" s="32"/>
      <c r="E171" s="32"/>
      <c r="F171" s="33"/>
      <c r="G171" s="32"/>
      <c r="H171" s="12"/>
      <c r="I171" s="35"/>
      <c r="J171" s="35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">
      <c r="A172" s="31"/>
      <c r="B172" s="32"/>
      <c r="C172" s="32"/>
      <c r="D172" s="32"/>
      <c r="E172" s="32"/>
      <c r="F172" s="33"/>
      <c r="G172" s="32"/>
      <c r="H172" s="12"/>
      <c r="I172" s="35"/>
      <c r="J172" s="35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">
      <c r="A173" s="31"/>
      <c r="B173" s="32"/>
      <c r="C173" s="32"/>
      <c r="D173" s="32"/>
      <c r="E173" s="32"/>
      <c r="F173" s="33"/>
      <c r="G173" s="32"/>
      <c r="H173" s="12"/>
      <c r="I173" s="35"/>
      <c r="J173" s="35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">
      <c r="A174" s="31"/>
      <c r="B174" s="32"/>
      <c r="C174" s="32"/>
      <c r="D174" s="32"/>
      <c r="E174" s="32"/>
      <c r="F174" s="33"/>
      <c r="G174" s="32"/>
      <c r="H174" s="12"/>
      <c r="I174" s="35"/>
      <c r="J174" s="35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">
      <c r="A175" s="31"/>
      <c r="B175" s="32"/>
      <c r="C175" s="32"/>
      <c r="D175" s="32"/>
      <c r="E175" s="32"/>
      <c r="F175" s="33"/>
      <c r="G175" s="32"/>
      <c r="H175" s="12"/>
      <c r="I175" s="35"/>
      <c r="J175" s="35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">
      <c r="A176" s="31"/>
      <c r="B176" s="32"/>
      <c r="C176" s="32"/>
      <c r="D176" s="32"/>
      <c r="E176" s="32"/>
      <c r="F176" s="33"/>
      <c r="G176" s="32"/>
      <c r="H176" s="12"/>
      <c r="I176" s="35"/>
      <c r="J176" s="35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">
      <c r="A177" s="31"/>
      <c r="B177" s="32"/>
      <c r="C177" s="32"/>
      <c r="D177" s="32"/>
      <c r="E177" s="32"/>
      <c r="F177" s="33"/>
      <c r="G177" s="32"/>
      <c r="H177" s="12"/>
      <c r="I177" s="35"/>
      <c r="J177" s="35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">
      <c r="A178" s="31"/>
      <c r="B178" s="32"/>
      <c r="C178" s="32"/>
      <c r="D178" s="32"/>
      <c r="E178" s="32"/>
      <c r="F178" s="33"/>
      <c r="G178" s="32"/>
      <c r="H178" s="12"/>
      <c r="I178" s="35"/>
      <c r="J178" s="35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">
      <c r="A179" s="31"/>
      <c r="B179" s="32"/>
      <c r="C179" s="32"/>
      <c r="D179" s="32"/>
      <c r="E179" s="32"/>
      <c r="F179" s="33"/>
      <c r="G179" s="32"/>
      <c r="H179" s="12"/>
      <c r="I179" s="35"/>
      <c r="J179" s="35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">
      <c r="A180" s="31"/>
      <c r="B180" s="32"/>
      <c r="C180" s="32"/>
      <c r="D180" s="32"/>
      <c r="E180" s="32"/>
      <c r="F180" s="33"/>
      <c r="G180" s="32"/>
      <c r="H180" s="12"/>
      <c r="I180" s="35"/>
      <c r="J180" s="35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">
      <c r="A181" s="31"/>
      <c r="B181" s="32"/>
      <c r="C181" s="32"/>
      <c r="D181" s="32"/>
      <c r="E181" s="32"/>
      <c r="F181" s="33"/>
      <c r="G181" s="32"/>
      <c r="H181" s="12"/>
      <c r="I181" s="35"/>
      <c r="J181" s="35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">
      <c r="A182" s="31"/>
      <c r="B182" s="32"/>
      <c r="C182" s="32"/>
      <c r="D182" s="32"/>
      <c r="E182" s="32"/>
      <c r="F182" s="33"/>
      <c r="G182" s="32"/>
      <c r="H182" s="12"/>
      <c r="I182" s="35"/>
      <c r="J182" s="35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">
      <c r="A183" s="31"/>
      <c r="B183" s="32"/>
      <c r="C183" s="32"/>
      <c r="D183" s="32"/>
      <c r="E183" s="32"/>
      <c r="F183" s="33"/>
      <c r="G183" s="32"/>
      <c r="H183" s="12"/>
      <c r="I183" s="35"/>
      <c r="J183" s="35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">
      <c r="A184" s="31"/>
      <c r="B184" s="32"/>
      <c r="C184" s="32"/>
      <c r="D184" s="32"/>
      <c r="E184" s="32"/>
      <c r="F184" s="33"/>
      <c r="G184" s="32"/>
      <c r="H184" s="12"/>
      <c r="I184" s="35"/>
      <c r="J184" s="35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">
      <c r="A185" s="31"/>
      <c r="B185" s="32"/>
      <c r="C185" s="32"/>
      <c r="D185" s="32"/>
      <c r="E185" s="32"/>
      <c r="F185" s="33"/>
      <c r="G185" s="32"/>
      <c r="H185" s="12"/>
      <c r="I185" s="35"/>
      <c r="J185" s="35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">
      <c r="A186" s="31"/>
      <c r="B186" s="32"/>
      <c r="C186" s="32"/>
      <c r="D186" s="32"/>
      <c r="E186" s="32"/>
      <c r="F186" s="33"/>
      <c r="G186" s="32"/>
      <c r="H186" s="12"/>
      <c r="I186" s="35"/>
      <c r="J186" s="35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">
      <c r="A187" s="31"/>
      <c r="B187" s="32"/>
      <c r="C187" s="32"/>
      <c r="D187" s="32"/>
      <c r="E187" s="32"/>
      <c r="F187" s="33"/>
      <c r="G187" s="32"/>
      <c r="H187" s="12"/>
      <c r="I187" s="35"/>
      <c r="J187" s="35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">
      <c r="A188" s="31"/>
      <c r="B188" s="32"/>
      <c r="C188" s="32"/>
      <c r="D188" s="32"/>
      <c r="E188" s="32"/>
      <c r="F188" s="33"/>
      <c r="G188" s="32"/>
      <c r="H188" s="12"/>
      <c r="I188" s="35"/>
      <c r="J188" s="35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">
      <c r="A189" s="31"/>
      <c r="B189" s="32"/>
      <c r="C189" s="32"/>
      <c r="D189" s="32"/>
      <c r="E189" s="32"/>
      <c r="F189" s="33"/>
      <c r="G189" s="32"/>
      <c r="H189" s="12"/>
      <c r="I189" s="35"/>
      <c r="J189" s="35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">
      <c r="A190" s="31"/>
      <c r="B190" s="32"/>
      <c r="C190" s="32"/>
      <c r="D190" s="32"/>
      <c r="E190" s="32"/>
      <c r="F190" s="33"/>
      <c r="G190" s="32"/>
      <c r="H190" s="12"/>
      <c r="I190" s="35"/>
      <c r="J190" s="35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">
      <c r="A191" s="31"/>
      <c r="B191" s="32"/>
      <c r="C191" s="32"/>
      <c r="D191" s="32"/>
      <c r="E191" s="32"/>
      <c r="F191" s="33"/>
      <c r="G191" s="32"/>
      <c r="H191" s="12"/>
      <c r="I191" s="35"/>
      <c r="J191" s="35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">
      <c r="A192" s="31"/>
      <c r="B192" s="32"/>
      <c r="C192" s="32"/>
      <c r="D192" s="32"/>
      <c r="E192" s="32"/>
      <c r="F192" s="33"/>
      <c r="G192" s="32"/>
      <c r="H192" s="12"/>
      <c r="I192" s="35"/>
      <c r="J192" s="35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">
      <c r="A193" s="31"/>
      <c r="B193" s="32"/>
      <c r="C193" s="32"/>
      <c r="D193" s="32"/>
      <c r="E193" s="32"/>
      <c r="F193" s="33"/>
      <c r="G193" s="32"/>
      <c r="H193" s="12"/>
      <c r="I193" s="35"/>
      <c r="J193" s="35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">
      <c r="A194" s="31"/>
      <c r="B194" s="32"/>
      <c r="C194" s="32"/>
      <c r="D194" s="32"/>
      <c r="E194" s="32"/>
      <c r="F194" s="33"/>
      <c r="G194" s="32"/>
      <c r="H194" s="12"/>
      <c r="I194" s="35"/>
      <c r="J194" s="35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">
      <c r="A195" s="31"/>
      <c r="B195" s="32"/>
      <c r="C195" s="32"/>
      <c r="D195" s="32"/>
      <c r="E195" s="32"/>
      <c r="F195" s="33"/>
      <c r="G195" s="32"/>
      <c r="H195" s="12"/>
      <c r="I195" s="35"/>
      <c r="J195" s="35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">
      <c r="A196" s="31"/>
      <c r="B196" s="32"/>
      <c r="C196" s="32"/>
      <c r="D196" s="32"/>
      <c r="E196" s="32"/>
      <c r="F196" s="33"/>
      <c r="G196" s="32"/>
      <c r="H196" s="12"/>
      <c r="I196" s="35"/>
      <c r="J196" s="35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">
      <c r="A197" s="31"/>
      <c r="B197" s="32"/>
      <c r="C197" s="32"/>
      <c r="D197" s="32"/>
      <c r="E197" s="32"/>
      <c r="F197" s="33"/>
      <c r="G197" s="32"/>
      <c r="H197" s="12"/>
      <c r="I197" s="35"/>
      <c r="J197" s="35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">
      <c r="A198" s="31"/>
      <c r="B198" s="32"/>
      <c r="C198" s="32"/>
      <c r="D198" s="32"/>
      <c r="E198" s="32"/>
      <c r="F198" s="33"/>
      <c r="G198" s="32"/>
      <c r="H198" s="12"/>
      <c r="I198" s="35"/>
      <c r="J198" s="35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">
      <c r="A199" s="31"/>
      <c r="B199" s="32"/>
      <c r="C199" s="32"/>
      <c r="D199" s="32"/>
      <c r="E199" s="32"/>
      <c r="F199" s="33"/>
      <c r="G199" s="32"/>
      <c r="H199" s="12"/>
      <c r="I199" s="35"/>
      <c r="J199" s="35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">
      <c r="A200" s="31"/>
      <c r="B200" s="32"/>
      <c r="C200" s="32"/>
      <c r="D200" s="32"/>
      <c r="E200" s="32"/>
      <c r="F200" s="33"/>
      <c r="G200" s="32"/>
      <c r="H200" s="12"/>
      <c r="I200" s="35"/>
      <c r="J200" s="35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">
      <c r="A201" s="31"/>
      <c r="B201" s="32"/>
      <c r="C201" s="32"/>
      <c r="D201" s="32"/>
      <c r="E201" s="32"/>
      <c r="F201" s="33"/>
      <c r="G201" s="32"/>
      <c r="H201" s="12"/>
      <c r="I201" s="35"/>
      <c r="J201" s="35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">
      <c r="A202" s="31"/>
      <c r="B202" s="32"/>
      <c r="C202" s="32"/>
      <c r="D202" s="32"/>
      <c r="E202" s="32"/>
      <c r="F202" s="33"/>
      <c r="G202" s="32"/>
      <c r="H202" s="12"/>
      <c r="I202" s="35"/>
      <c r="J202" s="35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">
      <c r="A203" s="31"/>
      <c r="B203" s="32"/>
      <c r="C203" s="32"/>
      <c r="D203" s="32"/>
      <c r="E203" s="32"/>
      <c r="F203" s="33"/>
      <c r="G203" s="32"/>
      <c r="H203" s="12"/>
      <c r="I203" s="35"/>
      <c r="J203" s="35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">
      <c r="A204" s="31"/>
      <c r="B204" s="32"/>
      <c r="C204" s="32"/>
      <c r="D204" s="32"/>
      <c r="E204" s="32"/>
      <c r="F204" s="33"/>
      <c r="G204" s="32"/>
      <c r="H204" s="12"/>
      <c r="I204" s="35"/>
      <c r="J204" s="35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">
      <c r="A205" s="31"/>
      <c r="B205" s="32"/>
      <c r="C205" s="32"/>
      <c r="D205" s="32"/>
      <c r="E205" s="32"/>
      <c r="F205" s="33"/>
      <c r="G205" s="32"/>
      <c r="H205" s="12"/>
      <c r="I205" s="35"/>
      <c r="J205" s="35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">
      <c r="A206" s="31"/>
      <c r="B206" s="32"/>
      <c r="C206" s="32"/>
      <c r="D206" s="32"/>
      <c r="E206" s="32"/>
      <c r="F206" s="33"/>
      <c r="G206" s="32"/>
      <c r="H206" s="12"/>
      <c r="I206" s="35"/>
      <c r="J206" s="35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">
      <c r="A207" s="31"/>
      <c r="B207" s="32"/>
      <c r="C207" s="32"/>
      <c r="D207" s="32"/>
      <c r="E207" s="32"/>
      <c r="F207" s="33"/>
      <c r="G207" s="32"/>
      <c r="H207" s="12"/>
      <c r="I207" s="35"/>
      <c r="J207" s="35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">
      <c r="A208" s="31"/>
      <c r="B208" s="32"/>
      <c r="C208" s="32"/>
      <c r="D208" s="32"/>
      <c r="E208" s="32"/>
      <c r="F208" s="33"/>
      <c r="G208" s="32"/>
      <c r="H208" s="12"/>
      <c r="I208" s="35"/>
      <c r="J208" s="35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">
      <c r="A209" s="31"/>
      <c r="B209" s="32"/>
      <c r="C209" s="32"/>
      <c r="D209" s="32"/>
      <c r="E209" s="32"/>
      <c r="F209" s="33"/>
      <c r="G209" s="32"/>
      <c r="H209" s="12"/>
      <c r="I209" s="35"/>
      <c r="J209" s="35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">
      <c r="A210" s="31"/>
      <c r="B210" s="32"/>
      <c r="C210" s="32"/>
      <c r="D210" s="32"/>
      <c r="E210" s="32"/>
      <c r="F210" s="33"/>
      <c r="G210" s="32"/>
      <c r="H210" s="12"/>
      <c r="I210" s="35"/>
      <c r="J210" s="35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">
      <c r="A211" s="31"/>
      <c r="B211" s="32"/>
      <c r="C211" s="32"/>
      <c r="D211" s="32"/>
      <c r="E211" s="32"/>
      <c r="F211" s="33"/>
      <c r="G211" s="32"/>
      <c r="H211" s="12"/>
      <c r="I211" s="35"/>
      <c r="J211" s="35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">
      <c r="A212" s="31"/>
      <c r="B212" s="32"/>
      <c r="C212" s="32"/>
      <c r="D212" s="32"/>
      <c r="E212" s="32"/>
      <c r="F212" s="33"/>
      <c r="G212" s="32"/>
      <c r="H212" s="12"/>
      <c r="I212" s="35"/>
      <c r="J212" s="35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">
      <c r="A213" s="31"/>
      <c r="B213" s="32"/>
      <c r="C213" s="32"/>
      <c r="D213" s="32"/>
      <c r="E213" s="32"/>
      <c r="F213" s="33"/>
      <c r="G213" s="32"/>
      <c r="H213" s="12"/>
      <c r="I213" s="35"/>
      <c r="J213" s="35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">
      <c r="A214" s="31"/>
      <c r="B214" s="32"/>
      <c r="C214" s="32"/>
      <c r="D214" s="32"/>
      <c r="E214" s="32"/>
      <c r="F214" s="33"/>
      <c r="G214" s="32"/>
      <c r="H214" s="12"/>
      <c r="I214" s="35"/>
      <c r="J214" s="35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">
      <c r="A215" s="31"/>
      <c r="B215" s="32"/>
      <c r="C215" s="32"/>
      <c r="D215" s="32"/>
      <c r="E215" s="32"/>
      <c r="F215" s="33"/>
      <c r="G215" s="32"/>
      <c r="H215" s="12"/>
      <c r="I215" s="35"/>
      <c r="J215" s="35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">
      <c r="A216" s="31"/>
      <c r="B216" s="32"/>
      <c r="C216" s="32"/>
      <c r="D216" s="32"/>
      <c r="E216" s="32"/>
      <c r="F216" s="33"/>
      <c r="G216" s="32"/>
      <c r="H216" s="12"/>
      <c r="I216" s="35"/>
      <c r="J216" s="35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">
      <c r="A217" s="31"/>
      <c r="B217" s="32"/>
      <c r="C217" s="32"/>
      <c r="D217" s="32"/>
      <c r="E217" s="32"/>
      <c r="F217" s="33"/>
      <c r="G217" s="32"/>
      <c r="H217" s="12"/>
      <c r="I217" s="35"/>
      <c r="J217" s="35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">
      <c r="A218" s="31"/>
      <c r="B218" s="32"/>
      <c r="C218" s="32"/>
      <c r="D218" s="32"/>
      <c r="E218" s="32"/>
      <c r="F218" s="33"/>
      <c r="G218" s="32"/>
      <c r="H218" s="12"/>
      <c r="I218" s="35"/>
      <c r="J218" s="35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">
      <c r="A219" s="31"/>
      <c r="B219" s="32"/>
      <c r="C219" s="32"/>
      <c r="D219" s="32"/>
      <c r="E219" s="32"/>
      <c r="F219" s="33"/>
      <c r="G219" s="32"/>
      <c r="H219" s="12"/>
      <c r="I219" s="35"/>
      <c r="J219" s="35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">
      <c r="A220" s="31"/>
      <c r="B220" s="32"/>
      <c r="C220" s="32"/>
      <c r="D220" s="32"/>
      <c r="E220" s="32"/>
      <c r="F220" s="33"/>
      <c r="G220" s="32"/>
      <c r="H220" s="12"/>
      <c r="I220" s="35"/>
      <c r="J220" s="35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">
      <c r="A221" s="31"/>
      <c r="B221" s="32"/>
      <c r="C221" s="32"/>
      <c r="D221" s="32"/>
      <c r="E221" s="32"/>
      <c r="F221" s="33"/>
      <c r="G221" s="32"/>
      <c r="H221" s="12"/>
      <c r="I221" s="35"/>
      <c r="J221" s="35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">
      <c r="A222" s="31"/>
      <c r="B222" s="32"/>
      <c r="C222" s="32"/>
      <c r="D222" s="32"/>
      <c r="E222" s="32"/>
      <c r="F222" s="33"/>
      <c r="G222" s="32"/>
      <c r="H222" s="12"/>
      <c r="I222" s="35"/>
      <c r="J222" s="35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">
      <c r="A223" s="31"/>
      <c r="B223" s="32"/>
      <c r="C223" s="32"/>
      <c r="D223" s="32"/>
      <c r="E223" s="32"/>
      <c r="F223" s="33"/>
      <c r="G223" s="32"/>
      <c r="H223" s="12"/>
      <c r="I223" s="35"/>
      <c r="J223" s="35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">
      <c r="A224" s="31"/>
      <c r="B224" s="32"/>
      <c r="C224" s="32"/>
      <c r="D224" s="32"/>
      <c r="E224" s="32"/>
      <c r="F224" s="33"/>
      <c r="G224" s="32"/>
      <c r="H224" s="12"/>
      <c r="I224" s="35"/>
      <c r="J224" s="35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">
      <c r="A225" s="31"/>
      <c r="B225" s="32"/>
      <c r="C225" s="32"/>
      <c r="D225" s="32"/>
      <c r="E225" s="32"/>
      <c r="F225" s="33"/>
      <c r="G225" s="32"/>
      <c r="H225" s="12"/>
      <c r="I225" s="35"/>
      <c r="J225" s="35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">
      <c r="A226" s="31"/>
      <c r="B226" s="32"/>
      <c r="C226" s="32"/>
      <c r="D226" s="32"/>
      <c r="E226" s="32"/>
      <c r="F226" s="33"/>
      <c r="G226" s="32"/>
      <c r="H226" s="12"/>
      <c r="I226" s="35"/>
      <c r="J226" s="35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">
      <c r="A227" s="31"/>
      <c r="B227" s="32"/>
      <c r="C227" s="32"/>
      <c r="D227" s="32"/>
      <c r="E227" s="32"/>
      <c r="F227" s="33"/>
      <c r="G227" s="32"/>
      <c r="H227" s="12"/>
      <c r="I227" s="35"/>
      <c r="J227" s="35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">
      <c r="A228" s="31"/>
      <c r="B228" s="32"/>
      <c r="C228" s="32"/>
      <c r="D228" s="32"/>
      <c r="E228" s="32"/>
      <c r="F228" s="33"/>
      <c r="G228" s="32"/>
      <c r="H228" s="12"/>
      <c r="I228" s="35"/>
      <c r="J228" s="35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">
      <c r="A229" s="31"/>
      <c r="B229" s="32"/>
      <c r="C229" s="32"/>
      <c r="D229" s="32"/>
      <c r="E229" s="32"/>
      <c r="F229" s="33"/>
      <c r="G229" s="32"/>
      <c r="H229" s="12"/>
      <c r="I229" s="35"/>
      <c r="J229" s="35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">
      <c r="A230" s="31"/>
      <c r="B230" s="32"/>
      <c r="C230" s="32"/>
      <c r="D230" s="32"/>
      <c r="E230" s="32"/>
      <c r="F230" s="33"/>
      <c r="G230" s="32"/>
      <c r="H230" s="12"/>
      <c r="I230" s="35"/>
      <c r="J230" s="35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">
      <c r="A231" s="31"/>
      <c r="B231" s="32"/>
      <c r="C231" s="32"/>
      <c r="D231" s="32"/>
      <c r="E231" s="32"/>
      <c r="F231" s="33"/>
      <c r="G231" s="32"/>
      <c r="H231" s="12"/>
      <c r="I231" s="35"/>
      <c r="J231" s="35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">
      <c r="A232" s="31"/>
      <c r="B232" s="32"/>
      <c r="C232" s="32"/>
      <c r="D232" s="32"/>
      <c r="E232" s="32"/>
      <c r="F232" s="33"/>
      <c r="G232" s="32"/>
      <c r="H232" s="12"/>
      <c r="I232" s="35"/>
      <c r="J232" s="35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">
      <c r="A233" s="31"/>
      <c r="B233" s="32"/>
      <c r="C233" s="32"/>
      <c r="D233" s="32"/>
      <c r="E233" s="32"/>
      <c r="F233" s="33"/>
      <c r="G233" s="32"/>
      <c r="H233" s="12"/>
      <c r="I233" s="35"/>
      <c r="J233" s="35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">
      <c r="A234" s="31"/>
      <c r="B234" s="32"/>
      <c r="C234" s="32"/>
      <c r="D234" s="32"/>
      <c r="E234" s="32"/>
      <c r="F234" s="33"/>
      <c r="G234" s="32"/>
      <c r="H234" s="12"/>
      <c r="I234" s="35"/>
      <c r="J234" s="35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">
      <c r="A235" s="31"/>
      <c r="B235" s="32"/>
      <c r="C235" s="32"/>
      <c r="D235" s="32"/>
      <c r="E235" s="32"/>
      <c r="F235" s="33"/>
      <c r="G235" s="32"/>
      <c r="H235" s="12"/>
      <c r="I235" s="35"/>
      <c r="J235" s="35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">
      <c r="A236" s="31"/>
      <c r="B236" s="32"/>
      <c r="C236" s="32"/>
      <c r="D236" s="32"/>
      <c r="E236" s="32"/>
      <c r="F236" s="33"/>
      <c r="G236" s="32"/>
      <c r="H236" s="12"/>
      <c r="I236" s="35"/>
      <c r="J236" s="35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">
      <c r="A237" s="31"/>
      <c r="B237" s="32"/>
      <c r="C237" s="32"/>
      <c r="D237" s="32"/>
      <c r="E237" s="32"/>
      <c r="F237" s="33"/>
      <c r="G237" s="32"/>
      <c r="H237" s="12"/>
      <c r="I237" s="35"/>
      <c r="J237" s="35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">
      <c r="A238" s="31"/>
      <c r="B238" s="32"/>
      <c r="C238" s="32"/>
      <c r="D238" s="32"/>
      <c r="E238" s="32"/>
      <c r="F238" s="33"/>
      <c r="G238" s="32"/>
      <c r="H238" s="12"/>
      <c r="I238" s="35"/>
      <c r="J238" s="35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">
      <c r="A239" s="31"/>
      <c r="B239" s="32"/>
      <c r="C239" s="32"/>
      <c r="D239" s="32"/>
      <c r="E239" s="32"/>
      <c r="F239" s="33"/>
      <c r="G239" s="32"/>
      <c r="H239" s="12"/>
      <c r="I239" s="35"/>
      <c r="J239" s="35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">
      <c r="A240" s="31"/>
      <c r="B240" s="32"/>
      <c r="C240" s="32"/>
      <c r="D240" s="32"/>
      <c r="E240" s="32"/>
      <c r="F240" s="33"/>
      <c r="G240" s="32"/>
      <c r="H240" s="12"/>
      <c r="I240" s="35"/>
      <c r="J240" s="35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">
      <c r="A241" s="31"/>
      <c r="B241" s="32"/>
      <c r="C241" s="32"/>
      <c r="D241" s="32"/>
      <c r="E241" s="32"/>
      <c r="F241" s="33"/>
      <c r="G241" s="32"/>
      <c r="H241" s="12"/>
      <c r="I241" s="35"/>
      <c r="J241" s="35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">
      <c r="A242" s="31"/>
      <c r="B242" s="32"/>
      <c r="C242" s="32"/>
      <c r="D242" s="32"/>
      <c r="E242" s="32"/>
      <c r="F242" s="33"/>
      <c r="G242" s="32"/>
      <c r="H242" s="12"/>
      <c r="I242" s="35"/>
      <c r="J242" s="35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">
      <c r="A243" s="31"/>
      <c r="B243" s="32"/>
      <c r="C243" s="32"/>
      <c r="D243" s="32"/>
      <c r="E243" s="32"/>
      <c r="F243" s="33"/>
      <c r="G243" s="32"/>
      <c r="H243" s="12"/>
      <c r="I243" s="35"/>
      <c r="J243" s="35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">
      <c r="A244" s="31"/>
      <c r="B244" s="32"/>
      <c r="C244" s="32"/>
      <c r="D244" s="32"/>
      <c r="E244" s="32"/>
      <c r="F244" s="33"/>
      <c r="G244" s="32"/>
      <c r="H244" s="12"/>
      <c r="I244" s="35"/>
      <c r="J244" s="35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">
      <c r="A245" s="31"/>
      <c r="B245" s="32"/>
      <c r="C245" s="32"/>
      <c r="D245" s="32"/>
      <c r="E245" s="32"/>
      <c r="F245" s="33"/>
      <c r="G245" s="32"/>
      <c r="H245" s="12"/>
      <c r="I245" s="35"/>
      <c r="J245" s="35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">
      <c r="F246" s="36"/>
    </row>
    <row r="247" spans="1:26" ht="15.75" customHeight="1" x14ac:dyDescent="0.2">
      <c r="F247" s="36"/>
    </row>
    <row r="248" spans="1:26" ht="15.75" customHeight="1" x14ac:dyDescent="0.2">
      <c r="F248" s="36"/>
    </row>
    <row r="249" spans="1:26" ht="15.75" customHeight="1" x14ac:dyDescent="0.2">
      <c r="F249" s="36"/>
    </row>
    <row r="250" spans="1:26" ht="15.75" customHeight="1" x14ac:dyDescent="0.2">
      <c r="F250" s="36"/>
    </row>
    <row r="251" spans="1:26" ht="15.75" customHeight="1" x14ac:dyDescent="0.2">
      <c r="F251" s="36"/>
    </row>
    <row r="252" spans="1:26" ht="15.75" customHeight="1" x14ac:dyDescent="0.2">
      <c r="F252" s="36"/>
    </row>
    <row r="253" spans="1:26" ht="15.75" customHeight="1" x14ac:dyDescent="0.2">
      <c r="F253" s="36"/>
    </row>
    <row r="254" spans="1:26" ht="15.75" customHeight="1" x14ac:dyDescent="0.2">
      <c r="F254" s="36"/>
    </row>
    <row r="255" spans="1:26" ht="15.75" customHeight="1" x14ac:dyDescent="0.2">
      <c r="F255" s="36"/>
    </row>
    <row r="256" spans="1:26" ht="15.75" customHeight="1" x14ac:dyDescent="0.2">
      <c r="F256" s="36"/>
    </row>
    <row r="257" spans="6:6" ht="15.75" customHeight="1" x14ac:dyDescent="0.2">
      <c r="F257" s="36"/>
    </row>
    <row r="258" spans="6:6" ht="15.75" customHeight="1" x14ac:dyDescent="0.2">
      <c r="F258" s="36"/>
    </row>
    <row r="259" spans="6:6" ht="15.75" customHeight="1" x14ac:dyDescent="0.2">
      <c r="F259" s="36"/>
    </row>
    <row r="260" spans="6:6" ht="15.75" customHeight="1" x14ac:dyDescent="0.2">
      <c r="F260" s="36"/>
    </row>
    <row r="261" spans="6:6" ht="15.75" customHeight="1" x14ac:dyDescent="0.2">
      <c r="F261" s="36"/>
    </row>
    <row r="262" spans="6:6" ht="15.75" customHeight="1" x14ac:dyDescent="0.2">
      <c r="F262" s="36"/>
    </row>
    <row r="263" spans="6:6" ht="15.75" customHeight="1" x14ac:dyDescent="0.2">
      <c r="F263" s="36"/>
    </row>
    <row r="264" spans="6:6" ht="15.75" customHeight="1" x14ac:dyDescent="0.2">
      <c r="F264" s="36"/>
    </row>
    <row r="265" spans="6:6" ht="15.75" customHeight="1" x14ac:dyDescent="0.2">
      <c r="F265" s="36"/>
    </row>
    <row r="266" spans="6:6" ht="15.75" customHeight="1" x14ac:dyDescent="0.2">
      <c r="F266" s="36"/>
    </row>
    <row r="267" spans="6:6" ht="15.75" customHeight="1" x14ac:dyDescent="0.2">
      <c r="F267" s="36"/>
    </row>
    <row r="268" spans="6:6" ht="15.75" customHeight="1" x14ac:dyDescent="0.2">
      <c r="F268" s="36"/>
    </row>
    <row r="269" spans="6:6" ht="15.75" customHeight="1" x14ac:dyDescent="0.2">
      <c r="F269" s="36"/>
    </row>
    <row r="270" spans="6:6" ht="15.75" customHeight="1" x14ac:dyDescent="0.2">
      <c r="F270" s="36"/>
    </row>
    <row r="271" spans="6:6" ht="15.75" customHeight="1" x14ac:dyDescent="0.2">
      <c r="F271" s="36"/>
    </row>
    <row r="272" spans="6:6" ht="15.75" customHeight="1" x14ac:dyDescent="0.2">
      <c r="F272" s="36"/>
    </row>
    <row r="273" spans="6:6" ht="15.75" customHeight="1" x14ac:dyDescent="0.2">
      <c r="F273" s="36"/>
    </row>
    <row r="274" spans="6:6" ht="15.75" customHeight="1" x14ac:dyDescent="0.2">
      <c r="F274" s="36"/>
    </row>
    <row r="275" spans="6:6" ht="15.75" customHeight="1" x14ac:dyDescent="0.2">
      <c r="F275" s="36"/>
    </row>
    <row r="276" spans="6:6" ht="15.75" customHeight="1" x14ac:dyDescent="0.2">
      <c r="F276" s="36"/>
    </row>
    <row r="277" spans="6:6" ht="15.75" customHeight="1" x14ac:dyDescent="0.2">
      <c r="F277" s="36"/>
    </row>
    <row r="278" spans="6:6" ht="15.75" customHeight="1" x14ac:dyDescent="0.2">
      <c r="F278" s="36"/>
    </row>
    <row r="279" spans="6:6" ht="15.75" customHeight="1" x14ac:dyDescent="0.2">
      <c r="F279" s="36"/>
    </row>
    <row r="280" spans="6:6" ht="15.75" customHeight="1" x14ac:dyDescent="0.2">
      <c r="F280" s="36"/>
    </row>
    <row r="281" spans="6:6" ht="15.75" customHeight="1" x14ac:dyDescent="0.2">
      <c r="F281" s="36"/>
    </row>
    <row r="282" spans="6:6" ht="15.75" customHeight="1" x14ac:dyDescent="0.2">
      <c r="F282" s="36"/>
    </row>
    <row r="283" spans="6:6" ht="15.75" customHeight="1" x14ac:dyDescent="0.2">
      <c r="F283" s="36"/>
    </row>
    <row r="284" spans="6:6" ht="15.75" customHeight="1" x14ac:dyDescent="0.2">
      <c r="F284" s="36"/>
    </row>
    <row r="285" spans="6:6" ht="15.75" customHeight="1" x14ac:dyDescent="0.2">
      <c r="F285" s="36"/>
    </row>
    <row r="286" spans="6:6" ht="15.75" customHeight="1" x14ac:dyDescent="0.2">
      <c r="F286" s="36"/>
    </row>
    <row r="287" spans="6:6" ht="15.75" customHeight="1" x14ac:dyDescent="0.2">
      <c r="F287" s="36"/>
    </row>
    <row r="288" spans="6:6" ht="15.75" customHeight="1" x14ac:dyDescent="0.2">
      <c r="F288" s="36"/>
    </row>
    <row r="289" spans="6:6" ht="15.75" customHeight="1" x14ac:dyDescent="0.2">
      <c r="F289" s="36"/>
    </row>
    <row r="290" spans="6:6" ht="15.75" customHeight="1" x14ac:dyDescent="0.2">
      <c r="F290" s="36"/>
    </row>
    <row r="291" spans="6:6" ht="15.75" customHeight="1" x14ac:dyDescent="0.2">
      <c r="F291" s="36"/>
    </row>
    <row r="292" spans="6:6" ht="15.75" customHeight="1" x14ac:dyDescent="0.2">
      <c r="F292" s="36"/>
    </row>
    <row r="293" spans="6:6" ht="15.75" customHeight="1" x14ac:dyDescent="0.2">
      <c r="F293" s="36"/>
    </row>
    <row r="294" spans="6:6" ht="15.75" customHeight="1" x14ac:dyDescent="0.2">
      <c r="F294" s="36"/>
    </row>
    <row r="295" spans="6:6" ht="15.75" customHeight="1" x14ac:dyDescent="0.2">
      <c r="F295" s="36"/>
    </row>
    <row r="296" spans="6:6" ht="15.75" customHeight="1" x14ac:dyDescent="0.2">
      <c r="F296" s="36"/>
    </row>
    <row r="297" spans="6:6" ht="15.75" customHeight="1" x14ac:dyDescent="0.2">
      <c r="F297" s="36"/>
    </row>
    <row r="298" spans="6:6" ht="15.75" customHeight="1" x14ac:dyDescent="0.2">
      <c r="F298" s="36"/>
    </row>
    <row r="299" spans="6:6" ht="15.75" customHeight="1" x14ac:dyDescent="0.2">
      <c r="F299" s="36"/>
    </row>
    <row r="300" spans="6:6" ht="15.75" customHeight="1" x14ac:dyDescent="0.2">
      <c r="F300" s="36"/>
    </row>
    <row r="301" spans="6:6" ht="15.75" customHeight="1" x14ac:dyDescent="0.2">
      <c r="F301" s="36"/>
    </row>
    <row r="302" spans="6:6" ht="15.75" customHeight="1" x14ac:dyDescent="0.2">
      <c r="F302" s="36"/>
    </row>
    <row r="303" spans="6:6" ht="15.75" customHeight="1" x14ac:dyDescent="0.2">
      <c r="F303" s="36"/>
    </row>
    <row r="304" spans="6:6" ht="15.75" customHeight="1" x14ac:dyDescent="0.2">
      <c r="F304" s="36"/>
    </row>
    <row r="305" spans="6:6" ht="15.75" customHeight="1" x14ac:dyDescent="0.2">
      <c r="F305" s="36"/>
    </row>
    <row r="306" spans="6:6" ht="15.75" customHeight="1" x14ac:dyDescent="0.2">
      <c r="F306" s="36"/>
    </row>
    <row r="307" spans="6:6" ht="15.75" customHeight="1" x14ac:dyDescent="0.2">
      <c r="F307" s="36"/>
    </row>
    <row r="308" spans="6:6" ht="15.75" customHeight="1" x14ac:dyDescent="0.2">
      <c r="F308" s="36"/>
    </row>
    <row r="309" spans="6:6" ht="15.75" customHeight="1" x14ac:dyDescent="0.2">
      <c r="F309" s="36"/>
    </row>
    <row r="310" spans="6:6" ht="15.75" customHeight="1" x14ac:dyDescent="0.2">
      <c r="F310" s="36"/>
    </row>
    <row r="311" spans="6:6" ht="15.75" customHeight="1" x14ac:dyDescent="0.2">
      <c r="F311" s="36"/>
    </row>
    <row r="312" spans="6:6" ht="15.75" customHeight="1" x14ac:dyDescent="0.2">
      <c r="F312" s="36"/>
    </row>
    <row r="313" spans="6:6" ht="15.75" customHeight="1" x14ac:dyDescent="0.2">
      <c r="F313" s="36"/>
    </row>
    <row r="314" spans="6:6" ht="15.75" customHeight="1" x14ac:dyDescent="0.2">
      <c r="F314" s="36"/>
    </row>
    <row r="315" spans="6:6" ht="15.75" customHeight="1" x14ac:dyDescent="0.2">
      <c r="F315" s="36"/>
    </row>
    <row r="316" spans="6:6" ht="15.75" customHeight="1" x14ac:dyDescent="0.2">
      <c r="F316" s="36"/>
    </row>
    <row r="317" spans="6:6" ht="15.75" customHeight="1" x14ac:dyDescent="0.2">
      <c r="F317" s="36"/>
    </row>
    <row r="318" spans="6:6" ht="15.75" customHeight="1" x14ac:dyDescent="0.2">
      <c r="F318" s="36"/>
    </row>
    <row r="319" spans="6:6" ht="15.75" customHeight="1" x14ac:dyDescent="0.2">
      <c r="F319" s="36"/>
    </row>
    <row r="320" spans="6:6" ht="15.75" customHeight="1" x14ac:dyDescent="0.2">
      <c r="F320" s="36"/>
    </row>
    <row r="321" spans="6:6" ht="15.75" customHeight="1" x14ac:dyDescent="0.2">
      <c r="F321" s="36"/>
    </row>
    <row r="322" spans="6:6" ht="15.75" customHeight="1" x14ac:dyDescent="0.2">
      <c r="F322" s="36"/>
    </row>
    <row r="323" spans="6:6" ht="15.75" customHeight="1" x14ac:dyDescent="0.2">
      <c r="F323" s="36"/>
    </row>
    <row r="324" spans="6:6" ht="15.75" customHeight="1" x14ac:dyDescent="0.2">
      <c r="F324" s="36"/>
    </row>
    <row r="325" spans="6:6" ht="15.75" customHeight="1" x14ac:dyDescent="0.2">
      <c r="F325" s="36"/>
    </row>
    <row r="326" spans="6:6" ht="15.75" customHeight="1" x14ac:dyDescent="0.2">
      <c r="F326" s="36"/>
    </row>
    <row r="327" spans="6:6" ht="15.75" customHeight="1" x14ac:dyDescent="0.2">
      <c r="F327" s="36"/>
    </row>
    <row r="328" spans="6:6" ht="15.75" customHeight="1" x14ac:dyDescent="0.2">
      <c r="F328" s="36"/>
    </row>
    <row r="329" spans="6:6" ht="15.75" customHeight="1" x14ac:dyDescent="0.2">
      <c r="F329" s="36"/>
    </row>
    <row r="330" spans="6:6" ht="15.75" customHeight="1" x14ac:dyDescent="0.2">
      <c r="F330" s="36"/>
    </row>
    <row r="331" spans="6:6" ht="15.75" customHeight="1" x14ac:dyDescent="0.2">
      <c r="F331" s="36"/>
    </row>
    <row r="332" spans="6:6" ht="15.75" customHeight="1" x14ac:dyDescent="0.2">
      <c r="F332" s="36"/>
    </row>
    <row r="333" spans="6:6" ht="15.75" customHeight="1" x14ac:dyDescent="0.2">
      <c r="F333" s="36"/>
    </row>
    <row r="334" spans="6:6" ht="15.75" customHeight="1" x14ac:dyDescent="0.2">
      <c r="F334" s="36"/>
    </row>
    <row r="335" spans="6:6" ht="15.75" customHeight="1" x14ac:dyDescent="0.2">
      <c r="F335" s="36"/>
    </row>
    <row r="336" spans="6:6" ht="15.75" customHeight="1" x14ac:dyDescent="0.2">
      <c r="F336" s="36"/>
    </row>
    <row r="337" spans="6:6" ht="15.75" customHeight="1" x14ac:dyDescent="0.2">
      <c r="F337" s="36"/>
    </row>
    <row r="338" spans="6:6" ht="15.75" customHeight="1" x14ac:dyDescent="0.2">
      <c r="F338" s="36"/>
    </row>
    <row r="339" spans="6:6" ht="15.75" customHeight="1" x14ac:dyDescent="0.2">
      <c r="F339" s="36"/>
    </row>
    <row r="340" spans="6:6" ht="15.75" customHeight="1" x14ac:dyDescent="0.2">
      <c r="F340" s="36"/>
    </row>
    <row r="341" spans="6:6" ht="15.75" customHeight="1" x14ac:dyDescent="0.2">
      <c r="F341" s="36"/>
    </row>
    <row r="342" spans="6:6" ht="15.75" customHeight="1" x14ac:dyDescent="0.2">
      <c r="F342" s="36"/>
    </row>
    <row r="343" spans="6:6" ht="15.75" customHeight="1" x14ac:dyDescent="0.2">
      <c r="F343" s="36"/>
    </row>
    <row r="344" spans="6:6" ht="15.75" customHeight="1" x14ac:dyDescent="0.2">
      <c r="F344" s="36"/>
    </row>
    <row r="345" spans="6:6" ht="15.75" customHeight="1" x14ac:dyDescent="0.2">
      <c r="F345" s="36"/>
    </row>
    <row r="346" spans="6:6" ht="15.75" customHeight="1" x14ac:dyDescent="0.2">
      <c r="F346" s="36"/>
    </row>
    <row r="347" spans="6:6" ht="15.75" customHeight="1" x14ac:dyDescent="0.2">
      <c r="F347" s="36"/>
    </row>
    <row r="348" spans="6:6" ht="15.75" customHeight="1" x14ac:dyDescent="0.2">
      <c r="F348" s="36"/>
    </row>
    <row r="349" spans="6:6" ht="15.75" customHeight="1" x14ac:dyDescent="0.2">
      <c r="F349" s="36"/>
    </row>
    <row r="350" spans="6:6" ht="15.75" customHeight="1" x14ac:dyDescent="0.2">
      <c r="F350" s="36"/>
    </row>
    <row r="351" spans="6:6" ht="15.75" customHeight="1" x14ac:dyDescent="0.2">
      <c r="F351" s="36"/>
    </row>
    <row r="352" spans="6:6" ht="15.75" customHeight="1" x14ac:dyDescent="0.2">
      <c r="F352" s="36"/>
    </row>
    <row r="353" spans="6:6" ht="15.75" customHeight="1" x14ac:dyDescent="0.2">
      <c r="F353" s="36"/>
    </row>
    <row r="354" spans="6:6" ht="15.75" customHeight="1" x14ac:dyDescent="0.2">
      <c r="F354" s="36"/>
    </row>
    <row r="355" spans="6:6" ht="15.75" customHeight="1" x14ac:dyDescent="0.2">
      <c r="F355" s="36"/>
    </row>
    <row r="356" spans="6:6" ht="15.75" customHeight="1" x14ac:dyDescent="0.2">
      <c r="F356" s="36"/>
    </row>
    <row r="357" spans="6:6" ht="15.75" customHeight="1" x14ac:dyDescent="0.2">
      <c r="F357" s="36"/>
    </row>
    <row r="358" spans="6:6" ht="15.75" customHeight="1" x14ac:dyDescent="0.2">
      <c r="F358" s="36"/>
    </row>
    <row r="359" spans="6:6" ht="15.75" customHeight="1" x14ac:dyDescent="0.2">
      <c r="F359" s="36"/>
    </row>
    <row r="360" spans="6:6" ht="15.75" customHeight="1" x14ac:dyDescent="0.2">
      <c r="F360" s="36"/>
    </row>
    <row r="361" spans="6:6" ht="15.75" customHeight="1" x14ac:dyDescent="0.2">
      <c r="F361" s="36"/>
    </row>
    <row r="362" spans="6:6" ht="15.75" customHeight="1" x14ac:dyDescent="0.2">
      <c r="F362" s="36"/>
    </row>
    <row r="363" spans="6:6" ht="15.75" customHeight="1" x14ac:dyDescent="0.2">
      <c r="F363" s="36"/>
    </row>
    <row r="364" spans="6:6" ht="15.75" customHeight="1" x14ac:dyDescent="0.2">
      <c r="F364" s="36"/>
    </row>
    <row r="365" spans="6:6" ht="15.75" customHeight="1" x14ac:dyDescent="0.2">
      <c r="F365" s="36"/>
    </row>
    <row r="366" spans="6:6" ht="15.75" customHeight="1" x14ac:dyDescent="0.2">
      <c r="F366" s="36"/>
    </row>
    <row r="367" spans="6:6" ht="15.75" customHeight="1" x14ac:dyDescent="0.2">
      <c r="F367" s="36"/>
    </row>
    <row r="368" spans="6:6" ht="15.75" customHeight="1" x14ac:dyDescent="0.2">
      <c r="F368" s="36"/>
    </row>
    <row r="369" spans="6:6" ht="15.75" customHeight="1" x14ac:dyDescent="0.2">
      <c r="F369" s="36"/>
    </row>
    <row r="370" spans="6:6" ht="15.75" customHeight="1" x14ac:dyDescent="0.2">
      <c r="F370" s="36"/>
    </row>
    <row r="371" spans="6:6" ht="15.75" customHeight="1" x14ac:dyDescent="0.2">
      <c r="F371" s="36"/>
    </row>
    <row r="372" spans="6:6" ht="15.75" customHeight="1" x14ac:dyDescent="0.2">
      <c r="F372" s="36"/>
    </row>
    <row r="373" spans="6:6" ht="15.75" customHeight="1" x14ac:dyDescent="0.2">
      <c r="F373" s="36"/>
    </row>
    <row r="374" spans="6:6" ht="15.75" customHeight="1" x14ac:dyDescent="0.2">
      <c r="F374" s="36"/>
    </row>
    <row r="375" spans="6:6" ht="15.75" customHeight="1" x14ac:dyDescent="0.2">
      <c r="F375" s="36"/>
    </row>
    <row r="376" spans="6:6" ht="15.75" customHeight="1" x14ac:dyDescent="0.2">
      <c r="F376" s="36"/>
    </row>
    <row r="377" spans="6:6" ht="15.75" customHeight="1" x14ac:dyDescent="0.2">
      <c r="F377" s="36"/>
    </row>
    <row r="378" spans="6:6" ht="15.75" customHeight="1" x14ac:dyDescent="0.2">
      <c r="F378" s="36"/>
    </row>
    <row r="379" spans="6:6" ht="15.75" customHeight="1" x14ac:dyDescent="0.2">
      <c r="F379" s="36"/>
    </row>
    <row r="380" spans="6:6" ht="15.75" customHeight="1" x14ac:dyDescent="0.2">
      <c r="F380" s="36"/>
    </row>
    <row r="381" spans="6:6" ht="15.75" customHeight="1" x14ac:dyDescent="0.2">
      <c r="F381" s="36"/>
    </row>
    <row r="382" spans="6:6" ht="15.75" customHeight="1" x14ac:dyDescent="0.2">
      <c r="F382" s="36"/>
    </row>
    <row r="383" spans="6:6" ht="15.75" customHeight="1" x14ac:dyDescent="0.2">
      <c r="F383" s="36"/>
    </row>
    <row r="384" spans="6:6" ht="15.75" customHeight="1" x14ac:dyDescent="0.2">
      <c r="F384" s="36"/>
    </row>
    <row r="385" spans="6:6" ht="15.75" customHeight="1" x14ac:dyDescent="0.2">
      <c r="F385" s="36"/>
    </row>
    <row r="386" spans="6:6" ht="15.75" customHeight="1" x14ac:dyDescent="0.2">
      <c r="F386" s="36"/>
    </row>
    <row r="387" spans="6:6" ht="15.75" customHeight="1" x14ac:dyDescent="0.2">
      <c r="F387" s="36"/>
    </row>
    <row r="388" spans="6:6" ht="15.75" customHeight="1" x14ac:dyDescent="0.2">
      <c r="F388" s="36"/>
    </row>
    <row r="389" spans="6:6" ht="15.75" customHeight="1" x14ac:dyDescent="0.2">
      <c r="F389" s="36"/>
    </row>
    <row r="390" spans="6:6" ht="15.75" customHeight="1" x14ac:dyDescent="0.2">
      <c r="F390" s="36"/>
    </row>
    <row r="391" spans="6:6" ht="15.75" customHeight="1" x14ac:dyDescent="0.2">
      <c r="F391" s="36"/>
    </row>
    <row r="392" spans="6:6" ht="15.75" customHeight="1" x14ac:dyDescent="0.2">
      <c r="F392" s="36"/>
    </row>
    <row r="393" spans="6:6" ht="15.75" customHeight="1" x14ac:dyDescent="0.2">
      <c r="F393" s="36"/>
    </row>
    <row r="394" spans="6:6" ht="15.75" customHeight="1" x14ac:dyDescent="0.2">
      <c r="F394" s="36"/>
    </row>
    <row r="395" spans="6:6" ht="15.75" customHeight="1" x14ac:dyDescent="0.2">
      <c r="F395" s="36"/>
    </row>
    <row r="396" spans="6:6" ht="15.75" customHeight="1" x14ac:dyDescent="0.2">
      <c r="F396" s="36"/>
    </row>
    <row r="397" spans="6:6" ht="15.75" customHeight="1" x14ac:dyDescent="0.2">
      <c r="F397" s="36"/>
    </row>
    <row r="398" spans="6:6" ht="15.75" customHeight="1" x14ac:dyDescent="0.2">
      <c r="F398" s="36"/>
    </row>
    <row r="399" spans="6:6" ht="15.75" customHeight="1" x14ac:dyDescent="0.2">
      <c r="F399" s="36"/>
    </row>
    <row r="400" spans="6:6" ht="15.75" customHeight="1" x14ac:dyDescent="0.2">
      <c r="F400" s="36"/>
    </row>
    <row r="401" spans="6:6" ht="15.75" customHeight="1" x14ac:dyDescent="0.2">
      <c r="F401" s="36"/>
    </row>
    <row r="402" spans="6:6" ht="15.75" customHeight="1" x14ac:dyDescent="0.2">
      <c r="F402" s="36"/>
    </row>
    <row r="403" spans="6:6" ht="15.75" customHeight="1" x14ac:dyDescent="0.2">
      <c r="F403" s="36"/>
    </row>
    <row r="404" spans="6:6" ht="15.75" customHeight="1" x14ac:dyDescent="0.2">
      <c r="F404" s="36"/>
    </row>
    <row r="405" spans="6:6" ht="15.75" customHeight="1" x14ac:dyDescent="0.2">
      <c r="F405" s="36"/>
    </row>
    <row r="406" spans="6:6" ht="15.75" customHeight="1" x14ac:dyDescent="0.2">
      <c r="F406" s="36"/>
    </row>
    <row r="407" spans="6:6" ht="15.75" customHeight="1" x14ac:dyDescent="0.2">
      <c r="F407" s="36"/>
    </row>
    <row r="408" spans="6:6" ht="15.75" customHeight="1" x14ac:dyDescent="0.2">
      <c r="F408" s="36"/>
    </row>
    <row r="409" spans="6:6" ht="15.75" customHeight="1" x14ac:dyDescent="0.2">
      <c r="F409" s="36"/>
    </row>
    <row r="410" spans="6:6" ht="15.75" customHeight="1" x14ac:dyDescent="0.2">
      <c r="F410" s="36"/>
    </row>
    <row r="411" spans="6:6" ht="15.75" customHeight="1" x14ac:dyDescent="0.2">
      <c r="F411" s="36"/>
    </row>
    <row r="412" spans="6:6" ht="15.75" customHeight="1" x14ac:dyDescent="0.2">
      <c r="F412" s="36"/>
    </row>
    <row r="413" spans="6:6" ht="15.75" customHeight="1" x14ac:dyDescent="0.2">
      <c r="F413" s="36"/>
    </row>
    <row r="414" spans="6:6" ht="15.75" customHeight="1" x14ac:dyDescent="0.2">
      <c r="F414" s="36"/>
    </row>
    <row r="415" spans="6:6" ht="15.75" customHeight="1" x14ac:dyDescent="0.2">
      <c r="F415" s="36"/>
    </row>
    <row r="416" spans="6:6" ht="15.75" customHeight="1" x14ac:dyDescent="0.2">
      <c r="F416" s="36"/>
    </row>
    <row r="417" spans="6:6" ht="15.75" customHeight="1" x14ac:dyDescent="0.2">
      <c r="F417" s="36"/>
    </row>
    <row r="418" spans="6:6" ht="15.75" customHeight="1" x14ac:dyDescent="0.2">
      <c r="F418" s="36"/>
    </row>
    <row r="419" spans="6:6" ht="15.75" customHeight="1" x14ac:dyDescent="0.2">
      <c r="F419" s="36"/>
    </row>
    <row r="420" spans="6:6" ht="15.75" customHeight="1" x14ac:dyDescent="0.2">
      <c r="F420" s="36"/>
    </row>
    <row r="421" spans="6:6" ht="15.75" customHeight="1" x14ac:dyDescent="0.2">
      <c r="F421" s="36"/>
    </row>
    <row r="422" spans="6:6" ht="15.75" customHeight="1" x14ac:dyDescent="0.2">
      <c r="F422" s="36"/>
    </row>
    <row r="423" spans="6:6" ht="15.75" customHeight="1" x14ac:dyDescent="0.2">
      <c r="F423" s="36"/>
    </row>
    <row r="424" spans="6:6" ht="15.75" customHeight="1" x14ac:dyDescent="0.2">
      <c r="F424" s="36"/>
    </row>
    <row r="425" spans="6:6" ht="15.75" customHeight="1" x14ac:dyDescent="0.2">
      <c r="F425" s="36"/>
    </row>
    <row r="426" spans="6:6" ht="15.75" customHeight="1" x14ac:dyDescent="0.2">
      <c r="F426" s="36"/>
    </row>
    <row r="427" spans="6:6" ht="15.75" customHeight="1" x14ac:dyDescent="0.2">
      <c r="F427" s="36"/>
    </row>
    <row r="428" spans="6:6" ht="15.75" customHeight="1" x14ac:dyDescent="0.2">
      <c r="F428" s="36"/>
    </row>
    <row r="429" spans="6:6" ht="15.75" customHeight="1" x14ac:dyDescent="0.2">
      <c r="F429" s="36"/>
    </row>
    <row r="430" spans="6:6" ht="15.75" customHeight="1" x14ac:dyDescent="0.2">
      <c r="F430" s="36"/>
    </row>
    <row r="431" spans="6:6" ht="15.75" customHeight="1" x14ac:dyDescent="0.2">
      <c r="F431" s="36"/>
    </row>
    <row r="432" spans="6:6" ht="15.75" customHeight="1" x14ac:dyDescent="0.2">
      <c r="F432" s="36"/>
    </row>
    <row r="433" spans="6:6" ht="15.75" customHeight="1" x14ac:dyDescent="0.2">
      <c r="F433" s="36"/>
    </row>
    <row r="434" spans="6:6" ht="15.75" customHeight="1" x14ac:dyDescent="0.2">
      <c r="F434" s="36"/>
    </row>
    <row r="435" spans="6:6" ht="15.75" customHeight="1" x14ac:dyDescent="0.2">
      <c r="F435" s="36"/>
    </row>
    <row r="436" spans="6:6" ht="15.75" customHeight="1" x14ac:dyDescent="0.2">
      <c r="F436" s="36"/>
    </row>
    <row r="437" spans="6:6" ht="15.75" customHeight="1" x14ac:dyDescent="0.2">
      <c r="F437" s="36"/>
    </row>
    <row r="438" spans="6:6" ht="15.75" customHeight="1" x14ac:dyDescent="0.2">
      <c r="F438" s="36"/>
    </row>
    <row r="439" spans="6:6" ht="15.75" customHeight="1" x14ac:dyDescent="0.2">
      <c r="F439" s="36"/>
    </row>
    <row r="440" spans="6:6" ht="15.75" customHeight="1" x14ac:dyDescent="0.2">
      <c r="F440" s="36"/>
    </row>
    <row r="441" spans="6:6" ht="15.75" customHeight="1" x14ac:dyDescent="0.2">
      <c r="F441" s="36"/>
    </row>
    <row r="442" spans="6:6" ht="15.75" customHeight="1" x14ac:dyDescent="0.2">
      <c r="F442" s="36"/>
    </row>
    <row r="443" spans="6:6" ht="15.75" customHeight="1" x14ac:dyDescent="0.2">
      <c r="F443" s="36"/>
    </row>
    <row r="444" spans="6:6" ht="15.75" customHeight="1" x14ac:dyDescent="0.2">
      <c r="F444" s="36"/>
    </row>
    <row r="445" spans="6:6" ht="15.75" customHeight="1" x14ac:dyDescent="0.2">
      <c r="F445" s="36"/>
    </row>
    <row r="446" spans="6:6" ht="15.75" customHeight="1" x14ac:dyDescent="0.2">
      <c r="F446" s="36"/>
    </row>
    <row r="447" spans="6:6" ht="15.75" customHeight="1" x14ac:dyDescent="0.2">
      <c r="F447" s="36"/>
    </row>
    <row r="448" spans="6:6" ht="15.75" customHeight="1" x14ac:dyDescent="0.2">
      <c r="F448" s="36"/>
    </row>
    <row r="449" spans="6:6" ht="15.75" customHeight="1" x14ac:dyDescent="0.2">
      <c r="F449" s="36"/>
    </row>
    <row r="450" spans="6:6" ht="15.75" customHeight="1" x14ac:dyDescent="0.2">
      <c r="F450" s="36"/>
    </row>
    <row r="451" spans="6:6" ht="15.75" customHeight="1" x14ac:dyDescent="0.2">
      <c r="F451" s="36"/>
    </row>
    <row r="452" spans="6:6" ht="15.75" customHeight="1" x14ac:dyDescent="0.2">
      <c r="F452" s="36"/>
    </row>
    <row r="453" spans="6:6" ht="15.75" customHeight="1" x14ac:dyDescent="0.2">
      <c r="F453" s="36"/>
    </row>
    <row r="454" spans="6:6" ht="15.75" customHeight="1" x14ac:dyDescent="0.2">
      <c r="F454" s="36"/>
    </row>
    <row r="455" spans="6:6" ht="15.75" customHeight="1" x14ac:dyDescent="0.2">
      <c r="F455" s="36"/>
    </row>
    <row r="456" spans="6:6" ht="15.75" customHeight="1" x14ac:dyDescent="0.2">
      <c r="F456" s="36"/>
    </row>
    <row r="457" spans="6:6" ht="15.75" customHeight="1" x14ac:dyDescent="0.2">
      <c r="F457" s="36"/>
    </row>
    <row r="458" spans="6:6" ht="15.75" customHeight="1" x14ac:dyDescent="0.2">
      <c r="F458" s="36"/>
    </row>
    <row r="459" spans="6:6" ht="15.75" customHeight="1" x14ac:dyDescent="0.2">
      <c r="F459" s="36"/>
    </row>
    <row r="460" spans="6:6" ht="15.75" customHeight="1" x14ac:dyDescent="0.2">
      <c r="F460" s="36"/>
    </row>
    <row r="461" spans="6:6" ht="15.75" customHeight="1" x14ac:dyDescent="0.2">
      <c r="F461" s="36"/>
    </row>
    <row r="462" spans="6:6" ht="15.75" customHeight="1" x14ac:dyDescent="0.2">
      <c r="F462" s="36"/>
    </row>
    <row r="463" spans="6:6" ht="15.75" customHeight="1" x14ac:dyDescent="0.2">
      <c r="F463" s="36"/>
    </row>
    <row r="464" spans="6:6" ht="15.75" customHeight="1" x14ac:dyDescent="0.2">
      <c r="F464" s="36"/>
    </row>
    <row r="465" spans="6:6" ht="15.75" customHeight="1" x14ac:dyDescent="0.2">
      <c r="F465" s="36"/>
    </row>
    <row r="466" spans="6:6" ht="15.75" customHeight="1" x14ac:dyDescent="0.2">
      <c r="F466" s="36"/>
    </row>
    <row r="467" spans="6:6" ht="15.75" customHeight="1" x14ac:dyDescent="0.2">
      <c r="F467" s="36"/>
    </row>
    <row r="468" spans="6:6" ht="15.75" customHeight="1" x14ac:dyDescent="0.2">
      <c r="F468" s="36"/>
    </row>
    <row r="469" spans="6:6" ht="15.75" customHeight="1" x14ac:dyDescent="0.2">
      <c r="F469" s="36"/>
    </row>
    <row r="470" spans="6:6" ht="15.75" customHeight="1" x14ac:dyDescent="0.2">
      <c r="F470" s="36"/>
    </row>
    <row r="471" spans="6:6" ht="15.75" customHeight="1" x14ac:dyDescent="0.2">
      <c r="F471" s="36"/>
    </row>
    <row r="472" spans="6:6" ht="15.75" customHeight="1" x14ac:dyDescent="0.2">
      <c r="F472" s="36"/>
    </row>
    <row r="473" spans="6:6" ht="15.75" customHeight="1" x14ac:dyDescent="0.2">
      <c r="F473" s="36"/>
    </row>
    <row r="474" spans="6:6" ht="15.75" customHeight="1" x14ac:dyDescent="0.2">
      <c r="F474" s="36"/>
    </row>
    <row r="475" spans="6:6" ht="15.75" customHeight="1" x14ac:dyDescent="0.2">
      <c r="F475" s="36"/>
    </row>
    <row r="476" spans="6:6" ht="15.75" customHeight="1" x14ac:dyDescent="0.2">
      <c r="F476" s="36"/>
    </row>
    <row r="477" spans="6:6" ht="15.75" customHeight="1" x14ac:dyDescent="0.2">
      <c r="F477" s="36"/>
    </row>
    <row r="478" spans="6:6" ht="15.75" customHeight="1" x14ac:dyDescent="0.2">
      <c r="F478" s="36"/>
    </row>
    <row r="479" spans="6:6" ht="15.75" customHeight="1" x14ac:dyDescent="0.2">
      <c r="F479" s="36"/>
    </row>
    <row r="480" spans="6:6" ht="15.75" customHeight="1" x14ac:dyDescent="0.2">
      <c r="F480" s="36"/>
    </row>
    <row r="481" spans="6:6" ht="15.75" customHeight="1" x14ac:dyDescent="0.2">
      <c r="F481" s="36"/>
    </row>
    <row r="482" spans="6:6" ht="15.75" customHeight="1" x14ac:dyDescent="0.2">
      <c r="F482" s="36"/>
    </row>
    <row r="483" spans="6:6" ht="15.75" customHeight="1" x14ac:dyDescent="0.2">
      <c r="F483" s="36"/>
    </row>
    <row r="484" spans="6:6" ht="15.75" customHeight="1" x14ac:dyDescent="0.2">
      <c r="F484" s="36"/>
    </row>
    <row r="485" spans="6:6" ht="15.75" customHeight="1" x14ac:dyDescent="0.2">
      <c r="F485" s="36"/>
    </row>
    <row r="486" spans="6:6" ht="15.75" customHeight="1" x14ac:dyDescent="0.2">
      <c r="F486" s="36"/>
    </row>
    <row r="487" spans="6:6" ht="15.75" customHeight="1" x14ac:dyDescent="0.2">
      <c r="F487" s="36"/>
    </row>
    <row r="488" spans="6:6" ht="15.75" customHeight="1" x14ac:dyDescent="0.2">
      <c r="F488" s="36"/>
    </row>
    <row r="489" spans="6:6" ht="15.75" customHeight="1" x14ac:dyDescent="0.2">
      <c r="F489" s="36"/>
    </row>
    <row r="490" spans="6:6" ht="15.75" customHeight="1" x14ac:dyDescent="0.2">
      <c r="F490" s="36"/>
    </row>
    <row r="491" spans="6:6" ht="15.75" customHeight="1" x14ac:dyDescent="0.2">
      <c r="F491" s="36"/>
    </row>
    <row r="492" spans="6:6" ht="15.75" customHeight="1" x14ac:dyDescent="0.2">
      <c r="F492" s="36"/>
    </row>
    <row r="493" spans="6:6" ht="15.75" customHeight="1" x14ac:dyDescent="0.2">
      <c r="F493" s="36"/>
    </row>
    <row r="494" spans="6:6" ht="15.75" customHeight="1" x14ac:dyDescent="0.2">
      <c r="F494" s="36"/>
    </row>
    <row r="495" spans="6:6" ht="15.75" customHeight="1" x14ac:dyDescent="0.2">
      <c r="F495" s="36"/>
    </row>
    <row r="496" spans="6:6" ht="15.75" customHeight="1" x14ac:dyDescent="0.2">
      <c r="F496" s="36"/>
    </row>
    <row r="497" spans="6:6" ht="15.75" customHeight="1" x14ac:dyDescent="0.2">
      <c r="F497" s="36"/>
    </row>
    <row r="498" spans="6:6" ht="15.75" customHeight="1" x14ac:dyDescent="0.2">
      <c r="F498" s="36"/>
    </row>
    <row r="499" spans="6:6" ht="15.75" customHeight="1" x14ac:dyDescent="0.2">
      <c r="F499" s="36"/>
    </row>
    <row r="500" spans="6:6" ht="15.75" customHeight="1" x14ac:dyDescent="0.2">
      <c r="F500" s="36"/>
    </row>
    <row r="501" spans="6:6" ht="15.75" customHeight="1" x14ac:dyDescent="0.2">
      <c r="F501" s="36"/>
    </row>
    <row r="502" spans="6:6" ht="15.75" customHeight="1" x14ac:dyDescent="0.2">
      <c r="F502" s="36"/>
    </row>
    <row r="503" spans="6:6" ht="15.75" customHeight="1" x14ac:dyDescent="0.2">
      <c r="F503" s="36"/>
    </row>
    <row r="504" spans="6:6" ht="15.75" customHeight="1" x14ac:dyDescent="0.2">
      <c r="F504" s="36"/>
    </row>
    <row r="505" spans="6:6" ht="15.75" customHeight="1" x14ac:dyDescent="0.2">
      <c r="F505" s="36"/>
    </row>
    <row r="506" spans="6:6" ht="15.75" customHeight="1" x14ac:dyDescent="0.2">
      <c r="F506" s="36"/>
    </row>
    <row r="507" spans="6:6" ht="15.75" customHeight="1" x14ac:dyDescent="0.2">
      <c r="F507" s="36"/>
    </row>
    <row r="508" spans="6:6" ht="15.75" customHeight="1" x14ac:dyDescent="0.2">
      <c r="F508" s="36"/>
    </row>
    <row r="509" spans="6:6" ht="15.75" customHeight="1" x14ac:dyDescent="0.2">
      <c r="F509" s="36"/>
    </row>
    <row r="510" spans="6:6" ht="15.75" customHeight="1" x14ac:dyDescent="0.2">
      <c r="F510" s="36"/>
    </row>
    <row r="511" spans="6:6" ht="15.75" customHeight="1" x14ac:dyDescent="0.2">
      <c r="F511" s="36"/>
    </row>
    <row r="512" spans="6:6" ht="15.75" customHeight="1" x14ac:dyDescent="0.2">
      <c r="F512" s="36"/>
    </row>
    <row r="513" spans="6:6" ht="15.75" customHeight="1" x14ac:dyDescent="0.2">
      <c r="F513" s="36"/>
    </row>
    <row r="514" spans="6:6" ht="15.75" customHeight="1" x14ac:dyDescent="0.2">
      <c r="F514" s="36"/>
    </row>
    <row r="515" spans="6:6" ht="15.75" customHeight="1" x14ac:dyDescent="0.2">
      <c r="F515" s="36"/>
    </row>
    <row r="516" spans="6:6" ht="15.75" customHeight="1" x14ac:dyDescent="0.2">
      <c r="F516" s="36"/>
    </row>
    <row r="517" spans="6:6" ht="15.75" customHeight="1" x14ac:dyDescent="0.2">
      <c r="F517" s="36"/>
    </row>
    <row r="518" spans="6:6" ht="15.75" customHeight="1" x14ac:dyDescent="0.2">
      <c r="F518" s="36"/>
    </row>
    <row r="519" spans="6:6" ht="15.75" customHeight="1" x14ac:dyDescent="0.2">
      <c r="F519" s="36"/>
    </row>
    <row r="520" spans="6:6" ht="15.75" customHeight="1" x14ac:dyDescent="0.2">
      <c r="F520" s="36"/>
    </row>
    <row r="521" spans="6:6" ht="15.75" customHeight="1" x14ac:dyDescent="0.2">
      <c r="F521" s="36"/>
    </row>
    <row r="522" spans="6:6" ht="15.75" customHeight="1" x14ac:dyDescent="0.2">
      <c r="F522" s="36"/>
    </row>
    <row r="523" spans="6:6" ht="15.75" customHeight="1" x14ac:dyDescent="0.2">
      <c r="F523" s="36"/>
    </row>
    <row r="524" spans="6:6" ht="15.75" customHeight="1" x14ac:dyDescent="0.2">
      <c r="F524" s="36"/>
    </row>
    <row r="525" spans="6:6" ht="15.75" customHeight="1" x14ac:dyDescent="0.2">
      <c r="F525" s="36"/>
    </row>
    <row r="526" spans="6:6" ht="15.75" customHeight="1" x14ac:dyDescent="0.2">
      <c r="F526" s="36"/>
    </row>
    <row r="527" spans="6:6" ht="15.75" customHeight="1" x14ac:dyDescent="0.2">
      <c r="F527" s="36"/>
    </row>
    <row r="528" spans="6:6" ht="15.75" customHeight="1" x14ac:dyDescent="0.2">
      <c r="F528" s="36"/>
    </row>
    <row r="529" spans="6:6" ht="15.75" customHeight="1" x14ac:dyDescent="0.2">
      <c r="F529" s="36"/>
    </row>
    <row r="530" spans="6:6" ht="15.75" customHeight="1" x14ac:dyDescent="0.2">
      <c r="F530" s="36"/>
    </row>
    <row r="531" spans="6:6" ht="15.75" customHeight="1" x14ac:dyDescent="0.2">
      <c r="F531" s="36"/>
    </row>
    <row r="532" spans="6:6" ht="15.75" customHeight="1" x14ac:dyDescent="0.2">
      <c r="F532" s="36"/>
    </row>
    <row r="533" spans="6:6" ht="15.75" customHeight="1" x14ac:dyDescent="0.2">
      <c r="F533" s="36"/>
    </row>
    <row r="534" spans="6:6" ht="15.75" customHeight="1" x14ac:dyDescent="0.2">
      <c r="F534" s="36"/>
    </row>
    <row r="535" spans="6:6" ht="15.75" customHeight="1" x14ac:dyDescent="0.2">
      <c r="F535" s="36"/>
    </row>
    <row r="536" spans="6:6" ht="15.75" customHeight="1" x14ac:dyDescent="0.2">
      <c r="F536" s="36"/>
    </row>
    <row r="537" spans="6:6" ht="15.75" customHeight="1" x14ac:dyDescent="0.2">
      <c r="F537" s="36"/>
    </row>
    <row r="538" spans="6:6" ht="15.75" customHeight="1" x14ac:dyDescent="0.2">
      <c r="F538" s="36"/>
    </row>
    <row r="539" spans="6:6" ht="15.75" customHeight="1" x14ac:dyDescent="0.2">
      <c r="F539" s="36"/>
    </row>
    <row r="540" spans="6:6" ht="15.75" customHeight="1" x14ac:dyDescent="0.2">
      <c r="F540" s="36"/>
    </row>
    <row r="541" spans="6:6" ht="15.75" customHeight="1" x14ac:dyDescent="0.2">
      <c r="F541" s="36"/>
    </row>
    <row r="542" spans="6:6" ht="15.75" customHeight="1" x14ac:dyDescent="0.2">
      <c r="F542" s="36"/>
    </row>
    <row r="543" spans="6:6" ht="15.75" customHeight="1" x14ac:dyDescent="0.2">
      <c r="F543" s="36"/>
    </row>
    <row r="544" spans="6:6" ht="15.75" customHeight="1" x14ac:dyDescent="0.2">
      <c r="F544" s="36"/>
    </row>
    <row r="545" spans="6:6" ht="15.75" customHeight="1" x14ac:dyDescent="0.2">
      <c r="F545" s="36"/>
    </row>
    <row r="546" spans="6:6" ht="15.75" customHeight="1" x14ac:dyDescent="0.2">
      <c r="F546" s="36"/>
    </row>
    <row r="547" spans="6:6" ht="15.75" customHeight="1" x14ac:dyDescent="0.2">
      <c r="F547" s="36"/>
    </row>
    <row r="548" spans="6:6" ht="15.75" customHeight="1" x14ac:dyDescent="0.2">
      <c r="F548" s="36"/>
    </row>
    <row r="549" spans="6:6" ht="15.75" customHeight="1" x14ac:dyDescent="0.2">
      <c r="F549" s="36"/>
    </row>
    <row r="550" spans="6:6" ht="15.75" customHeight="1" x14ac:dyDescent="0.2">
      <c r="F550" s="36"/>
    </row>
    <row r="551" spans="6:6" ht="15.75" customHeight="1" x14ac:dyDescent="0.2">
      <c r="F551" s="36"/>
    </row>
    <row r="552" spans="6:6" ht="15.75" customHeight="1" x14ac:dyDescent="0.2">
      <c r="F552" s="36"/>
    </row>
    <row r="553" spans="6:6" ht="15.75" customHeight="1" x14ac:dyDescent="0.2">
      <c r="F553" s="36"/>
    </row>
    <row r="554" spans="6:6" ht="15.75" customHeight="1" x14ac:dyDescent="0.2">
      <c r="F554" s="36"/>
    </row>
    <row r="555" spans="6:6" ht="15.75" customHeight="1" x14ac:dyDescent="0.2">
      <c r="F555" s="36"/>
    </row>
    <row r="556" spans="6:6" ht="15.75" customHeight="1" x14ac:dyDescent="0.2">
      <c r="F556" s="36"/>
    </row>
    <row r="557" spans="6:6" ht="15.75" customHeight="1" x14ac:dyDescent="0.2">
      <c r="F557" s="36"/>
    </row>
    <row r="558" spans="6:6" ht="15.75" customHeight="1" x14ac:dyDescent="0.2">
      <c r="F558" s="36"/>
    </row>
    <row r="559" spans="6:6" ht="15.75" customHeight="1" x14ac:dyDescent="0.2">
      <c r="F559" s="36"/>
    </row>
    <row r="560" spans="6:6" ht="15.75" customHeight="1" x14ac:dyDescent="0.2">
      <c r="F560" s="36"/>
    </row>
    <row r="561" spans="6:6" ht="15.75" customHeight="1" x14ac:dyDescent="0.2">
      <c r="F561" s="36"/>
    </row>
    <row r="562" spans="6:6" ht="15.75" customHeight="1" x14ac:dyDescent="0.2">
      <c r="F562" s="36"/>
    </row>
    <row r="563" spans="6:6" ht="15.75" customHeight="1" x14ac:dyDescent="0.2">
      <c r="F563" s="36"/>
    </row>
    <row r="564" spans="6:6" ht="15.75" customHeight="1" x14ac:dyDescent="0.2">
      <c r="F564" s="36"/>
    </row>
    <row r="565" spans="6:6" ht="15.75" customHeight="1" x14ac:dyDescent="0.2">
      <c r="F565" s="36"/>
    </row>
    <row r="566" spans="6:6" ht="15.75" customHeight="1" x14ac:dyDescent="0.2">
      <c r="F566" s="36"/>
    </row>
    <row r="567" spans="6:6" ht="15.75" customHeight="1" x14ac:dyDescent="0.2">
      <c r="F567" s="36"/>
    </row>
    <row r="568" spans="6:6" ht="15.75" customHeight="1" x14ac:dyDescent="0.2">
      <c r="F568" s="36"/>
    </row>
    <row r="569" spans="6:6" ht="15.75" customHeight="1" x14ac:dyDescent="0.2">
      <c r="F569" s="36"/>
    </row>
    <row r="570" spans="6:6" ht="15.75" customHeight="1" x14ac:dyDescent="0.2">
      <c r="F570" s="36"/>
    </row>
    <row r="571" spans="6:6" ht="15.75" customHeight="1" x14ac:dyDescent="0.2">
      <c r="F571" s="36"/>
    </row>
    <row r="572" spans="6:6" ht="15.75" customHeight="1" x14ac:dyDescent="0.2">
      <c r="F572" s="36"/>
    </row>
    <row r="573" spans="6:6" ht="15.75" customHeight="1" x14ac:dyDescent="0.2">
      <c r="F573" s="36"/>
    </row>
    <row r="574" spans="6:6" ht="15.75" customHeight="1" x14ac:dyDescent="0.2">
      <c r="F574" s="36"/>
    </row>
    <row r="575" spans="6:6" ht="15.75" customHeight="1" x14ac:dyDescent="0.2">
      <c r="F575" s="36"/>
    </row>
    <row r="576" spans="6:6" ht="15.75" customHeight="1" x14ac:dyDescent="0.2">
      <c r="F576" s="36"/>
    </row>
    <row r="577" spans="6:6" ht="15.75" customHeight="1" x14ac:dyDescent="0.2">
      <c r="F577" s="36"/>
    </row>
    <row r="578" spans="6:6" ht="15.75" customHeight="1" x14ac:dyDescent="0.2">
      <c r="F578" s="36"/>
    </row>
    <row r="579" spans="6:6" ht="15.75" customHeight="1" x14ac:dyDescent="0.2">
      <c r="F579" s="36"/>
    </row>
    <row r="580" spans="6:6" ht="15.75" customHeight="1" x14ac:dyDescent="0.2">
      <c r="F580" s="36"/>
    </row>
    <row r="581" spans="6:6" ht="15.75" customHeight="1" x14ac:dyDescent="0.2">
      <c r="F581" s="36"/>
    </row>
    <row r="582" spans="6:6" ht="15.75" customHeight="1" x14ac:dyDescent="0.2">
      <c r="F582" s="36"/>
    </row>
    <row r="583" spans="6:6" ht="15.75" customHeight="1" x14ac:dyDescent="0.2">
      <c r="F583" s="36"/>
    </row>
    <row r="584" spans="6:6" ht="15.75" customHeight="1" x14ac:dyDescent="0.2">
      <c r="F584" s="36"/>
    </row>
    <row r="585" spans="6:6" ht="15.75" customHeight="1" x14ac:dyDescent="0.2">
      <c r="F585" s="36"/>
    </row>
    <row r="586" spans="6:6" ht="15.75" customHeight="1" x14ac:dyDescent="0.2">
      <c r="F586" s="36"/>
    </row>
    <row r="587" spans="6:6" ht="15.75" customHeight="1" x14ac:dyDescent="0.2">
      <c r="F587" s="36"/>
    </row>
    <row r="588" spans="6:6" ht="15.75" customHeight="1" x14ac:dyDescent="0.2">
      <c r="F588" s="36"/>
    </row>
    <row r="589" spans="6:6" ht="15.75" customHeight="1" x14ac:dyDescent="0.2">
      <c r="F589" s="36"/>
    </row>
    <row r="590" spans="6:6" ht="15.75" customHeight="1" x14ac:dyDescent="0.2">
      <c r="F590" s="36"/>
    </row>
    <row r="591" spans="6:6" ht="15.75" customHeight="1" x14ac:dyDescent="0.2">
      <c r="F591" s="36"/>
    </row>
    <row r="592" spans="6:6" ht="15.75" customHeight="1" x14ac:dyDescent="0.2">
      <c r="F592" s="36"/>
    </row>
    <row r="593" spans="6:6" ht="15.75" customHeight="1" x14ac:dyDescent="0.2">
      <c r="F593" s="36"/>
    </row>
    <row r="594" spans="6:6" ht="15.75" customHeight="1" x14ac:dyDescent="0.2">
      <c r="F594" s="36"/>
    </row>
    <row r="595" spans="6:6" ht="15.75" customHeight="1" x14ac:dyDescent="0.2">
      <c r="F595" s="36"/>
    </row>
    <row r="596" spans="6:6" ht="15.75" customHeight="1" x14ac:dyDescent="0.2">
      <c r="F596" s="36"/>
    </row>
    <row r="597" spans="6:6" ht="15.75" customHeight="1" x14ac:dyDescent="0.2">
      <c r="F597" s="36"/>
    </row>
    <row r="598" spans="6:6" ht="15.75" customHeight="1" x14ac:dyDescent="0.2">
      <c r="F598" s="36"/>
    </row>
    <row r="599" spans="6:6" ht="15.75" customHeight="1" x14ac:dyDescent="0.2">
      <c r="F599" s="36"/>
    </row>
    <row r="600" spans="6:6" ht="15.75" customHeight="1" x14ac:dyDescent="0.2">
      <c r="F600" s="36"/>
    </row>
    <row r="601" spans="6:6" ht="15.75" customHeight="1" x14ac:dyDescent="0.2">
      <c r="F601" s="36"/>
    </row>
    <row r="602" spans="6:6" ht="15.75" customHeight="1" x14ac:dyDescent="0.2">
      <c r="F602" s="36"/>
    </row>
    <row r="603" spans="6:6" ht="15.75" customHeight="1" x14ac:dyDescent="0.2">
      <c r="F603" s="36"/>
    </row>
    <row r="604" spans="6:6" ht="15.75" customHeight="1" x14ac:dyDescent="0.2">
      <c r="F604" s="36"/>
    </row>
    <row r="605" spans="6:6" ht="15.75" customHeight="1" x14ac:dyDescent="0.2">
      <c r="F605" s="36"/>
    </row>
    <row r="606" spans="6:6" ht="15.75" customHeight="1" x14ac:dyDescent="0.2">
      <c r="F606" s="36"/>
    </row>
    <row r="607" spans="6:6" ht="15.75" customHeight="1" x14ac:dyDescent="0.2">
      <c r="F607" s="36"/>
    </row>
    <row r="608" spans="6:6" ht="15.75" customHeight="1" x14ac:dyDescent="0.2">
      <c r="F608" s="36"/>
    </row>
    <row r="609" spans="6:6" ht="15.75" customHeight="1" x14ac:dyDescent="0.2">
      <c r="F609" s="36"/>
    </row>
    <row r="610" spans="6:6" ht="15.75" customHeight="1" x14ac:dyDescent="0.2">
      <c r="F610" s="36"/>
    </row>
    <row r="611" spans="6:6" ht="15.75" customHeight="1" x14ac:dyDescent="0.2">
      <c r="F611" s="36"/>
    </row>
    <row r="612" spans="6:6" ht="15.75" customHeight="1" x14ac:dyDescent="0.2">
      <c r="F612" s="36"/>
    </row>
    <row r="613" spans="6:6" ht="15.75" customHeight="1" x14ac:dyDescent="0.2">
      <c r="F613" s="36"/>
    </row>
    <row r="614" spans="6:6" ht="15.75" customHeight="1" x14ac:dyDescent="0.2">
      <c r="F614" s="36"/>
    </row>
    <row r="615" spans="6:6" ht="15.75" customHeight="1" x14ac:dyDescent="0.2">
      <c r="F615" s="36"/>
    </row>
    <row r="616" spans="6:6" ht="15.75" customHeight="1" x14ac:dyDescent="0.2">
      <c r="F616" s="36"/>
    </row>
    <row r="617" spans="6:6" ht="15.75" customHeight="1" x14ac:dyDescent="0.2">
      <c r="F617" s="36"/>
    </row>
    <row r="618" spans="6:6" ht="15.75" customHeight="1" x14ac:dyDescent="0.2">
      <c r="F618" s="36"/>
    </row>
    <row r="619" spans="6:6" ht="15.75" customHeight="1" x14ac:dyDescent="0.2">
      <c r="F619" s="36"/>
    </row>
    <row r="620" spans="6:6" ht="15.75" customHeight="1" x14ac:dyDescent="0.2">
      <c r="F620" s="36"/>
    </row>
    <row r="621" spans="6:6" ht="15.75" customHeight="1" x14ac:dyDescent="0.2">
      <c r="F621" s="36"/>
    </row>
    <row r="622" spans="6:6" ht="15.75" customHeight="1" x14ac:dyDescent="0.2">
      <c r="F622" s="36"/>
    </row>
    <row r="623" spans="6:6" ht="15.75" customHeight="1" x14ac:dyDescent="0.2">
      <c r="F623" s="36"/>
    </row>
    <row r="624" spans="6:6" ht="15.75" customHeight="1" x14ac:dyDescent="0.2">
      <c r="F624" s="36"/>
    </row>
    <row r="625" spans="6:6" ht="15.75" customHeight="1" x14ac:dyDescent="0.2">
      <c r="F625" s="36"/>
    </row>
    <row r="626" spans="6:6" ht="15.75" customHeight="1" x14ac:dyDescent="0.2">
      <c r="F626" s="36"/>
    </row>
    <row r="627" spans="6:6" ht="15.75" customHeight="1" x14ac:dyDescent="0.2">
      <c r="F627" s="36"/>
    </row>
    <row r="628" spans="6:6" ht="15.75" customHeight="1" x14ac:dyDescent="0.2">
      <c r="F628" s="36"/>
    </row>
    <row r="629" spans="6:6" ht="15.75" customHeight="1" x14ac:dyDescent="0.2">
      <c r="F629" s="36"/>
    </row>
    <row r="630" spans="6:6" ht="15.75" customHeight="1" x14ac:dyDescent="0.2">
      <c r="F630" s="36"/>
    </row>
    <row r="631" spans="6:6" ht="15.75" customHeight="1" x14ac:dyDescent="0.2">
      <c r="F631" s="36"/>
    </row>
    <row r="632" spans="6:6" ht="15.75" customHeight="1" x14ac:dyDescent="0.2">
      <c r="F632" s="36"/>
    </row>
    <row r="633" spans="6:6" ht="15.75" customHeight="1" x14ac:dyDescent="0.2">
      <c r="F633" s="36"/>
    </row>
    <row r="634" spans="6:6" ht="15.75" customHeight="1" x14ac:dyDescent="0.2">
      <c r="F634" s="36"/>
    </row>
    <row r="635" spans="6:6" ht="15.75" customHeight="1" x14ac:dyDescent="0.2">
      <c r="F635" s="36"/>
    </row>
    <row r="636" spans="6:6" ht="15.75" customHeight="1" x14ac:dyDescent="0.2">
      <c r="F636" s="36"/>
    </row>
    <row r="637" spans="6:6" ht="15.75" customHeight="1" x14ac:dyDescent="0.2">
      <c r="F637" s="36"/>
    </row>
    <row r="638" spans="6:6" ht="15.75" customHeight="1" x14ac:dyDescent="0.2">
      <c r="F638" s="36"/>
    </row>
    <row r="639" spans="6:6" ht="15.75" customHeight="1" x14ac:dyDescent="0.2">
      <c r="F639" s="36"/>
    </row>
    <row r="640" spans="6:6" ht="15.75" customHeight="1" x14ac:dyDescent="0.2">
      <c r="F640" s="36"/>
    </row>
    <row r="641" spans="6:6" ht="15.75" customHeight="1" x14ac:dyDescent="0.2">
      <c r="F641" s="36"/>
    </row>
    <row r="642" spans="6:6" ht="15.75" customHeight="1" x14ac:dyDescent="0.2">
      <c r="F642" s="36"/>
    </row>
    <row r="643" spans="6:6" ht="15.75" customHeight="1" x14ac:dyDescent="0.2">
      <c r="F643" s="36"/>
    </row>
    <row r="644" spans="6:6" ht="15.75" customHeight="1" x14ac:dyDescent="0.2">
      <c r="F644" s="36"/>
    </row>
    <row r="645" spans="6:6" ht="15.75" customHeight="1" x14ac:dyDescent="0.2">
      <c r="F645" s="36"/>
    </row>
    <row r="646" spans="6:6" ht="15.75" customHeight="1" x14ac:dyDescent="0.2">
      <c r="F646" s="36"/>
    </row>
    <row r="647" spans="6:6" ht="15.75" customHeight="1" x14ac:dyDescent="0.2">
      <c r="F647" s="36"/>
    </row>
    <row r="648" spans="6:6" ht="15.75" customHeight="1" x14ac:dyDescent="0.2">
      <c r="F648" s="36"/>
    </row>
    <row r="649" spans="6:6" ht="15.75" customHeight="1" x14ac:dyDescent="0.2">
      <c r="F649" s="36"/>
    </row>
    <row r="650" spans="6:6" ht="15.75" customHeight="1" x14ac:dyDescent="0.2">
      <c r="F650" s="36"/>
    </row>
    <row r="651" spans="6:6" ht="15.75" customHeight="1" x14ac:dyDescent="0.2">
      <c r="F651" s="36"/>
    </row>
    <row r="652" spans="6:6" ht="15.75" customHeight="1" x14ac:dyDescent="0.2">
      <c r="F652" s="36"/>
    </row>
    <row r="653" spans="6:6" ht="15.75" customHeight="1" x14ac:dyDescent="0.2">
      <c r="F653" s="36"/>
    </row>
    <row r="654" spans="6:6" ht="15.75" customHeight="1" x14ac:dyDescent="0.2">
      <c r="F654" s="36"/>
    </row>
    <row r="655" spans="6:6" ht="15.75" customHeight="1" x14ac:dyDescent="0.2">
      <c r="F655" s="36"/>
    </row>
    <row r="656" spans="6:6" ht="15.75" customHeight="1" x14ac:dyDescent="0.2">
      <c r="F656" s="36"/>
    </row>
    <row r="657" spans="6:6" ht="15.75" customHeight="1" x14ac:dyDescent="0.2">
      <c r="F657" s="36"/>
    </row>
    <row r="658" spans="6:6" ht="15.75" customHeight="1" x14ac:dyDescent="0.2">
      <c r="F658" s="36"/>
    </row>
    <row r="659" spans="6:6" ht="15.75" customHeight="1" x14ac:dyDescent="0.2">
      <c r="F659" s="36"/>
    </row>
    <row r="660" spans="6:6" ht="15.75" customHeight="1" x14ac:dyDescent="0.2">
      <c r="F660" s="36"/>
    </row>
    <row r="661" spans="6:6" ht="15.75" customHeight="1" x14ac:dyDescent="0.2">
      <c r="F661" s="36"/>
    </row>
    <row r="662" spans="6:6" ht="15.75" customHeight="1" x14ac:dyDescent="0.2">
      <c r="F662" s="36"/>
    </row>
    <row r="663" spans="6:6" ht="15.75" customHeight="1" x14ac:dyDescent="0.2">
      <c r="F663" s="36"/>
    </row>
    <row r="664" spans="6:6" ht="15.75" customHeight="1" x14ac:dyDescent="0.2">
      <c r="F664" s="36"/>
    </row>
    <row r="665" spans="6:6" ht="15.75" customHeight="1" x14ac:dyDescent="0.2">
      <c r="F665" s="36"/>
    </row>
    <row r="666" spans="6:6" ht="15.75" customHeight="1" x14ac:dyDescent="0.2">
      <c r="F666" s="36"/>
    </row>
    <row r="667" spans="6:6" ht="15.75" customHeight="1" x14ac:dyDescent="0.2">
      <c r="F667" s="36"/>
    </row>
    <row r="668" spans="6:6" ht="15.75" customHeight="1" x14ac:dyDescent="0.2">
      <c r="F668" s="36"/>
    </row>
    <row r="669" spans="6:6" ht="15.75" customHeight="1" x14ac:dyDescent="0.2">
      <c r="F669" s="36"/>
    </row>
    <row r="670" spans="6:6" ht="15.75" customHeight="1" x14ac:dyDescent="0.2">
      <c r="F670" s="36"/>
    </row>
    <row r="671" spans="6:6" ht="15.75" customHeight="1" x14ac:dyDescent="0.2">
      <c r="F671" s="36"/>
    </row>
    <row r="672" spans="6:6" ht="15.75" customHeight="1" x14ac:dyDescent="0.2">
      <c r="F672" s="36"/>
    </row>
    <row r="673" spans="6:6" ht="15.75" customHeight="1" x14ac:dyDescent="0.2">
      <c r="F673" s="36"/>
    </row>
    <row r="674" spans="6:6" ht="15.75" customHeight="1" x14ac:dyDescent="0.2">
      <c r="F674" s="36"/>
    </row>
    <row r="675" spans="6:6" ht="15.75" customHeight="1" x14ac:dyDescent="0.2">
      <c r="F675" s="36"/>
    </row>
    <row r="676" spans="6:6" ht="15.75" customHeight="1" x14ac:dyDescent="0.2">
      <c r="F676" s="36"/>
    </row>
    <row r="677" spans="6:6" ht="15.75" customHeight="1" x14ac:dyDescent="0.2">
      <c r="F677" s="36"/>
    </row>
    <row r="678" spans="6:6" ht="15.75" customHeight="1" x14ac:dyDescent="0.2">
      <c r="F678" s="36"/>
    </row>
    <row r="679" spans="6:6" ht="15.75" customHeight="1" x14ac:dyDescent="0.2">
      <c r="F679" s="36"/>
    </row>
    <row r="680" spans="6:6" ht="15.75" customHeight="1" x14ac:dyDescent="0.2">
      <c r="F680" s="36"/>
    </row>
    <row r="681" spans="6:6" ht="15.75" customHeight="1" x14ac:dyDescent="0.2">
      <c r="F681" s="36"/>
    </row>
    <row r="682" spans="6:6" ht="15.75" customHeight="1" x14ac:dyDescent="0.2">
      <c r="F682" s="36"/>
    </row>
    <row r="683" spans="6:6" ht="15.75" customHeight="1" x14ac:dyDescent="0.2">
      <c r="F683" s="36"/>
    </row>
    <row r="684" spans="6:6" ht="15.75" customHeight="1" x14ac:dyDescent="0.2">
      <c r="F684" s="36"/>
    </row>
    <row r="685" spans="6:6" ht="15.75" customHeight="1" x14ac:dyDescent="0.2">
      <c r="F685" s="36"/>
    </row>
    <row r="686" spans="6:6" ht="15.75" customHeight="1" x14ac:dyDescent="0.2">
      <c r="F686" s="36"/>
    </row>
    <row r="687" spans="6:6" ht="15.75" customHeight="1" x14ac:dyDescent="0.2">
      <c r="F687" s="36"/>
    </row>
    <row r="688" spans="6:6" ht="15.75" customHeight="1" x14ac:dyDescent="0.2">
      <c r="F688" s="36"/>
    </row>
    <row r="689" spans="6:6" ht="15.75" customHeight="1" x14ac:dyDescent="0.2">
      <c r="F689" s="36"/>
    </row>
    <row r="690" spans="6:6" ht="15.75" customHeight="1" x14ac:dyDescent="0.2">
      <c r="F690" s="36"/>
    </row>
    <row r="691" spans="6:6" ht="15.75" customHeight="1" x14ac:dyDescent="0.2">
      <c r="F691" s="36"/>
    </row>
    <row r="692" spans="6:6" ht="15.75" customHeight="1" x14ac:dyDescent="0.2">
      <c r="F692" s="36"/>
    </row>
    <row r="693" spans="6:6" ht="15.75" customHeight="1" x14ac:dyDescent="0.2">
      <c r="F693" s="36"/>
    </row>
    <row r="694" spans="6:6" ht="15.75" customHeight="1" x14ac:dyDescent="0.2">
      <c r="F694" s="36"/>
    </row>
    <row r="695" spans="6:6" ht="15.75" customHeight="1" x14ac:dyDescent="0.2">
      <c r="F695" s="36"/>
    </row>
    <row r="696" spans="6:6" ht="15.75" customHeight="1" x14ac:dyDescent="0.2">
      <c r="F696" s="36"/>
    </row>
    <row r="697" spans="6:6" ht="15.75" customHeight="1" x14ac:dyDescent="0.2">
      <c r="F697" s="36"/>
    </row>
    <row r="698" spans="6:6" ht="15.75" customHeight="1" x14ac:dyDescent="0.2">
      <c r="F698" s="36"/>
    </row>
    <row r="699" spans="6:6" ht="15.75" customHeight="1" x14ac:dyDescent="0.2">
      <c r="F699" s="36"/>
    </row>
    <row r="700" spans="6:6" ht="15.75" customHeight="1" x14ac:dyDescent="0.2">
      <c r="F700" s="36"/>
    </row>
    <row r="701" spans="6:6" ht="15.75" customHeight="1" x14ac:dyDescent="0.2">
      <c r="F701" s="36"/>
    </row>
    <row r="702" spans="6:6" ht="15.75" customHeight="1" x14ac:dyDescent="0.2">
      <c r="F702" s="36"/>
    </row>
    <row r="703" spans="6:6" ht="15.75" customHeight="1" x14ac:dyDescent="0.2">
      <c r="F703" s="36"/>
    </row>
    <row r="704" spans="6:6" ht="15.75" customHeight="1" x14ac:dyDescent="0.2">
      <c r="F704" s="36"/>
    </row>
    <row r="705" spans="6:6" ht="15.75" customHeight="1" x14ac:dyDescent="0.2">
      <c r="F705" s="36"/>
    </row>
    <row r="706" spans="6:6" ht="15.75" customHeight="1" x14ac:dyDescent="0.2">
      <c r="F706" s="36"/>
    </row>
    <row r="707" spans="6:6" ht="15.75" customHeight="1" x14ac:dyDescent="0.2">
      <c r="F707" s="36"/>
    </row>
    <row r="708" spans="6:6" ht="15.75" customHeight="1" x14ac:dyDescent="0.2">
      <c r="F708" s="36"/>
    </row>
    <row r="709" spans="6:6" ht="15.75" customHeight="1" x14ac:dyDescent="0.2">
      <c r="F709" s="36"/>
    </row>
    <row r="710" spans="6:6" ht="15.75" customHeight="1" x14ac:dyDescent="0.2">
      <c r="F710" s="36"/>
    </row>
    <row r="711" spans="6:6" ht="15.75" customHeight="1" x14ac:dyDescent="0.2">
      <c r="F711" s="36"/>
    </row>
    <row r="712" spans="6:6" ht="15.75" customHeight="1" x14ac:dyDescent="0.2">
      <c r="F712" s="36"/>
    </row>
    <row r="713" spans="6:6" ht="15.75" customHeight="1" x14ac:dyDescent="0.2">
      <c r="F713" s="36"/>
    </row>
    <row r="714" spans="6:6" ht="15.75" customHeight="1" x14ac:dyDescent="0.2">
      <c r="F714" s="36"/>
    </row>
    <row r="715" spans="6:6" ht="15.75" customHeight="1" x14ac:dyDescent="0.2">
      <c r="F715" s="36"/>
    </row>
    <row r="716" spans="6:6" ht="15.75" customHeight="1" x14ac:dyDescent="0.2">
      <c r="F716" s="36"/>
    </row>
    <row r="717" spans="6:6" ht="15.75" customHeight="1" x14ac:dyDescent="0.2">
      <c r="F717" s="36"/>
    </row>
    <row r="718" spans="6:6" ht="15.75" customHeight="1" x14ac:dyDescent="0.2">
      <c r="F718" s="36"/>
    </row>
    <row r="719" spans="6:6" ht="15.75" customHeight="1" x14ac:dyDescent="0.2">
      <c r="F719" s="36"/>
    </row>
    <row r="720" spans="6:6" ht="15.75" customHeight="1" x14ac:dyDescent="0.2">
      <c r="F720" s="36"/>
    </row>
    <row r="721" spans="6:6" ht="15.75" customHeight="1" x14ac:dyDescent="0.2">
      <c r="F721" s="36"/>
    </row>
    <row r="722" spans="6:6" ht="15.75" customHeight="1" x14ac:dyDescent="0.2">
      <c r="F722" s="36"/>
    </row>
    <row r="723" spans="6:6" ht="15.75" customHeight="1" x14ac:dyDescent="0.2">
      <c r="F723" s="36"/>
    </row>
    <row r="724" spans="6:6" ht="15.75" customHeight="1" x14ac:dyDescent="0.2">
      <c r="F724" s="36"/>
    </row>
    <row r="725" spans="6:6" ht="15.75" customHeight="1" x14ac:dyDescent="0.2">
      <c r="F725" s="36"/>
    </row>
    <row r="726" spans="6:6" ht="15.75" customHeight="1" x14ac:dyDescent="0.2">
      <c r="F726" s="36"/>
    </row>
    <row r="727" spans="6:6" ht="15.75" customHeight="1" x14ac:dyDescent="0.2">
      <c r="F727" s="36"/>
    </row>
    <row r="728" spans="6:6" ht="15.75" customHeight="1" x14ac:dyDescent="0.2">
      <c r="F728" s="36"/>
    </row>
    <row r="729" spans="6:6" ht="15.75" customHeight="1" x14ac:dyDescent="0.2">
      <c r="F729" s="36"/>
    </row>
    <row r="730" spans="6:6" ht="15.75" customHeight="1" x14ac:dyDescent="0.2">
      <c r="F730" s="36"/>
    </row>
    <row r="731" spans="6:6" ht="15.75" customHeight="1" x14ac:dyDescent="0.2">
      <c r="F731" s="36"/>
    </row>
    <row r="732" spans="6:6" ht="15.75" customHeight="1" x14ac:dyDescent="0.2">
      <c r="F732" s="36"/>
    </row>
    <row r="733" spans="6:6" ht="15.75" customHeight="1" x14ac:dyDescent="0.2">
      <c r="F733" s="36"/>
    </row>
    <row r="734" spans="6:6" ht="15.75" customHeight="1" x14ac:dyDescent="0.2">
      <c r="F734" s="36"/>
    </row>
    <row r="735" spans="6:6" ht="15.75" customHeight="1" x14ac:dyDescent="0.2">
      <c r="F735" s="36"/>
    </row>
    <row r="736" spans="6:6" ht="15.75" customHeight="1" x14ac:dyDescent="0.2">
      <c r="F736" s="36"/>
    </row>
    <row r="737" spans="6:6" ht="15.75" customHeight="1" x14ac:dyDescent="0.2">
      <c r="F737" s="36"/>
    </row>
    <row r="738" spans="6:6" ht="15.75" customHeight="1" x14ac:dyDescent="0.2">
      <c r="F738" s="36"/>
    </row>
    <row r="739" spans="6:6" ht="15.75" customHeight="1" x14ac:dyDescent="0.2">
      <c r="F739" s="36"/>
    </row>
    <row r="740" spans="6:6" ht="15.75" customHeight="1" x14ac:dyDescent="0.2">
      <c r="F740" s="36"/>
    </row>
    <row r="741" spans="6:6" ht="15.75" customHeight="1" x14ac:dyDescent="0.2">
      <c r="F741" s="36"/>
    </row>
    <row r="742" spans="6:6" ht="15.75" customHeight="1" x14ac:dyDescent="0.2">
      <c r="F742" s="36"/>
    </row>
    <row r="743" spans="6:6" ht="15.75" customHeight="1" x14ac:dyDescent="0.2">
      <c r="F743" s="36"/>
    </row>
    <row r="744" spans="6:6" ht="15.75" customHeight="1" x14ac:dyDescent="0.2">
      <c r="F744" s="36"/>
    </row>
    <row r="745" spans="6:6" ht="15.75" customHeight="1" x14ac:dyDescent="0.2">
      <c r="F745" s="36"/>
    </row>
    <row r="746" spans="6:6" ht="15.75" customHeight="1" x14ac:dyDescent="0.2">
      <c r="F746" s="36"/>
    </row>
    <row r="747" spans="6:6" ht="15.75" customHeight="1" x14ac:dyDescent="0.2">
      <c r="F747" s="36"/>
    </row>
    <row r="748" spans="6:6" ht="15.75" customHeight="1" x14ac:dyDescent="0.2">
      <c r="F748" s="36"/>
    </row>
    <row r="749" spans="6:6" ht="15.75" customHeight="1" x14ac:dyDescent="0.2">
      <c r="F749" s="36"/>
    </row>
    <row r="750" spans="6:6" ht="15.75" customHeight="1" x14ac:dyDescent="0.2">
      <c r="F750" s="36"/>
    </row>
    <row r="751" spans="6:6" ht="15.75" customHeight="1" x14ac:dyDescent="0.2">
      <c r="F751" s="36"/>
    </row>
    <row r="752" spans="6:6" ht="15.75" customHeight="1" x14ac:dyDescent="0.2">
      <c r="F752" s="36"/>
    </row>
    <row r="753" spans="6:6" ht="15.75" customHeight="1" x14ac:dyDescent="0.2">
      <c r="F753" s="36"/>
    </row>
    <row r="754" spans="6:6" ht="15.75" customHeight="1" x14ac:dyDescent="0.2">
      <c r="F754" s="36"/>
    </row>
    <row r="755" spans="6:6" ht="15.75" customHeight="1" x14ac:dyDescent="0.2">
      <c r="F755" s="36"/>
    </row>
    <row r="756" spans="6:6" ht="15.75" customHeight="1" x14ac:dyDescent="0.2">
      <c r="F756" s="36"/>
    </row>
    <row r="757" spans="6:6" ht="15.75" customHeight="1" x14ac:dyDescent="0.2">
      <c r="F757" s="36"/>
    </row>
    <row r="758" spans="6:6" ht="15.75" customHeight="1" x14ac:dyDescent="0.2">
      <c r="F758" s="36"/>
    </row>
    <row r="759" spans="6:6" ht="15.75" customHeight="1" x14ac:dyDescent="0.2">
      <c r="F759" s="36"/>
    </row>
    <row r="760" spans="6:6" ht="15.75" customHeight="1" x14ac:dyDescent="0.2">
      <c r="F760" s="36"/>
    </row>
    <row r="761" spans="6:6" ht="15.75" customHeight="1" x14ac:dyDescent="0.2">
      <c r="F761" s="36"/>
    </row>
    <row r="762" spans="6:6" ht="15.75" customHeight="1" x14ac:dyDescent="0.2">
      <c r="F762" s="36"/>
    </row>
    <row r="763" spans="6:6" ht="15.75" customHeight="1" x14ac:dyDescent="0.2">
      <c r="F763" s="36"/>
    </row>
    <row r="764" spans="6:6" ht="15.75" customHeight="1" x14ac:dyDescent="0.2">
      <c r="F764" s="36"/>
    </row>
    <row r="765" spans="6:6" ht="15.75" customHeight="1" x14ac:dyDescent="0.2">
      <c r="F765" s="36"/>
    </row>
    <row r="766" spans="6:6" ht="15.75" customHeight="1" x14ac:dyDescent="0.2">
      <c r="F766" s="36"/>
    </row>
    <row r="767" spans="6:6" ht="15.75" customHeight="1" x14ac:dyDescent="0.2">
      <c r="F767" s="36"/>
    </row>
    <row r="768" spans="6:6" ht="15.75" customHeight="1" x14ac:dyDescent="0.2">
      <c r="F768" s="36"/>
    </row>
    <row r="769" spans="6:6" ht="15.75" customHeight="1" x14ac:dyDescent="0.2">
      <c r="F769" s="36"/>
    </row>
    <row r="770" spans="6:6" ht="15.75" customHeight="1" x14ac:dyDescent="0.2">
      <c r="F770" s="36"/>
    </row>
    <row r="771" spans="6:6" ht="15.75" customHeight="1" x14ac:dyDescent="0.2">
      <c r="F771" s="36"/>
    </row>
    <row r="772" spans="6:6" ht="15.75" customHeight="1" x14ac:dyDescent="0.2">
      <c r="F772" s="36"/>
    </row>
    <row r="773" spans="6:6" ht="15.75" customHeight="1" x14ac:dyDescent="0.2">
      <c r="F773" s="36"/>
    </row>
    <row r="774" spans="6:6" ht="15.75" customHeight="1" x14ac:dyDescent="0.2">
      <c r="F774" s="36"/>
    </row>
    <row r="775" spans="6:6" ht="15.75" customHeight="1" x14ac:dyDescent="0.2">
      <c r="F775" s="36"/>
    </row>
    <row r="776" spans="6:6" ht="15.75" customHeight="1" x14ac:dyDescent="0.2">
      <c r="F776" s="36"/>
    </row>
    <row r="777" spans="6:6" ht="15.75" customHeight="1" x14ac:dyDescent="0.2">
      <c r="F777" s="36"/>
    </row>
    <row r="778" spans="6:6" ht="15.75" customHeight="1" x14ac:dyDescent="0.2">
      <c r="F778" s="36"/>
    </row>
    <row r="779" spans="6:6" ht="15.75" customHeight="1" x14ac:dyDescent="0.2">
      <c r="F779" s="36"/>
    </row>
    <row r="780" spans="6:6" ht="15.75" customHeight="1" x14ac:dyDescent="0.2">
      <c r="F780" s="36"/>
    </row>
    <row r="781" spans="6:6" ht="15.75" customHeight="1" x14ac:dyDescent="0.2">
      <c r="F781" s="36"/>
    </row>
    <row r="782" spans="6:6" ht="15.75" customHeight="1" x14ac:dyDescent="0.2">
      <c r="F782" s="36"/>
    </row>
    <row r="783" spans="6:6" ht="15.75" customHeight="1" x14ac:dyDescent="0.2">
      <c r="F783" s="36"/>
    </row>
    <row r="784" spans="6:6" ht="15.75" customHeight="1" x14ac:dyDescent="0.2">
      <c r="F784" s="36"/>
    </row>
    <row r="785" spans="6:6" ht="15.75" customHeight="1" x14ac:dyDescent="0.2">
      <c r="F785" s="36"/>
    </row>
    <row r="786" spans="6:6" ht="15.75" customHeight="1" x14ac:dyDescent="0.2">
      <c r="F786" s="36"/>
    </row>
    <row r="787" spans="6:6" ht="15.75" customHeight="1" x14ac:dyDescent="0.2">
      <c r="F787" s="36"/>
    </row>
    <row r="788" spans="6:6" ht="15.75" customHeight="1" x14ac:dyDescent="0.2">
      <c r="F788" s="36"/>
    </row>
    <row r="789" spans="6:6" ht="15.75" customHeight="1" x14ac:dyDescent="0.2">
      <c r="F789" s="36"/>
    </row>
    <row r="790" spans="6:6" ht="15.75" customHeight="1" x14ac:dyDescent="0.2">
      <c r="F790" s="36"/>
    </row>
    <row r="791" spans="6:6" ht="15.75" customHeight="1" x14ac:dyDescent="0.2">
      <c r="F791" s="36"/>
    </row>
    <row r="792" spans="6:6" ht="15.75" customHeight="1" x14ac:dyDescent="0.2">
      <c r="F792" s="36"/>
    </row>
    <row r="793" spans="6:6" ht="15.75" customHeight="1" x14ac:dyDescent="0.2">
      <c r="F793" s="36"/>
    </row>
    <row r="794" spans="6:6" ht="15.75" customHeight="1" x14ac:dyDescent="0.2">
      <c r="F794" s="36"/>
    </row>
    <row r="795" spans="6:6" ht="15.75" customHeight="1" x14ac:dyDescent="0.2">
      <c r="F795" s="36"/>
    </row>
    <row r="796" spans="6:6" ht="15.75" customHeight="1" x14ac:dyDescent="0.2">
      <c r="F796" s="36"/>
    </row>
    <row r="797" spans="6:6" ht="15.75" customHeight="1" x14ac:dyDescent="0.2">
      <c r="F797" s="36"/>
    </row>
    <row r="798" spans="6:6" ht="15.75" customHeight="1" x14ac:dyDescent="0.2">
      <c r="F798" s="36"/>
    </row>
    <row r="799" spans="6:6" ht="15.75" customHeight="1" x14ac:dyDescent="0.2">
      <c r="F799" s="36"/>
    </row>
    <row r="800" spans="6:6" ht="15.75" customHeight="1" x14ac:dyDescent="0.2">
      <c r="F800" s="36"/>
    </row>
    <row r="801" spans="6:6" ht="15.75" customHeight="1" x14ac:dyDescent="0.2">
      <c r="F801" s="36"/>
    </row>
    <row r="802" spans="6:6" ht="15.75" customHeight="1" x14ac:dyDescent="0.2">
      <c r="F802" s="36"/>
    </row>
    <row r="803" spans="6:6" ht="15.75" customHeight="1" x14ac:dyDescent="0.2">
      <c r="F803" s="36"/>
    </row>
    <row r="804" spans="6:6" ht="15.75" customHeight="1" x14ac:dyDescent="0.2">
      <c r="F804" s="36"/>
    </row>
    <row r="805" spans="6:6" ht="15.75" customHeight="1" x14ac:dyDescent="0.2">
      <c r="F805" s="36"/>
    </row>
    <row r="806" spans="6:6" ht="15.75" customHeight="1" x14ac:dyDescent="0.2">
      <c r="F806" s="36"/>
    </row>
    <row r="807" spans="6:6" ht="15.75" customHeight="1" x14ac:dyDescent="0.2">
      <c r="F807" s="36"/>
    </row>
    <row r="808" spans="6:6" ht="15.75" customHeight="1" x14ac:dyDescent="0.2">
      <c r="F808" s="36"/>
    </row>
    <row r="809" spans="6:6" ht="15.75" customHeight="1" x14ac:dyDescent="0.2">
      <c r="F809" s="36"/>
    </row>
    <row r="810" spans="6:6" ht="15.75" customHeight="1" x14ac:dyDescent="0.2">
      <c r="F810" s="36"/>
    </row>
    <row r="811" spans="6:6" ht="15.75" customHeight="1" x14ac:dyDescent="0.2">
      <c r="F811" s="36"/>
    </row>
    <row r="812" spans="6:6" ht="15.75" customHeight="1" x14ac:dyDescent="0.2">
      <c r="F812" s="36"/>
    </row>
    <row r="813" spans="6:6" ht="15.75" customHeight="1" x14ac:dyDescent="0.2">
      <c r="F813" s="36"/>
    </row>
    <row r="814" spans="6:6" ht="15.75" customHeight="1" x14ac:dyDescent="0.2">
      <c r="F814" s="36"/>
    </row>
    <row r="815" spans="6:6" ht="15.75" customHeight="1" x14ac:dyDescent="0.2">
      <c r="F815" s="36"/>
    </row>
    <row r="816" spans="6:6" ht="15.75" customHeight="1" x14ac:dyDescent="0.2">
      <c r="F816" s="36"/>
    </row>
    <row r="817" spans="6:6" ht="15.75" customHeight="1" x14ac:dyDescent="0.2">
      <c r="F817" s="36"/>
    </row>
    <row r="818" spans="6:6" ht="15.75" customHeight="1" x14ac:dyDescent="0.2">
      <c r="F818" s="36"/>
    </row>
    <row r="819" spans="6:6" ht="15.75" customHeight="1" x14ac:dyDescent="0.2">
      <c r="F819" s="36"/>
    </row>
    <row r="820" spans="6:6" ht="15.75" customHeight="1" x14ac:dyDescent="0.2">
      <c r="F820" s="36"/>
    </row>
    <row r="821" spans="6:6" ht="15.75" customHeight="1" x14ac:dyDescent="0.2">
      <c r="F821" s="36"/>
    </row>
    <row r="822" spans="6:6" ht="15.75" customHeight="1" x14ac:dyDescent="0.2">
      <c r="F822" s="36"/>
    </row>
    <row r="823" spans="6:6" ht="15.75" customHeight="1" x14ac:dyDescent="0.2">
      <c r="F823" s="36"/>
    </row>
    <row r="824" spans="6:6" ht="15.75" customHeight="1" x14ac:dyDescent="0.2">
      <c r="F824" s="36"/>
    </row>
    <row r="825" spans="6:6" ht="15.75" customHeight="1" x14ac:dyDescent="0.2">
      <c r="F825" s="36"/>
    </row>
    <row r="826" spans="6:6" ht="15.75" customHeight="1" x14ac:dyDescent="0.2">
      <c r="F826" s="36"/>
    </row>
    <row r="827" spans="6:6" ht="15.75" customHeight="1" x14ac:dyDescent="0.2">
      <c r="F827" s="36"/>
    </row>
    <row r="828" spans="6:6" ht="15.75" customHeight="1" x14ac:dyDescent="0.2">
      <c r="F828" s="36"/>
    </row>
    <row r="829" spans="6:6" ht="15.75" customHeight="1" x14ac:dyDescent="0.2">
      <c r="F829" s="36"/>
    </row>
    <row r="830" spans="6:6" ht="15.75" customHeight="1" x14ac:dyDescent="0.2">
      <c r="F830" s="36"/>
    </row>
    <row r="831" spans="6:6" ht="15.75" customHeight="1" x14ac:dyDescent="0.2">
      <c r="F831" s="36"/>
    </row>
    <row r="832" spans="6:6" ht="15.75" customHeight="1" x14ac:dyDescent="0.2">
      <c r="F832" s="36"/>
    </row>
    <row r="833" spans="6:6" ht="15.75" customHeight="1" x14ac:dyDescent="0.2">
      <c r="F833" s="36"/>
    </row>
    <row r="834" spans="6:6" ht="15.75" customHeight="1" x14ac:dyDescent="0.2">
      <c r="F834" s="36"/>
    </row>
    <row r="835" spans="6:6" ht="15.75" customHeight="1" x14ac:dyDescent="0.2">
      <c r="F835" s="36"/>
    </row>
    <row r="836" spans="6:6" ht="15.75" customHeight="1" x14ac:dyDescent="0.2">
      <c r="F836" s="36"/>
    </row>
    <row r="837" spans="6:6" ht="15.75" customHeight="1" x14ac:dyDescent="0.2">
      <c r="F837" s="36"/>
    </row>
    <row r="838" spans="6:6" ht="15.75" customHeight="1" x14ac:dyDescent="0.2">
      <c r="F838" s="36"/>
    </row>
    <row r="839" spans="6:6" ht="15.75" customHeight="1" x14ac:dyDescent="0.2">
      <c r="F839" s="36"/>
    </row>
    <row r="840" spans="6:6" ht="15.75" customHeight="1" x14ac:dyDescent="0.2">
      <c r="F840" s="36"/>
    </row>
    <row r="841" spans="6:6" ht="15.75" customHeight="1" x14ac:dyDescent="0.2">
      <c r="F841" s="36"/>
    </row>
    <row r="842" spans="6:6" ht="15.75" customHeight="1" x14ac:dyDescent="0.2">
      <c r="F842" s="36"/>
    </row>
    <row r="843" spans="6:6" ht="15.75" customHeight="1" x14ac:dyDescent="0.2">
      <c r="F843" s="36"/>
    </row>
    <row r="844" spans="6:6" ht="15.75" customHeight="1" x14ac:dyDescent="0.2">
      <c r="F844" s="36"/>
    </row>
    <row r="845" spans="6:6" ht="15.75" customHeight="1" x14ac:dyDescent="0.2">
      <c r="F845" s="36"/>
    </row>
    <row r="846" spans="6:6" ht="15.75" customHeight="1" x14ac:dyDescent="0.2">
      <c r="F846" s="36"/>
    </row>
    <row r="847" spans="6:6" ht="15.75" customHeight="1" x14ac:dyDescent="0.2">
      <c r="F847" s="36"/>
    </row>
    <row r="848" spans="6:6" ht="15.75" customHeight="1" x14ac:dyDescent="0.2">
      <c r="F848" s="36"/>
    </row>
    <row r="849" spans="6:6" ht="15.75" customHeight="1" x14ac:dyDescent="0.2">
      <c r="F849" s="36"/>
    </row>
    <row r="850" spans="6:6" ht="15.75" customHeight="1" x14ac:dyDescent="0.2">
      <c r="F850" s="36"/>
    </row>
    <row r="851" spans="6:6" ht="15.75" customHeight="1" x14ac:dyDescent="0.2">
      <c r="F851" s="36"/>
    </row>
    <row r="852" spans="6:6" ht="15.75" customHeight="1" x14ac:dyDescent="0.2">
      <c r="F852" s="36"/>
    </row>
    <row r="853" spans="6:6" ht="15.75" customHeight="1" x14ac:dyDescent="0.2">
      <c r="F853" s="36"/>
    </row>
    <row r="854" spans="6:6" ht="15.75" customHeight="1" x14ac:dyDescent="0.2">
      <c r="F854" s="36"/>
    </row>
    <row r="855" spans="6:6" ht="15.75" customHeight="1" x14ac:dyDescent="0.2">
      <c r="F855" s="36"/>
    </row>
    <row r="856" spans="6:6" ht="15.75" customHeight="1" x14ac:dyDescent="0.2">
      <c r="F856" s="36"/>
    </row>
    <row r="857" spans="6:6" ht="15.75" customHeight="1" x14ac:dyDescent="0.2">
      <c r="F857" s="36"/>
    </row>
    <row r="858" spans="6:6" ht="15.75" customHeight="1" x14ac:dyDescent="0.2">
      <c r="F858" s="36"/>
    </row>
    <row r="859" spans="6:6" ht="15.75" customHeight="1" x14ac:dyDescent="0.2">
      <c r="F859" s="36"/>
    </row>
    <row r="860" spans="6:6" ht="15.75" customHeight="1" x14ac:dyDescent="0.2">
      <c r="F860" s="36"/>
    </row>
    <row r="861" spans="6:6" ht="15.75" customHeight="1" x14ac:dyDescent="0.2">
      <c r="F861" s="36"/>
    </row>
    <row r="862" spans="6:6" ht="15.75" customHeight="1" x14ac:dyDescent="0.2">
      <c r="F862" s="36"/>
    </row>
    <row r="863" spans="6:6" ht="15.75" customHeight="1" x14ac:dyDescent="0.2">
      <c r="F863" s="36"/>
    </row>
    <row r="864" spans="6:6" ht="15.75" customHeight="1" x14ac:dyDescent="0.2">
      <c r="F864" s="36"/>
    </row>
    <row r="865" spans="6:6" ht="15.75" customHeight="1" x14ac:dyDescent="0.2">
      <c r="F865" s="36"/>
    </row>
    <row r="866" spans="6:6" ht="15.75" customHeight="1" x14ac:dyDescent="0.2">
      <c r="F866" s="36"/>
    </row>
    <row r="867" spans="6:6" ht="15.75" customHeight="1" x14ac:dyDescent="0.2">
      <c r="F867" s="36"/>
    </row>
    <row r="868" spans="6:6" ht="15.75" customHeight="1" x14ac:dyDescent="0.2">
      <c r="F868" s="36"/>
    </row>
    <row r="869" spans="6:6" ht="15.75" customHeight="1" x14ac:dyDescent="0.2">
      <c r="F869" s="36"/>
    </row>
    <row r="870" spans="6:6" ht="15.75" customHeight="1" x14ac:dyDescent="0.2">
      <c r="F870" s="36"/>
    </row>
    <row r="871" spans="6:6" ht="15.75" customHeight="1" x14ac:dyDescent="0.2">
      <c r="F871" s="36"/>
    </row>
    <row r="872" spans="6:6" ht="15.75" customHeight="1" x14ac:dyDescent="0.2">
      <c r="F872" s="36"/>
    </row>
    <row r="873" spans="6:6" ht="15.75" customHeight="1" x14ac:dyDescent="0.2">
      <c r="F873" s="36"/>
    </row>
    <row r="874" spans="6:6" ht="15.75" customHeight="1" x14ac:dyDescent="0.2">
      <c r="F874" s="36"/>
    </row>
    <row r="875" spans="6:6" ht="15.75" customHeight="1" x14ac:dyDescent="0.2">
      <c r="F875" s="36"/>
    </row>
    <row r="876" spans="6:6" ht="15.75" customHeight="1" x14ac:dyDescent="0.2">
      <c r="F876" s="36"/>
    </row>
    <row r="877" spans="6:6" ht="15.75" customHeight="1" x14ac:dyDescent="0.2">
      <c r="F877" s="36"/>
    </row>
    <row r="878" spans="6:6" ht="15.75" customHeight="1" x14ac:dyDescent="0.2">
      <c r="F878" s="36"/>
    </row>
    <row r="879" spans="6:6" ht="15.75" customHeight="1" x14ac:dyDescent="0.2">
      <c r="F879" s="36"/>
    </row>
    <row r="880" spans="6:6" ht="15.75" customHeight="1" x14ac:dyDescent="0.2">
      <c r="F880" s="36"/>
    </row>
    <row r="881" spans="6:6" ht="15.75" customHeight="1" x14ac:dyDescent="0.2">
      <c r="F881" s="36"/>
    </row>
    <row r="882" spans="6:6" ht="15.75" customHeight="1" x14ac:dyDescent="0.2">
      <c r="F882" s="36"/>
    </row>
    <row r="883" spans="6:6" ht="15.75" customHeight="1" x14ac:dyDescent="0.2">
      <c r="F883" s="36"/>
    </row>
    <row r="884" spans="6:6" ht="15.75" customHeight="1" x14ac:dyDescent="0.2">
      <c r="F884" s="36"/>
    </row>
    <row r="885" spans="6:6" ht="15.75" customHeight="1" x14ac:dyDescent="0.2">
      <c r="F885" s="36"/>
    </row>
    <row r="886" spans="6:6" ht="15.75" customHeight="1" x14ac:dyDescent="0.2">
      <c r="F886" s="36"/>
    </row>
    <row r="887" spans="6:6" ht="15.75" customHeight="1" x14ac:dyDescent="0.2">
      <c r="F887" s="36"/>
    </row>
    <row r="888" spans="6:6" ht="15.75" customHeight="1" x14ac:dyDescent="0.2">
      <c r="F888" s="36"/>
    </row>
    <row r="889" spans="6:6" ht="15.75" customHeight="1" x14ac:dyDescent="0.2">
      <c r="F889" s="36"/>
    </row>
    <row r="890" spans="6:6" ht="15.75" customHeight="1" x14ac:dyDescent="0.2">
      <c r="F890" s="36"/>
    </row>
    <row r="891" spans="6:6" ht="15.75" customHeight="1" x14ac:dyDescent="0.2">
      <c r="F891" s="36"/>
    </row>
    <row r="892" spans="6:6" ht="15.75" customHeight="1" x14ac:dyDescent="0.2">
      <c r="F892" s="36"/>
    </row>
    <row r="893" spans="6:6" ht="15.75" customHeight="1" x14ac:dyDescent="0.2">
      <c r="F893" s="36"/>
    </row>
    <row r="894" spans="6:6" ht="15.75" customHeight="1" x14ac:dyDescent="0.2">
      <c r="F894" s="36"/>
    </row>
    <row r="895" spans="6:6" ht="15.75" customHeight="1" x14ac:dyDescent="0.2">
      <c r="F895" s="36"/>
    </row>
    <row r="896" spans="6:6" ht="15.75" customHeight="1" x14ac:dyDescent="0.2">
      <c r="F896" s="36"/>
    </row>
    <row r="897" spans="6:6" ht="15.75" customHeight="1" x14ac:dyDescent="0.2">
      <c r="F897" s="36"/>
    </row>
    <row r="898" spans="6:6" ht="15.75" customHeight="1" x14ac:dyDescent="0.2">
      <c r="F898" s="36"/>
    </row>
    <row r="899" spans="6:6" ht="15.75" customHeight="1" x14ac:dyDescent="0.2">
      <c r="F899" s="36"/>
    </row>
    <row r="900" spans="6:6" ht="15.75" customHeight="1" x14ac:dyDescent="0.2">
      <c r="F900" s="36"/>
    </row>
    <row r="901" spans="6:6" ht="15.75" customHeight="1" x14ac:dyDescent="0.2">
      <c r="F901" s="36"/>
    </row>
    <row r="902" spans="6:6" ht="15.75" customHeight="1" x14ac:dyDescent="0.2">
      <c r="F902" s="36"/>
    </row>
    <row r="903" spans="6:6" ht="15.75" customHeight="1" x14ac:dyDescent="0.2">
      <c r="F903" s="36"/>
    </row>
    <row r="904" spans="6:6" ht="15.75" customHeight="1" x14ac:dyDescent="0.2">
      <c r="F904" s="36"/>
    </row>
    <row r="905" spans="6:6" ht="15.75" customHeight="1" x14ac:dyDescent="0.2">
      <c r="F905" s="36"/>
    </row>
    <row r="906" spans="6:6" ht="15.75" customHeight="1" x14ac:dyDescent="0.2">
      <c r="F906" s="36"/>
    </row>
    <row r="907" spans="6:6" ht="15.75" customHeight="1" x14ac:dyDescent="0.2">
      <c r="F907" s="36"/>
    </row>
    <row r="908" spans="6:6" ht="15.75" customHeight="1" x14ac:dyDescent="0.2">
      <c r="F908" s="36"/>
    </row>
    <row r="909" spans="6:6" ht="15.75" customHeight="1" x14ac:dyDescent="0.2">
      <c r="F909" s="36"/>
    </row>
    <row r="910" spans="6:6" ht="15.75" customHeight="1" x14ac:dyDescent="0.2">
      <c r="F910" s="36"/>
    </row>
    <row r="911" spans="6:6" ht="15.75" customHeight="1" x14ac:dyDescent="0.2">
      <c r="F911" s="36"/>
    </row>
    <row r="912" spans="6:6" ht="15.75" customHeight="1" x14ac:dyDescent="0.2">
      <c r="F912" s="36"/>
    </row>
    <row r="913" spans="6:6" ht="15.75" customHeight="1" x14ac:dyDescent="0.2">
      <c r="F913" s="36"/>
    </row>
    <row r="914" spans="6:6" ht="15.75" customHeight="1" x14ac:dyDescent="0.2">
      <c r="F914" s="36"/>
    </row>
    <row r="915" spans="6:6" ht="15.75" customHeight="1" x14ac:dyDescent="0.2">
      <c r="F915" s="36"/>
    </row>
    <row r="916" spans="6:6" ht="15.75" customHeight="1" x14ac:dyDescent="0.2">
      <c r="F916" s="36"/>
    </row>
    <row r="917" spans="6:6" ht="15.75" customHeight="1" x14ac:dyDescent="0.2">
      <c r="F917" s="36"/>
    </row>
    <row r="918" spans="6:6" ht="15.75" customHeight="1" x14ac:dyDescent="0.2">
      <c r="F918" s="36"/>
    </row>
    <row r="919" spans="6:6" ht="15.75" customHeight="1" x14ac:dyDescent="0.2">
      <c r="F919" s="36"/>
    </row>
    <row r="920" spans="6:6" ht="15.75" customHeight="1" x14ac:dyDescent="0.2">
      <c r="F920" s="36"/>
    </row>
    <row r="921" spans="6:6" ht="15.75" customHeight="1" x14ac:dyDescent="0.2">
      <c r="F921" s="36"/>
    </row>
    <row r="922" spans="6:6" ht="15.75" customHeight="1" x14ac:dyDescent="0.2">
      <c r="F922" s="36"/>
    </row>
    <row r="923" spans="6:6" ht="15.75" customHeight="1" x14ac:dyDescent="0.2">
      <c r="F923" s="36"/>
    </row>
    <row r="924" spans="6:6" ht="15.75" customHeight="1" x14ac:dyDescent="0.2">
      <c r="F924" s="36"/>
    </row>
    <row r="925" spans="6:6" ht="15.75" customHeight="1" x14ac:dyDescent="0.2">
      <c r="F925" s="36"/>
    </row>
    <row r="926" spans="6:6" ht="15.75" customHeight="1" x14ac:dyDescent="0.2">
      <c r="F926" s="36"/>
    </row>
    <row r="927" spans="6:6" ht="15.75" customHeight="1" x14ac:dyDescent="0.2">
      <c r="F927" s="36"/>
    </row>
    <row r="928" spans="6:6" ht="15.75" customHeight="1" x14ac:dyDescent="0.2">
      <c r="F928" s="36"/>
    </row>
    <row r="929" spans="6:6" ht="15.75" customHeight="1" x14ac:dyDescent="0.2">
      <c r="F929" s="36"/>
    </row>
    <row r="930" spans="6:6" ht="15.75" customHeight="1" x14ac:dyDescent="0.2">
      <c r="F930" s="36"/>
    </row>
    <row r="931" spans="6:6" ht="15.75" customHeight="1" x14ac:dyDescent="0.2">
      <c r="F931" s="36"/>
    </row>
    <row r="932" spans="6:6" ht="15.75" customHeight="1" x14ac:dyDescent="0.2">
      <c r="F932" s="36"/>
    </row>
    <row r="933" spans="6:6" ht="15.75" customHeight="1" x14ac:dyDescent="0.2">
      <c r="F933" s="36"/>
    </row>
    <row r="934" spans="6:6" ht="15.75" customHeight="1" x14ac:dyDescent="0.2">
      <c r="F934" s="36"/>
    </row>
    <row r="935" spans="6:6" ht="15.75" customHeight="1" x14ac:dyDescent="0.2">
      <c r="F935" s="36"/>
    </row>
    <row r="936" spans="6:6" ht="15.75" customHeight="1" x14ac:dyDescent="0.2">
      <c r="F936" s="36"/>
    </row>
    <row r="937" spans="6:6" ht="15.75" customHeight="1" x14ac:dyDescent="0.2">
      <c r="F937" s="36"/>
    </row>
    <row r="938" spans="6:6" ht="15.75" customHeight="1" x14ac:dyDescent="0.2">
      <c r="F938" s="36"/>
    </row>
    <row r="939" spans="6:6" ht="15.75" customHeight="1" x14ac:dyDescent="0.2">
      <c r="F939" s="36"/>
    </row>
    <row r="940" spans="6:6" ht="15.75" customHeight="1" x14ac:dyDescent="0.2">
      <c r="F940" s="36"/>
    </row>
    <row r="941" spans="6:6" ht="15.75" customHeight="1" x14ac:dyDescent="0.2">
      <c r="F941" s="36"/>
    </row>
    <row r="942" spans="6:6" ht="15.75" customHeight="1" x14ac:dyDescent="0.2">
      <c r="F942" s="36"/>
    </row>
    <row r="943" spans="6:6" ht="15.75" customHeight="1" x14ac:dyDescent="0.2">
      <c r="F943" s="36"/>
    </row>
    <row r="944" spans="6:6" ht="15.75" customHeight="1" x14ac:dyDescent="0.2">
      <c r="F944" s="36"/>
    </row>
    <row r="945" spans="6:6" ht="15.75" customHeight="1" x14ac:dyDescent="0.2">
      <c r="F945" s="36"/>
    </row>
    <row r="946" spans="6:6" ht="15.75" customHeight="1" x14ac:dyDescent="0.2">
      <c r="F946" s="36"/>
    </row>
    <row r="947" spans="6:6" ht="15.75" customHeight="1" x14ac:dyDescent="0.2">
      <c r="F947" s="36"/>
    </row>
    <row r="948" spans="6:6" ht="15.75" customHeight="1" x14ac:dyDescent="0.2">
      <c r="F948" s="36"/>
    </row>
    <row r="949" spans="6:6" ht="15.75" customHeight="1" x14ac:dyDescent="0.2">
      <c r="F949" s="36"/>
    </row>
    <row r="950" spans="6:6" ht="15.75" customHeight="1" x14ac:dyDescent="0.2">
      <c r="F950" s="36"/>
    </row>
    <row r="951" spans="6:6" ht="15.75" customHeight="1" x14ac:dyDescent="0.2">
      <c r="F951" s="36"/>
    </row>
    <row r="952" spans="6:6" ht="15.75" customHeight="1" x14ac:dyDescent="0.2">
      <c r="F952" s="36"/>
    </row>
    <row r="953" spans="6:6" ht="15.75" customHeight="1" x14ac:dyDescent="0.2">
      <c r="F953" s="36"/>
    </row>
    <row r="954" spans="6:6" ht="15.75" customHeight="1" x14ac:dyDescent="0.2">
      <c r="F954" s="36"/>
    </row>
    <row r="955" spans="6:6" ht="15.75" customHeight="1" x14ac:dyDescent="0.2">
      <c r="F955" s="36"/>
    </row>
    <row r="956" spans="6:6" ht="15.75" customHeight="1" x14ac:dyDescent="0.2">
      <c r="F956" s="36"/>
    </row>
    <row r="957" spans="6:6" ht="15.75" customHeight="1" x14ac:dyDescent="0.2">
      <c r="F957" s="36"/>
    </row>
    <row r="958" spans="6:6" ht="15.75" customHeight="1" x14ac:dyDescent="0.2">
      <c r="F958" s="36"/>
    </row>
    <row r="959" spans="6:6" ht="15.75" customHeight="1" x14ac:dyDescent="0.2">
      <c r="F959" s="36"/>
    </row>
    <row r="960" spans="6:6" ht="15.75" customHeight="1" x14ac:dyDescent="0.2">
      <c r="F960" s="36"/>
    </row>
    <row r="961" spans="6:6" ht="15.75" customHeight="1" x14ac:dyDescent="0.2">
      <c r="F961" s="36"/>
    </row>
    <row r="962" spans="6:6" ht="15.75" customHeight="1" x14ac:dyDescent="0.2">
      <c r="F962" s="36"/>
    </row>
    <row r="963" spans="6:6" ht="15.75" customHeight="1" x14ac:dyDescent="0.2">
      <c r="F963" s="36"/>
    </row>
    <row r="964" spans="6:6" ht="15.75" customHeight="1" x14ac:dyDescent="0.2">
      <c r="F964" s="36"/>
    </row>
    <row r="965" spans="6:6" ht="15.75" customHeight="1" x14ac:dyDescent="0.2">
      <c r="F965" s="36"/>
    </row>
    <row r="966" spans="6:6" ht="15.75" customHeight="1" x14ac:dyDescent="0.2">
      <c r="F966" s="36"/>
    </row>
    <row r="967" spans="6:6" ht="15.75" customHeight="1" x14ac:dyDescent="0.2">
      <c r="F967" s="36"/>
    </row>
    <row r="968" spans="6:6" ht="15.75" customHeight="1" x14ac:dyDescent="0.2">
      <c r="F968" s="36"/>
    </row>
    <row r="969" spans="6:6" ht="15.75" customHeight="1" x14ac:dyDescent="0.2">
      <c r="F969" s="36"/>
    </row>
    <row r="970" spans="6:6" ht="15.75" customHeight="1" x14ac:dyDescent="0.2">
      <c r="F970" s="36"/>
    </row>
    <row r="971" spans="6:6" ht="15.75" customHeight="1" x14ac:dyDescent="0.2">
      <c r="F971" s="36"/>
    </row>
    <row r="972" spans="6:6" ht="15.75" customHeight="1" x14ac:dyDescent="0.2">
      <c r="F972" s="36"/>
    </row>
    <row r="973" spans="6:6" ht="15.75" customHeight="1" x14ac:dyDescent="0.2">
      <c r="F973" s="36"/>
    </row>
    <row r="974" spans="6:6" ht="15.75" customHeight="1" x14ac:dyDescent="0.2">
      <c r="F974" s="36"/>
    </row>
    <row r="975" spans="6:6" ht="15.75" customHeight="1" x14ac:dyDescent="0.2">
      <c r="F975" s="36"/>
    </row>
    <row r="976" spans="6:6" ht="15.75" customHeight="1" x14ac:dyDescent="0.2">
      <c r="F976" s="36"/>
    </row>
    <row r="977" spans="6:6" ht="15.75" customHeight="1" x14ac:dyDescent="0.2">
      <c r="F977" s="36"/>
    </row>
    <row r="978" spans="6:6" ht="15.75" customHeight="1" x14ac:dyDescent="0.2">
      <c r="F978" s="36"/>
    </row>
    <row r="979" spans="6:6" ht="15.75" customHeight="1" x14ac:dyDescent="0.2">
      <c r="F979" s="36"/>
    </row>
    <row r="980" spans="6:6" ht="15.75" customHeight="1" x14ac:dyDescent="0.2">
      <c r="F980" s="36"/>
    </row>
    <row r="981" spans="6:6" ht="15.75" customHeight="1" x14ac:dyDescent="0.2">
      <c r="F981" s="36"/>
    </row>
    <row r="982" spans="6:6" ht="15.75" customHeight="1" x14ac:dyDescent="0.2">
      <c r="F982" s="36"/>
    </row>
    <row r="983" spans="6:6" ht="15.75" customHeight="1" x14ac:dyDescent="0.2">
      <c r="F983" s="36"/>
    </row>
    <row r="984" spans="6:6" ht="15.75" customHeight="1" x14ac:dyDescent="0.2">
      <c r="F984" s="36"/>
    </row>
    <row r="985" spans="6:6" ht="15.75" customHeight="1" x14ac:dyDescent="0.2">
      <c r="F985" s="36"/>
    </row>
    <row r="986" spans="6:6" ht="15.75" customHeight="1" x14ac:dyDescent="0.2">
      <c r="F986" s="36"/>
    </row>
    <row r="987" spans="6:6" ht="15.75" customHeight="1" x14ac:dyDescent="0.2">
      <c r="F987" s="36"/>
    </row>
    <row r="988" spans="6:6" ht="15.75" customHeight="1" x14ac:dyDescent="0.2">
      <c r="F988" s="36"/>
    </row>
    <row r="989" spans="6:6" ht="15.75" customHeight="1" x14ac:dyDescent="0.2">
      <c r="F989" s="36"/>
    </row>
    <row r="990" spans="6:6" ht="15.75" customHeight="1" x14ac:dyDescent="0.2">
      <c r="F990" s="36"/>
    </row>
    <row r="991" spans="6:6" ht="15.75" customHeight="1" x14ac:dyDescent="0.2">
      <c r="F991" s="36"/>
    </row>
    <row r="992" spans="6:6" ht="15.75" customHeight="1" x14ac:dyDescent="0.2">
      <c r="F992" s="36"/>
    </row>
    <row r="993" spans="6:6" ht="15.75" customHeight="1" x14ac:dyDescent="0.2">
      <c r="F993" s="36"/>
    </row>
    <row r="994" spans="6:6" ht="15.75" customHeight="1" x14ac:dyDescent="0.2">
      <c r="F994" s="36"/>
    </row>
    <row r="995" spans="6:6" ht="15.75" customHeight="1" x14ac:dyDescent="0.2">
      <c r="F995" s="36"/>
    </row>
    <row r="996" spans="6:6" ht="15.75" customHeight="1" x14ac:dyDescent="0.2">
      <c r="F996" s="36"/>
    </row>
    <row r="997" spans="6:6" ht="15.75" customHeight="1" x14ac:dyDescent="0.2">
      <c r="F997" s="36"/>
    </row>
    <row r="998" spans="6:6" ht="15.75" customHeight="1" x14ac:dyDescent="0.2">
      <c r="F998" s="36"/>
    </row>
    <row r="999" spans="6:6" ht="15.75" customHeight="1" x14ac:dyDescent="0.2">
      <c r="F999" s="36"/>
    </row>
    <row r="1000" spans="6:6" ht="15.75" customHeight="1" x14ac:dyDescent="0.2">
      <c r="F1000" s="36"/>
    </row>
  </sheetData>
  <mergeCells count="4">
    <mergeCell ref="B2:B8"/>
    <mergeCell ref="B9:B20"/>
    <mergeCell ref="B21:B32"/>
    <mergeCell ref="B33:B42"/>
  </mergeCells>
  <conditionalFormatting sqref="I2:I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M4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DATA!$L:$L</xm:f>
          </x14:formula1>
          <xm:sqref>H2:H42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00"/>
  <sheetViews>
    <sheetView workbookViewId="0"/>
  </sheetViews>
  <sheetFormatPr baseColWidth="10" defaultColWidth="12.5703125" defaultRowHeight="15" customHeight="1" x14ac:dyDescent="0.2"/>
  <cols>
    <col min="1" max="26" width="8.7109375" customWidth="1"/>
  </cols>
  <sheetData>
    <row r="1" spans="2:7" ht="12.75" customHeight="1" x14ac:dyDescent="0.2"/>
    <row r="2" spans="2:7" ht="12.75" customHeight="1" x14ac:dyDescent="0.2"/>
    <row r="3" spans="2:7" ht="12.75" customHeight="1" x14ac:dyDescent="0.2"/>
    <row r="4" spans="2:7" ht="12.75" customHeight="1" x14ac:dyDescent="0.2"/>
    <row r="5" spans="2:7" ht="12.75" customHeight="1" x14ac:dyDescent="0.2">
      <c r="B5" s="37"/>
      <c r="C5" s="38" t="s">
        <v>132</v>
      </c>
      <c r="D5" s="38" t="s">
        <v>133</v>
      </c>
      <c r="E5" s="38" t="s">
        <v>134</v>
      </c>
      <c r="F5" s="38" t="s">
        <v>135</v>
      </c>
      <c r="G5" s="38" t="s">
        <v>136</v>
      </c>
    </row>
    <row r="6" spans="2:7" ht="12.75" customHeight="1" x14ac:dyDescent="0.2">
      <c r="B6" s="39" t="str">
        <f>DATA!$C$1</f>
        <v>Essential</v>
      </c>
      <c r="C6" s="40">
        <f>COUNTIFS('FAIR Indicators_v0.05'!$C:$C,"F",'FAIR Indicators_v0.05'!$G:$G,DATA!$C$1)</f>
        <v>7</v>
      </c>
      <c r="D6" s="40">
        <f>COUNTIFS('FAIR Indicators_v0.05'!$C:$C,"A",'FAIR Indicators_v0.05'!$G:$G,DATA!$C$1)</f>
        <v>8</v>
      </c>
      <c r="E6" s="40">
        <f>COUNTIFS('FAIR Indicators_v0.05'!$C:$C,"I",'FAIR Indicators_v0.05'!$G:$G,DATA!$C$1)</f>
        <v>0</v>
      </c>
      <c r="F6" s="40">
        <f>COUNTIFS('FAIR Indicators_v0.05'!$C:$C,"R",'FAIR Indicators_v0.05'!$G:$G,DATA!$C$1)</f>
        <v>5</v>
      </c>
      <c r="G6" s="41">
        <f t="shared" ref="G6:G11" si="0">SUM(C6:F6)</f>
        <v>20</v>
      </c>
    </row>
    <row r="7" spans="2:7" ht="12.75" customHeight="1" x14ac:dyDescent="0.2">
      <c r="B7" s="42"/>
      <c r="C7" s="43">
        <f>COUNTIFS('FAIR Indicators_v0.05'!$K:$K,1,'FAIR Indicators_v0.05'!$C:$C,"F")</f>
        <v>3</v>
      </c>
      <c r="D7" s="43">
        <f>COUNTIFS('FAIR Indicators_v0.05'!$K:$K,1,'FAIR Indicators_v0.05'!$C:$C,"A")</f>
        <v>6</v>
      </c>
      <c r="E7" s="43">
        <f>COUNTIFS('FAIR Indicators_v0.05'!$K:$K,1,'FAIR Indicators_v0.05'!$C:$C,"I")</f>
        <v>0</v>
      </c>
      <c r="F7" s="43">
        <f>COUNTIFS('FAIR Indicators_v0.05'!$K:$K,1,'FAIR Indicators_v0.05'!$C:$C,"N")</f>
        <v>0</v>
      </c>
      <c r="G7" s="44">
        <f t="shared" si="0"/>
        <v>9</v>
      </c>
    </row>
    <row r="8" spans="2:7" ht="12.75" customHeight="1" x14ac:dyDescent="0.2">
      <c r="B8" s="45" t="str">
        <f>DATA!C2</f>
        <v>Important</v>
      </c>
      <c r="C8" s="46">
        <f>COUNTIFS('FAIR Indicators_v0.05'!$C:$C,"F",'FAIR Indicators_v0.05'!$G:$G,DATA!$C$2)</f>
        <v>0</v>
      </c>
      <c r="D8" s="46">
        <f>COUNTIFS('FAIR Indicators_v0.05'!$C:$C,"A",'FAIR Indicators_v0.05'!$G:$G,DATA!$C$2)</f>
        <v>3</v>
      </c>
      <c r="E8" s="46">
        <f>COUNTIFS('FAIR Indicators_v0.05'!$C:$C,"I",'FAIR Indicators_v0.05'!$G:$G,DATA!$C$2)</f>
        <v>7</v>
      </c>
      <c r="F8" s="46">
        <f>COUNTIFS('FAIR Indicators_v0.05'!$C:$C,"R",'FAIR Indicators_v0.05'!$G:$G,DATA!$C$2)</f>
        <v>4</v>
      </c>
      <c r="G8" s="47">
        <f t="shared" si="0"/>
        <v>14</v>
      </c>
    </row>
    <row r="9" spans="2:7" ht="12.75" customHeight="1" x14ac:dyDescent="0.2">
      <c r="B9" s="48"/>
      <c r="C9" s="49">
        <f>COUNTIFS('FAIR Indicators_v0.05'!$L:$L,1,'FAIR Indicators_v0.05'!$C:$C,"F")</f>
        <v>0</v>
      </c>
      <c r="D9" s="49">
        <f>COUNTIFS('FAIR Indicators_v0.05'!$L:$L,1,'FAIR Indicators_v0.05'!$C:$C,"A")</f>
        <v>3</v>
      </c>
      <c r="E9" s="49">
        <f>COUNTIFS('FAIR Indicators_v0.05'!$L:$L,1,'FAIR Indicators_v0.05'!$C:$C,"I")</f>
        <v>6</v>
      </c>
      <c r="F9" s="49">
        <f>COUNTIFS('FAIR Indicators_v0.05'!$L:$L,1,'FAIR Indicators_v0.05'!$C:$C,"R")</f>
        <v>2</v>
      </c>
      <c r="G9" s="50">
        <f t="shared" si="0"/>
        <v>11</v>
      </c>
    </row>
    <row r="10" spans="2:7" ht="12.75" customHeight="1" x14ac:dyDescent="0.2">
      <c r="B10" s="51" t="str">
        <f>DATA!C3</f>
        <v>Useful</v>
      </c>
      <c r="C10" s="52">
        <f>COUNTIFS('FAIR Indicators_v0.05'!$C:$C,"F",'FAIR Indicators_v0.05'!$G:$G,DATA!$C$3)</f>
        <v>0</v>
      </c>
      <c r="D10" s="52">
        <f>COUNTIFS('FAIR Indicators_v0.05'!$C:$C,"A",'FAIR Indicators_v0.05'!$G:$G,DATA!$C$3)</f>
        <v>1</v>
      </c>
      <c r="E10" s="52">
        <f>COUNTIFS('FAIR Indicators_v0.05'!$C:$C,"I",'FAIR Indicators_v0.05'!$G:$G,DATA!$C$3)</f>
        <v>5</v>
      </c>
      <c r="F10" s="52">
        <f>COUNTIFS('FAIR Indicators_v0.05'!$C:$C,"R",'FAIR Indicators_v0.05'!$G:$G,DATA!$C$3)</f>
        <v>1</v>
      </c>
      <c r="G10" s="53">
        <f t="shared" si="0"/>
        <v>7</v>
      </c>
    </row>
    <row r="11" spans="2:7" ht="12.75" customHeight="1" x14ac:dyDescent="0.2">
      <c r="B11" s="54"/>
      <c r="C11" s="55">
        <f>COUNTIFS('FAIR Indicators_v0.05'!$M:$M,1,'FAIR Indicators_v0.05'!$C:$C,"F")</f>
        <v>0</v>
      </c>
      <c r="D11" s="55">
        <f>COUNTIFS('FAIR Indicators_v0.05'!$M:$M,1,'FAIR Indicators_v0.05'!$C:$C,"A")</f>
        <v>1</v>
      </c>
      <c r="E11" s="55">
        <f>COUNTIFS('FAIR Indicators_v0.05'!$M:$M,1,'FAIR Indicators_v0.05'!$C:$C,"I")</f>
        <v>5</v>
      </c>
      <c r="F11" s="55">
        <f>COUNTIFS('FAIR Indicators_v0.05'!$M:$M,1,'FAIR Indicators_v0.05'!$C:$C,"R")</f>
        <v>1</v>
      </c>
      <c r="G11" s="56">
        <f t="shared" si="0"/>
        <v>7</v>
      </c>
    </row>
    <row r="12" spans="2:7" ht="12.75" customHeight="1" x14ac:dyDescent="0.2">
      <c r="B12" s="37"/>
      <c r="C12" s="37"/>
      <c r="D12" s="37"/>
      <c r="E12" s="37"/>
      <c r="F12" s="37"/>
    </row>
    <row r="13" spans="2:7" ht="12.75" customHeight="1" x14ac:dyDescent="0.2">
      <c r="B13" s="57" t="s">
        <v>137</v>
      </c>
      <c r="C13" s="58" t="str">
        <f>IF(AND(C$7=C$6,C$9=C8,C$11=C$10),DATA!$E$6,IF(AND(C$7=C$6,C$9=C$8,C$11&gt;=C$10/2),DATA!$E$5,IF(AND(C$7=C$6,C$9=C$8),DATA!$E$4,IF(AND(C$7=C$6,C$9&gt;=C$8/2),DATA!$E$3,IF(C$7=C$6,DATA!$E$2,DATA!$E$1)))))</f>
        <v>Level 0</v>
      </c>
      <c r="D13" s="58" t="str">
        <f>IF(AND(D$7=D$6,D$9=D8,D$11=D$10),DATA!$E$6,IF(AND(D$7=D$6,D$9=D$8,D$11&gt;=D$10/2),DATA!$E$5,IF(AND(D$7=D$6,D$9=D$8),DATA!$E$4,IF(AND(D$7=D$6,D$9&gt;=D$8/2),DATA!$E$3,IF(D$7=D$6,DATA!$E$2,DATA!$E$1)))))</f>
        <v>Level 0</v>
      </c>
      <c r="E13" s="58" t="str">
        <f>IF(AND(E$7=E$6,E$9=E8,E$11=E$10),DATA!$E$6,IF(AND(E$7=E$6,E$9=E$8,E$11&gt;=E$10/2),DATA!$E$5,IF(AND(E$7=E$6,E$9=E$8),DATA!$E$4,IF(AND(E$7=E$6,E$9&gt;=E$8/2),DATA!$E$3,IF(E$7=E$6,DATA!$E$2,DATA!$E$1)))))</f>
        <v>Level 2</v>
      </c>
      <c r="F13" s="58" t="str">
        <f>IF(AND(F$7=F$6,F$9=F8,F$11=F$10),DATA!$E$6,IF(AND(F$7=F$6,F$9=F$8,F$11&gt;=F$10/2),DATA!$E$5,IF(AND(F$7=F$6,F$9=F$8),DATA!$E$4,IF(AND(F$7=F$6,F$9&gt;=F$8/2),DATA!$E$3,IF(F$7=F$6,DATA!$E$2,DATA!$E$1)))))</f>
        <v>Level 0</v>
      </c>
    </row>
    <row r="14" spans="2:7" ht="12.75" customHeight="1" x14ac:dyDescent="0.2"/>
    <row r="15" spans="2:7" ht="12.75" customHeight="1" x14ac:dyDescent="0.2"/>
    <row r="16" spans="2:7" ht="12.75" customHeight="1" x14ac:dyDescent="0.2">
      <c r="B16" s="59"/>
      <c r="C16" s="60" t="s">
        <v>132</v>
      </c>
      <c r="D16" s="60" t="s">
        <v>133</v>
      </c>
      <c r="E16" s="60" t="s">
        <v>134</v>
      </c>
      <c r="F16" s="60" t="s">
        <v>135</v>
      </c>
      <c r="G16" s="61"/>
    </row>
    <row r="17" spans="2:7" ht="12.75" customHeight="1" x14ac:dyDescent="0.2">
      <c r="B17" s="59" t="s">
        <v>2</v>
      </c>
      <c r="C17" s="62">
        <v>0.16666665999999999</v>
      </c>
      <c r="D17" s="62">
        <v>0.16666665999999999</v>
      </c>
      <c r="E17" s="62">
        <v>0.16666665999999999</v>
      </c>
      <c r="F17" s="62">
        <v>0.16666665999999999</v>
      </c>
      <c r="G17" s="61"/>
    </row>
    <row r="18" spans="2:7" ht="12.75" customHeight="1" x14ac:dyDescent="0.2">
      <c r="B18" s="59" t="s">
        <v>4</v>
      </c>
      <c r="C18" s="62">
        <v>0.16666665999999999</v>
      </c>
      <c r="D18" s="62">
        <v>0.16666665999999999</v>
      </c>
      <c r="E18" s="62">
        <v>0.16666665999999999</v>
      </c>
      <c r="F18" s="62">
        <v>0.16666665999999999</v>
      </c>
      <c r="G18" s="61"/>
    </row>
    <row r="19" spans="2:7" ht="12.75" customHeight="1" x14ac:dyDescent="0.2">
      <c r="B19" s="59" t="s">
        <v>6</v>
      </c>
      <c r="C19" s="62">
        <v>0.16666665999999999</v>
      </c>
      <c r="D19" s="62">
        <v>0.16666665999999999</v>
      </c>
      <c r="E19" s="62">
        <v>0.16666665999999999</v>
      </c>
      <c r="F19" s="62">
        <v>0.16666665999999999</v>
      </c>
      <c r="G19" s="61"/>
    </row>
    <row r="20" spans="2:7" ht="12.75" customHeight="1" x14ac:dyDescent="0.2">
      <c r="B20" s="59" t="s">
        <v>8</v>
      </c>
      <c r="C20" s="62">
        <v>0.16666665999999999</v>
      </c>
      <c r="D20" s="62">
        <v>0.16666665999999999</v>
      </c>
      <c r="E20" s="62">
        <v>0.16666665999999999</v>
      </c>
      <c r="F20" s="62">
        <v>0.16666665999999999</v>
      </c>
      <c r="G20" s="61"/>
    </row>
    <row r="21" spans="2:7" ht="12.75" customHeight="1" x14ac:dyDescent="0.2">
      <c r="B21" s="59" t="s">
        <v>10</v>
      </c>
      <c r="C21" s="62">
        <v>0.16666665999999999</v>
      </c>
      <c r="D21" s="62">
        <v>0.16666665999999999</v>
      </c>
      <c r="E21" s="62">
        <v>0.16666665999999999</v>
      </c>
      <c r="F21" s="62">
        <v>0.16666665999999999</v>
      </c>
      <c r="G21" s="61"/>
    </row>
    <row r="22" spans="2:7" ht="12.75" customHeight="1" x14ac:dyDescent="0.2">
      <c r="B22" s="59" t="s">
        <v>12</v>
      </c>
      <c r="C22" s="62">
        <v>0.16666665999999999</v>
      </c>
      <c r="D22" s="62">
        <v>0.16666665999999999</v>
      </c>
      <c r="E22" s="62">
        <v>0.16666665999999999</v>
      </c>
      <c r="F22" s="62">
        <v>0.16666665999999999</v>
      </c>
      <c r="G22" s="61"/>
    </row>
    <row r="23" spans="2:7" ht="12.75" customHeight="1" x14ac:dyDescent="0.2">
      <c r="B23" s="63" t="s">
        <v>138</v>
      </c>
      <c r="C23" s="64">
        <f>IF(C$13=DATA!$E$1,DATA!$F$1,IF(C$13=DATA!$E$2,DATA!$F$2,IF(C$13=DATA!$E$3,DATA!$F$3,IF(C$13=DATA!$E$4,DATA!$F$4,IF(C$13=DATA!$E$5,DATA!$F$5,DATA!$F$6)))))</f>
        <v>8.8333330000000002E-2</v>
      </c>
      <c r="D23" s="64">
        <f>IF(D$13=DATA!$E$1,DATA!$F$1,IF(D$13=DATA!$E$2,DATA!$F$2,IF(D$13=DATA!$E$3,DATA!$F$3,IF(D$13=DATA!$E$4,DATA!$F$4,IF(D$13=DATA!$E$5,DATA!$F$5,DATA!$F$6)))))</f>
        <v>8.8333330000000002E-2</v>
      </c>
      <c r="E23" s="64">
        <f>IF(E$13=DATA!$E$1,DATA!$F$1,IF(E$13=DATA!$E$2,DATA!$F$2,IF(E$13=DATA!$E$3,DATA!$F$3,IF(E$13=DATA!$E$4,DATA!$F$4,IF(E$13=DATA!$E$5,DATA!$F$5,DATA!$F$6)))))</f>
        <v>0.42166665000000003</v>
      </c>
      <c r="F23" s="64">
        <f>IF(F$13=DATA!$E$1,DATA!$F$1,IF(F$13=DATA!$E$2,DATA!$F$2,IF(F$13=DATA!$E$3,DATA!$F$3,IF(F$13=DATA!$E$4,DATA!$F$4,IF(F$13=DATA!$E$5,DATA!$F$5,DATA!$F$6)))))</f>
        <v>8.8333330000000002E-2</v>
      </c>
      <c r="G23" s="61"/>
    </row>
    <row r="24" spans="2:7" ht="12.75" customHeight="1" x14ac:dyDescent="0.2">
      <c r="B24" s="65" t="s">
        <v>139</v>
      </c>
      <c r="C24" s="66">
        <v>0.91666665999999997</v>
      </c>
      <c r="D24" s="66">
        <v>0.91666665999999997</v>
      </c>
      <c r="E24" s="66">
        <v>0.91666665999999997</v>
      </c>
      <c r="F24" s="66">
        <v>0.91666665999999997</v>
      </c>
      <c r="G24" s="61"/>
    </row>
    <row r="25" spans="2:7" ht="12.75" customHeight="1" x14ac:dyDescent="0.2"/>
    <row r="26" spans="2:7" ht="12.75" customHeight="1" x14ac:dyDescent="0.2"/>
    <row r="27" spans="2:7" ht="12.75" customHeight="1" x14ac:dyDescent="0.2"/>
    <row r="28" spans="2:7" ht="12.75" customHeight="1" x14ac:dyDescent="0.2"/>
    <row r="29" spans="2:7" ht="12.75" customHeight="1" x14ac:dyDescent="0.2"/>
    <row r="30" spans="2:7" ht="12.75" customHeight="1" x14ac:dyDescent="0.2"/>
    <row r="31" spans="2:7" ht="12.75" customHeight="1" x14ac:dyDescent="0.2"/>
    <row r="32" spans="2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2.5703125" defaultRowHeight="15" customHeight="1" x14ac:dyDescent="0.2"/>
  <cols>
    <col min="1" max="1" width="3" customWidth="1"/>
    <col min="2" max="28" width="14.42578125" customWidth="1"/>
  </cols>
  <sheetData>
    <row r="1" spans="1:28" ht="15.75" customHeight="1" x14ac:dyDescent="0.2">
      <c r="A1" s="37"/>
      <c r="B1" s="37" t="s">
        <v>140</v>
      </c>
      <c r="C1" s="37" t="s">
        <v>35</v>
      </c>
      <c r="D1" s="37" t="s">
        <v>141</v>
      </c>
      <c r="E1" s="37" t="s">
        <v>2</v>
      </c>
      <c r="F1" s="67">
        <v>8.8333330000000002E-2</v>
      </c>
      <c r="G1" s="37" t="s">
        <v>3</v>
      </c>
      <c r="H1" s="37"/>
      <c r="I1" s="37"/>
      <c r="J1" s="37"/>
      <c r="K1" s="37" t="s">
        <v>142</v>
      </c>
      <c r="L1" s="37" t="s">
        <v>16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15.75" customHeight="1" x14ac:dyDescent="0.2">
      <c r="A2" s="37"/>
      <c r="B2" s="37" t="s">
        <v>143</v>
      </c>
      <c r="C2" s="37" t="s">
        <v>54</v>
      </c>
      <c r="D2" s="37" t="s">
        <v>144</v>
      </c>
      <c r="E2" s="37" t="s">
        <v>4</v>
      </c>
      <c r="F2" s="67">
        <f t="shared" ref="F2:F6" si="0">F1+16.666666%</f>
        <v>0.25499999000000001</v>
      </c>
      <c r="G2" s="37" t="s">
        <v>145</v>
      </c>
      <c r="H2" s="37"/>
      <c r="I2" s="37"/>
      <c r="J2" s="37"/>
      <c r="K2" s="37" t="s">
        <v>146</v>
      </c>
      <c r="L2" s="37" t="s">
        <v>17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15.75" customHeight="1" x14ac:dyDescent="0.2">
      <c r="A3" s="37"/>
      <c r="B3" s="37" t="s">
        <v>147</v>
      </c>
      <c r="C3" s="37" t="s">
        <v>77</v>
      </c>
      <c r="D3" s="37"/>
      <c r="E3" s="37" t="s">
        <v>6</v>
      </c>
      <c r="F3" s="67">
        <f t="shared" si="0"/>
        <v>0.42166665000000003</v>
      </c>
      <c r="G3" s="37" t="s">
        <v>148</v>
      </c>
      <c r="H3" s="37"/>
      <c r="I3" s="37"/>
      <c r="J3" s="37"/>
      <c r="K3" s="37" t="s">
        <v>149</v>
      </c>
      <c r="L3" s="37" t="s">
        <v>18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15.75" customHeight="1" x14ac:dyDescent="0.2">
      <c r="A4" s="37"/>
      <c r="B4" s="37"/>
      <c r="C4" s="37"/>
      <c r="D4" s="37"/>
      <c r="E4" s="37" t="s">
        <v>8</v>
      </c>
      <c r="F4" s="67">
        <f t="shared" si="0"/>
        <v>0.58833331</v>
      </c>
      <c r="G4" s="37" t="s">
        <v>150</v>
      </c>
      <c r="H4" s="37"/>
      <c r="I4" s="37"/>
      <c r="J4" s="37"/>
      <c r="K4" s="37" t="s">
        <v>151</v>
      </c>
      <c r="L4" s="37" t="s">
        <v>19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5.75" customHeight="1" x14ac:dyDescent="0.2">
      <c r="A5" s="37"/>
      <c r="B5" s="37"/>
      <c r="C5" s="37"/>
      <c r="D5" s="37"/>
      <c r="E5" s="37" t="s">
        <v>10</v>
      </c>
      <c r="F5" s="67">
        <f t="shared" si="0"/>
        <v>0.75499996999999996</v>
      </c>
      <c r="G5" s="37" t="s">
        <v>152</v>
      </c>
      <c r="H5" s="37"/>
      <c r="I5" s="37"/>
      <c r="J5" s="37"/>
      <c r="K5" s="37"/>
      <c r="L5" s="37" t="s">
        <v>20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15.75" customHeight="1" x14ac:dyDescent="0.2">
      <c r="A6" s="37"/>
      <c r="B6" s="37"/>
      <c r="C6" s="37"/>
      <c r="D6" s="37"/>
      <c r="E6" s="37" t="s">
        <v>12</v>
      </c>
      <c r="F6" s="67">
        <f t="shared" si="0"/>
        <v>0.92166662999999993</v>
      </c>
      <c r="G6" s="37" t="s">
        <v>153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ht="15.75" customHeight="1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 ht="15.75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spans="1:28" ht="15.75" customHeight="1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spans="1:28" ht="15.75" customHeight="1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spans="1:28" ht="15.75" customHeight="1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 spans="1:28" ht="15.75" customHeight="1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 spans="1:28" ht="15.75" customHeight="1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 spans="1:28" ht="15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spans="1:28" ht="15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 ht="15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1:28" ht="15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 ht="15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 ht="15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 ht="15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 ht="15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ht="15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1:28" ht="15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 ht="15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1:28" ht="15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 ht="15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 ht="15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 ht="15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1:28" ht="15.7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 ht="15.7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1:28" ht="15.7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spans="1:28" ht="15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spans="1:28" ht="15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:28" ht="15.7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spans="1:28" ht="15.7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 ht="15.7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 spans="1:28" ht="15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spans="1:28" ht="15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 spans="1:28" ht="15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pans="1:28" ht="15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pans="1:28" ht="15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pans="1:28" ht="15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pans="1:28" ht="15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pans="1:28" ht="15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spans="1:28" ht="15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spans="1:28" ht="15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spans="1:28" ht="15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spans="1:28" ht="15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 spans="1:28" ht="15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 ht="15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 ht="15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 ht="15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8" ht="15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8" ht="15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8" ht="15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8" ht="15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28" ht="15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 ht="15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spans="1:28" ht="15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spans="1:28" ht="15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spans="1:28" ht="15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spans="1:28" ht="15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spans="1:28" ht="15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spans="1:28" ht="15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 spans="1:28" ht="15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spans="1:28" ht="15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spans="1:28" ht="15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spans="1:28" ht="15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 spans="1:28" ht="15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spans="1:28" ht="15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spans="1:28" ht="15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spans="1:28" ht="15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spans="1:28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 ht="15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 ht="15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 ht="15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 ht="15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 ht="15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 ht="15.75" customHeight="1" x14ac:dyDescent="0.2"/>
    <row r="222" spans="1:28" ht="15.75" customHeight="1" x14ac:dyDescent="0.2"/>
    <row r="223" spans="1:28" ht="15.75" customHeight="1" x14ac:dyDescent="0.2"/>
    <row r="224" spans="1:2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LEVELS</vt:lpstr>
      <vt:lpstr>FAIR Indicators_v0.05</vt:lpstr>
      <vt:lpstr>calc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Reynaldo Álvarez</cp:lastModifiedBy>
  <dcterms:created xsi:type="dcterms:W3CDTF">2020-02-27T12:24:06Z</dcterms:created>
  <dcterms:modified xsi:type="dcterms:W3CDTF">2023-07-28T17:07:53Z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0x01010008F661E3DE9C25499C21C40FDF902C8B</vt:lpwstr>
  </property>
</Properties>
</file>