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Ram kumar\Documents\"/>
    </mc:Choice>
  </mc:AlternateContent>
  <bookViews>
    <workbookView xWindow="0" yWindow="0" windowWidth="20490" windowHeight="7425" tabRatio="784" activeTab="2"/>
  </bookViews>
  <sheets>
    <sheet name="tips" sheetId="16" r:id="rId1"/>
    <sheet name="summary" sheetId="2" r:id="rId2"/>
    <sheet name="jan" sheetId="3" r:id="rId3"/>
    <sheet name="feb" sheetId="4" r:id="rId4"/>
    <sheet name="mar" sheetId="5" r:id="rId5"/>
    <sheet name="apr" sheetId="6" r:id="rId6"/>
    <sheet name="may" sheetId="7" r:id="rId7"/>
    <sheet name="jun" sheetId="8" r:id="rId8"/>
    <sheet name="jul" sheetId="9" r:id="rId9"/>
    <sheet name="aug" sheetId="10" r:id="rId10"/>
    <sheet name="sep" sheetId="11" r:id="rId11"/>
    <sheet name="oct" sheetId="12" r:id="rId12"/>
    <sheet name="nov" sheetId="13" r:id="rId13"/>
    <sheet name="dec" sheetId="14" r:id="rId14"/>
  </sheets>
  <definedNames>
    <definedName name="ColumnTitle10">ExpAug[[#Headers],[Date]]</definedName>
    <definedName name="ColumnTitle11">ExpSep[[#Headers],[Date]]</definedName>
    <definedName name="ColumnTitle12">ExpOct[[#Headers],[Date]]</definedName>
    <definedName name="ColumnTitle13">ExpNov[[#Headers],[Date]]</definedName>
    <definedName name="ColumnTitle14">ExpDec[[#Headers],[Date]]</definedName>
    <definedName name="ColumnTitle2">ExpenseSummary[[#Headers],[Expenses]]</definedName>
    <definedName name="ColumnTitle3">ExpJan[[#Headers],[Date]]</definedName>
    <definedName name="ColumnTitle4">ExpFeb[[#Headers],[Date]]</definedName>
    <definedName name="ColumnTitle5">ExpMar[[#Headers],[Date]]</definedName>
    <definedName name="ColumnTitle6">ExpApr[[#Headers],[Date]]</definedName>
    <definedName name="ColumnTitle7">ExpMay[[#Headers],[Date]]</definedName>
    <definedName name="ColumnTitle8">ExpJun[[#Headers],[Date]]</definedName>
    <definedName name="ColumnTitle9">ExpJul[[#Headers],[Date]]</definedName>
    <definedName name="ExpenseCategories">ExpenseSummary[Expenses]</definedName>
    <definedName name="_xlnm.Print_Titles" localSheetId="5">apr!$2:$2</definedName>
    <definedName name="_xlnm.Print_Titles" localSheetId="9">aug!$2:$2</definedName>
    <definedName name="_xlnm.Print_Titles" localSheetId="13">dec!$2:$2</definedName>
    <definedName name="_xlnm.Print_Titles" localSheetId="3">feb!$2:$2</definedName>
    <definedName name="_xlnm.Print_Titles" localSheetId="2">jan!$2:$2</definedName>
    <definedName name="_xlnm.Print_Titles" localSheetId="8">jul!$2:$2</definedName>
    <definedName name="_xlnm.Print_Titles" localSheetId="7">jun!$2:$2</definedName>
    <definedName name="_xlnm.Print_Titles" localSheetId="4">mar!$2:$2</definedName>
    <definedName name="_xlnm.Print_Titles" localSheetId="6">may!$2:$2</definedName>
    <definedName name="_xlnm.Print_Titles" localSheetId="12">nov!$2:$2</definedName>
    <definedName name="_xlnm.Print_Titles" localSheetId="11">oct!$2:$2</definedName>
    <definedName name="_xlnm.Print_Titles" localSheetId="10">sep!$2:$2</definedName>
    <definedName name="_xlnm.Print_Titles" localSheetId="1">summary!$4:$4</definedName>
  </definedNames>
  <calcPr calcId="152511"/>
</workbook>
</file>

<file path=xl/calcChain.xml><?xml version="1.0" encoding="utf-8"?>
<calcChain xmlns="http://schemas.openxmlformats.org/spreadsheetml/2006/main">
  <c r="A18" i="16" l="1"/>
  <c r="A17" i="16"/>
  <c r="A16" i="16"/>
  <c r="A15" i="16"/>
  <c r="A14" i="16"/>
  <c r="A10" i="16"/>
  <c r="A9" i="16"/>
  <c r="A8" i="16"/>
  <c r="A7" i="16"/>
  <c r="B9" i="2" l="1"/>
  <c r="B8" i="2"/>
  <c r="B7" i="2"/>
  <c r="B6" i="2"/>
  <c r="B5" i="2"/>
  <c r="A4" i="14"/>
  <c r="A3" i="14"/>
  <c r="A4" i="13"/>
  <c r="A3" i="13"/>
  <c r="A4" i="12"/>
  <c r="A3" i="12"/>
  <c r="A4" i="11"/>
  <c r="A3" i="11"/>
  <c r="A4" i="10"/>
  <c r="A3" i="10"/>
  <c r="A4" i="9"/>
  <c r="A3" i="9"/>
  <c r="A4" i="8"/>
  <c r="A3" i="8"/>
  <c r="A4" i="7"/>
  <c r="A3" i="7"/>
  <c r="A4" i="6"/>
  <c r="A3" i="6"/>
  <c r="A4" i="5"/>
  <c r="A3" i="5"/>
  <c r="A4" i="4"/>
  <c r="A3" i="4"/>
  <c r="A4" i="3"/>
  <c r="A3" i="3"/>
  <c r="C9" i="14"/>
  <c r="C9" i="13"/>
  <c r="C9" i="12"/>
  <c r="C9" i="11"/>
  <c r="C9" i="10"/>
  <c r="C9" i="9"/>
  <c r="C9" i="8"/>
  <c r="C9" i="7"/>
  <c r="C9" i="6"/>
  <c r="C9" i="3"/>
  <c r="C9" i="4"/>
  <c r="C9" i="5"/>
  <c r="L5" i="2" l="1"/>
  <c r="M9" i="2" l="1"/>
  <c r="L9" i="2"/>
  <c r="K9" i="2"/>
  <c r="J9" i="2"/>
  <c r="I9" i="2"/>
  <c r="H9" i="2"/>
  <c r="G9" i="2"/>
  <c r="F9" i="2"/>
  <c r="E9" i="2"/>
  <c r="D9" i="2"/>
  <c r="C9" i="2"/>
  <c r="M8" i="2"/>
  <c r="L8" i="2"/>
  <c r="K8" i="2"/>
  <c r="J8" i="2"/>
  <c r="I8" i="2"/>
  <c r="H8" i="2"/>
  <c r="G8" i="2"/>
  <c r="F8" i="2"/>
  <c r="E8" i="2"/>
  <c r="D8" i="2"/>
  <c r="C8" i="2"/>
  <c r="M7" i="2"/>
  <c r="L7" i="2"/>
  <c r="K7" i="2"/>
  <c r="J7" i="2"/>
  <c r="I7" i="2"/>
  <c r="H7" i="2"/>
  <c r="G7" i="2"/>
  <c r="F7" i="2"/>
  <c r="E7" i="2"/>
  <c r="D7" i="2"/>
  <c r="C7" i="2"/>
  <c r="M6" i="2"/>
  <c r="L6" i="2"/>
  <c r="K6" i="2"/>
  <c r="J6" i="2"/>
  <c r="I6" i="2"/>
  <c r="H6" i="2"/>
  <c r="G6" i="2"/>
  <c r="F6" i="2"/>
  <c r="E6" i="2"/>
  <c r="D6" i="2"/>
  <c r="C6" i="2"/>
  <c r="M5" i="2"/>
  <c r="K5" i="2"/>
  <c r="J5" i="2"/>
  <c r="I5" i="2"/>
  <c r="H5" i="2"/>
  <c r="G5" i="2"/>
  <c r="F5" i="2"/>
  <c r="E5" i="2"/>
  <c r="D5" i="2"/>
  <c r="C5" i="2"/>
  <c r="M10" i="2" l="1"/>
  <c r="E10" i="2"/>
  <c r="C10" i="2"/>
  <c r="H10" i="2"/>
  <c r="D10" i="2"/>
  <c r="I10" i="2"/>
  <c r="L10" i="2"/>
  <c r="K10" i="2"/>
  <c r="J10" i="2"/>
  <c r="G10" i="2"/>
  <c r="F10" i="2"/>
  <c r="N6" i="2"/>
  <c r="N7" i="2"/>
  <c r="N8" i="2"/>
  <c r="B10" i="2"/>
  <c r="N9" i="2"/>
  <c r="N5" i="2"/>
  <c r="N10" i="2" l="1"/>
</calcChain>
</file>

<file path=xl/sharedStrings.xml><?xml version="1.0" encoding="utf-8"?>
<sst xmlns="http://schemas.openxmlformats.org/spreadsheetml/2006/main" count="260" uniqueCount="53">
  <si>
    <t>Expenses</t>
  </si>
  <si>
    <t>Expense 1</t>
  </si>
  <si>
    <t>Expense 2</t>
  </si>
  <si>
    <t>Expense 3</t>
  </si>
  <si>
    <t>Expense 4</t>
  </si>
  <si>
    <t>Expense 5</t>
  </si>
  <si>
    <t>Date</t>
  </si>
  <si>
    <t>PO#</t>
  </si>
  <si>
    <t>Amount</t>
  </si>
  <si>
    <t>Description</t>
  </si>
  <si>
    <t>Category</t>
  </si>
  <si>
    <t>A-12345</t>
  </si>
  <si>
    <t>Total</t>
  </si>
  <si>
    <t>A-12346</t>
  </si>
  <si>
    <t>Jan</t>
  </si>
  <si>
    <t>Feb</t>
  </si>
  <si>
    <t>Mar</t>
  </si>
  <si>
    <t>Apr</t>
  </si>
  <si>
    <t>May</t>
  </si>
  <si>
    <t>Jun</t>
  </si>
  <si>
    <t>Jul</t>
  </si>
  <si>
    <t>Aug</t>
  </si>
  <si>
    <t>Sep</t>
  </si>
  <si>
    <t>Oct</t>
  </si>
  <si>
    <t>Nov</t>
  </si>
  <si>
    <t>Dec</t>
  </si>
  <si>
    <t>Trend</t>
  </si>
  <si>
    <t>The Expense Summary below the chart and the expense details for each month are Excel tables. To add new rows to any Excel table, do one of the following:</t>
  </si>
  <si>
    <t>EXPENSE TRENDS</t>
  </si>
  <si>
    <t>JANUARY EXPENSES</t>
  </si>
  <si>
    <t>FEBRUARY EXPENSES</t>
  </si>
  <si>
    <t>MARCH EXPENSES</t>
  </si>
  <si>
    <t>APRIL EXPENSES</t>
  </si>
  <si>
    <t>MAY EXPENSES</t>
  </si>
  <si>
    <t>JUNE EXPENSES</t>
  </si>
  <si>
    <t>JULY EXPENSES</t>
  </si>
  <si>
    <t>AUGUST EXPENSES</t>
  </si>
  <si>
    <t>SEPTEMBER EXPENSES</t>
  </si>
  <si>
    <t>OCTOBER EXPENSES</t>
  </si>
  <si>
    <t>NOVEMBER EXPENSES</t>
  </si>
  <si>
    <t>DECEMBER EXPENSES</t>
  </si>
  <si>
    <t>TEMPLATE TIPS</t>
  </si>
  <si>
    <t>How do I add a new Expense type to the Expense Summary or new monthly expenses?</t>
  </si>
  <si>
    <t>Supplies</t>
  </si>
  <si>
    <t>Tips</t>
  </si>
  <si>
    <t>Summary</t>
  </si>
  <si>
    <t>Is there an easy way to jump between the Expense Trends summary sheet and monthly expense details?</t>
  </si>
  <si>
    <t>Add the expense amount for each expense type in the month worksheet that the expense applies.</t>
  </si>
  <si>
    <r>
      <t xml:space="preserve">To quickly navigate to a specific month's expenses, click the associated navigation link above the chart, such as the </t>
    </r>
    <r>
      <rPr>
        <b/>
        <sz val="11"/>
        <color theme="1"/>
        <rFont val="Calibri"/>
        <family val="2"/>
        <scheme val="minor"/>
      </rPr>
      <t>Jan</t>
    </r>
    <r>
      <rPr>
        <sz val="11"/>
        <color theme="1"/>
        <rFont val="Calibri"/>
        <family val="2"/>
        <scheme val="minor"/>
      </rPr>
      <t xml:space="preserve"> navigation link in </t>
    </r>
    <r>
      <rPr>
        <b/>
        <sz val="11"/>
        <color theme="1"/>
        <rFont val="Calibri"/>
        <family val="2"/>
        <scheme val="minor"/>
      </rPr>
      <t>B2</t>
    </r>
    <r>
      <rPr>
        <sz val="11"/>
        <color theme="1"/>
        <rFont val="Calibri"/>
        <family val="2"/>
        <scheme val="minor"/>
      </rPr>
      <t xml:space="preserve">. Then, to return to the Expense Trends worksheet, click the </t>
    </r>
    <r>
      <rPr>
        <b/>
        <sz val="11"/>
        <color theme="1"/>
        <rFont val="Calibri"/>
        <family val="2"/>
        <scheme val="minor"/>
      </rPr>
      <t>Summary</t>
    </r>
    <r>
      <rPr>
        <sz val="11"/>
        <color theme="1"/>
        <rFont val="Calibri"/>
        <family val="2"/>
        <scheme val="minor"/>
      </rPr>
      <t xml:space="preserve"> navigation link in </t>
    </r>
    <r>
      <rPr>
        <b/>
        <sz val="11"/>
        <color theme="1"/>
        <rFont val="Calibri"/>
        <family val="2"/>
        <scheme val="minor"/>
      </rPr>
      <t>D1</t>
    </r>
    <r>
      <rPr>
        <sz val="11"/>
        <color theme="1"/>
        <rFont val="Calibri"/>
        <family val="2"/>
        <scheme val="minor"/>
      </rPr>
      <t xml:space="preserve">. </t>
    </r>
  </si>
  <si>
    <r>
      <t xml:space="preserve">To return to this tips worksheet, in the summary worksheet, select </t>
    </r>
    <r>
      <rPr>
        <b/>
        <sz val="11"/>
        <color theme="1"/>
        <rFont val="Calibri"/>
        <family val="2"/>
        <scheme val="minor"/>
      </rPr>
      <t>N2</t>
    </r>
    <r>
      <rPr>
        <sz val="11"/>
        <color theme="1"/>
        <rFont val="Calibri"/>
        <family val="2"/>
        <scheme val="minor"/>
      </rPr>
      <t xml:space="preserve">. From all month worksheets, select </t>
    </r>
    <r>
      <rPr>
        <b/>
        <sz val="11"/>
        <color theme="1"/>
        <rFont val="Calibri"/>
        <family val="2"/>
        <scheme val="minor"/>
      </rPr>
      <t>E1</t>
    </r>
    <r>
      <rPr>
        <sz val="11"/>
        <color theme="1"/>
        <rFont val="Calibri"/>
        <family val="2"/>
        <scheme val="minor"/>
      </rPr>
      <t>.</t>
    </r>
  </si>
  <si>
    <r>
      <t xml:space="preserve">Enter expense in the </t>
    </r>
    <r>
      <rPr>
        <b/>
        <sz val="11"/>
        <color theme="1"/>
        <rFont val="Calibri"/>
        <family val="2"/>
        <scheme val="minor"/>
      </rPr>
      <t>summary</t>
    </r>
    <r>
      <rPr>
        <sz val="11"/>
        <color theme="1"/>
        <rFont val="Calibri"/>
        <family val="2"/>
        <scheme val="minor"/>
      </rPr>
      <t xml:space="preserve"> worksheet in the </t>
    </r>
    <r>
      <rPr>
        <b/>
        <sz val="11"/>
        <color theme="1"/>
        <rFont val="Calibri"/>
        <family val="2"/>
        <scheme val="minor"/>
      </rPr>
      <t>ExpenseSummary</t>
    </r>
    <r>
      <rPr>
        <sz val="11"/>
        <color theme="1"/>
        <rFont val="Calibri"/>
        <family val="2"/>
        <scheme val="minor"/>
      </rPr>
      <t xml:space="preserve"> table in the </t>
    </r>
    <r>
      <rPr>
        <b/>
        <sz val="11"/>
        <color theme="1"/>
        <rFont val="Calibri"/>
        <family val="2"/>
        <scheme val="minor"/>
      </rPr>
      <t>Expenses</t>
    </r>
    <r>
      <rPr>
        <sz val="11"/>
        <color theme="1"/>
        <rFont val="Calibri"/>
        <family val="2"/>
        <scheme val="minor"/>
      </rPr>
      <t xml:space="preserve"> column.</t>
    </r>
  </si>
  <si>
    <t xml:space="preserve">for example: "Expense 1" occurs in months Jan to Jun and Dec. </t>
  </si>
  <si>
    <t>Rent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</si>
</sst>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0"/>
      <color theme="1"/>
      <name val="Calibri"/>
      <family val="2"/>
      <scheme val="minor"/>
    </font>
    <font>
      <b/>
      <sz val="11"/>
      <color theme="1"/>
      <name val="Calibri"/>
      <family val="2"/>
      <scheme val="minor"/>
    </font>
    <font>
      <sz val="22.5"/>
      <color theme="1" tint="0.34998626667073579"/>
      <name val="Century Gothic"/>
      <family val="2"/>
      <scheme val="major"/>
    </font>
    <font>
      <sz val="11"/>
      <color theme="0"/>
      <name val="Century Gothic"/>
      <family val="2"/>
      <scheme val="major"/>
    </font>
    <font>
      <sz val="11"/>
      <color theme="10"/>
      <name val="Calibri"/>
      <family val="2"/>
      <scheme val="minor"/>
    </font>
    <font>
      <sz val="11"/>
      <color theme="11"/>
      <name val="Calibri"/>
      <family val="2"/>
      <scheme val="minor"/>
    </font>
    <font>
      <b/>
      <sz val="11"/>
      <color theme="3"/>
      <name val="Century Gothic"/>
      <family val="2"/>
      <scheme val="major"/>
    </font>
    <font>
      <b/>
      <sz val="11"/>
      <color theme="1"/>
      <name val="Century Gothic"/>
      <family val="2"/>
      <scheme val="major"/>
    </font>
    <font>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right style="medium">
        <color theme="0"/>
      </right>
      <top/>
      <bottom/>
      <diagonal/>
    </border>
    <border>
      <left style="medium">
        <color theme="0"/>
      </left>
      <right style="medium">
        <color theme="0"/>
      </right>
      <top/>
      <bottom/>
      <diagonal/>
    </border>
  </borders>
  <cellStyleXfs count="13">
    <xf numFmtId="0" fontId="0" fillId="0" borderId="0"/>
    <xf numFmtId="0" fontId="3" fillId="0" borderId="0" applyNumberFormat="0" applyFill="0" applyBorder="0" applyAlignment="0" applyProtection="0"/>
    <xf numFmtId="0" fontId="4" fillId="3" borderId="2" applyNumberFormat="0" applyProtection="0">
      <alignment horizontal="center" vertical="center"/>
    </xf>
    <xf numFmtId="0" fontId="8" fillId="0" borderId="0" applyNumberFormat="0" applyFill="0" applyProtection="0">
      <alignment horizontal="left" indent="1"/>
    </xf>
    <xf numFmtId="4" fontId="8" fillId="0" borderId="0" applyFill="0" applyProtection="0">
      <alignment horizontal="right" indent="1"/>
    </xf>
    <xf numFmtId="0" fontId="7" fillId="2" borderId="0" applyNumberFormat="0" applyBorder="0" applyProtection="0">
      <alignment vertical="center" wrapText="1"/>
    </xf>
    <xf numFmtId="0" fontId="5" fillId="3" borderId="0" applyNumberFormat="0" applyBorder="0" applyAlignment="0" applyProtection="0"/>
    <xf numFmtId="0" fontId="6" fillId="3" borderId="0" applyNumberFormat="0" applyBorder="0" applyAlignment="0" applyProtection="0"/>
    <xf numFmtId="0" fontId="9" fillId="0" borderId="0">
      <alignment horizontal="left" wrapText="1" indent="1"/>
    </xf>
    <xf numFmtId="4" fontId="9" fillId="0" borderId="0">
      <alignment horizontal="right" indent="1"/>
    </xf>
    <xf numFmtId="164" fontId="9" fillId="0" borderId="0">
      <alignment horizontal="left" indent="1"/>
    </xf>
    <xf numFmtId="0" fontId="1" fillId="0" borderId="0">
      <alignment horizontal="left" vertical="center" wrapText="1" indent="6"/>
    </xf>
    <xf numFmtId="0" fontId="9" fillId="0" borderId="0">
      <alignment horizontal="left" vertical="center" wrapText="1" indent="3"/>
    </xf>
  </cellStyleXfs>
  <cellXfs count="27">
    <xf numFmtId="0" fontId="0" fillId="0" borderId="0" xfId="0"/>
    <xf numFmtId="0" fontId="3" fillId="0" borderId="0" xfId="1"/>
    <xf numFmtId="0" fontId="9" fillId="0" borderId="0" xfId="8">
      <alignment horizontal="left" wrapText="1" indent="1"/>
    </xf>
    <xf numFmtId="4" fontId="9" fillId="0" borderId="0" xfId="9">
      <alignment horizontal="right" indent="1"/>
    </xf>
    <xf numFmtId="0" fontId="8" fillId="0" borderId="0" xfId="3" applyFill="1">
      <alignment horizontal="left" indent="1"/>
    </xf>
    <xf numFmtId="0" fontId="5" fillId="3" borderId="2" xfId="6" applyFill="1" applyBorder="1" applyAlignment="1">
      <alignment horizontal="center" vertical="center"/>
    </xf>
    <xf numFmtId="0" fontId="3" fillId="0" borderId="0" xfId="1"/>
    <xf numFmtId="0" fontId="0" fillId="0" borderId="0" xfId="0" applyFont="1" applyFill="1" applyBorder="1" applyAlignment="1">
      <alignment horizontal="left" indent="1"/>
    </xf>
    <xf numFmtId="164" fontId="9" fillId="0" borderId="0" xfId="10">
      <alignment horizontal="left" indent="1"/>
    </xf>
    <xf numFmtId="0" fontId="1" fillId="0" borderId="0" xfId="11">
      <alignment horizontal="left" vertical="center" wrapText="1" indent="6"/>
    </xf>
    <xf numFmtId="0" fontId="7" fillId="2" borderId="0" xfId="5">
      <alignment vertical="center" wrapText="1"/>
    </xf>
    <xf numFmtId="0" fontId="0" fillId="0" borderId="0" xfId="12" applyFont="1">
      <alignment horizontal="left" vertical="center" wrapText="1" indent="3"/>
    </xf>
    <xf numFmtId="0" fontId="8" fillId="0" borderId="0" xfId="0" applyFont="1" applyFill="1" applyBorder="1" applyAlignment="1">
      <alignment horizontal="left" indent="1"/>
    </xf>
    <xf numFmtId="4" fontId="8" fillId="0" borderId="0" xfId="0" applyNumberFormat="1" applyFont="1" applyFill="1" applyBorder="1" applyAlignment="1">
      <alignment horizontal="right" indent="1"/>
    </xf>
    <xf numFmtId="0" fontId="9" fillId="0" borderId="0" xfId="12" applyFont="1">
      <alignment horizontal="left" vertical="center" wrapText="1" indent="3"/>
    </xf>
    <xf numFmtId="0" fontId="9" fillId="0" borderId="0" xfId="0" applyFont="1"/>
    <xf numFmtId="0" fontId="9" fillId="0" borderId="0" xfId="11" applyFont="1" applyAlignment="1">
      <alignment horizontal="left" vertical="center" wrapText="1" indent="6"/>
    </xf>
    <xf numFmtId="0" fontId="9" fillId="0" borderId="0" xfId="11" applyFont="1">
      <alignment horizontal="left" vertical="center" wrapText="1" indent="6"/>
    </xf>
    <xf numFmtId="4" fontId="0" fillId="0" borderId="0" xfId="0" applyNumberFormat="1" applyFont="1" applyFill="1" applyBorder="1" applyAlignment="1">
      <alignment horizontal="right" indent="1"/>
    </xf>
    <xf numFmtId="4" fontId="0" fillId="0" borderId="0" xfId="0" applyNumberFormat="1" applyFont="1" applyFill="1" applyBorder="1" applyAlignment="1">
      <alignment horizontal="left" indent="1"/>
    </xf>
    <xf numFmtId="0" fontId="8" fillId="0" borderId="0" xfId="3">
      <alignment horizontal="left" indent="1"/>
    </xf>
    <xf numFmtId="0" fontId="0" fillId="0" borderId="0" xfId="0" applyFont="1" applyFill="1" applyBorder="1"/>
    <xf numFmtId="0" fontId="5" fillId="3" borderId="2" xfId="6" applyBorder="1" applyAlignment="1">
      <alignment horizontal="center" vertical="center"/>
    </xf>
    <xf numFmtId="0" fontId="0" fillId="0" borderId="0" xfId="11" applyFont="1">
      <alignment horizontal="left" vertical="center" wrapText="1" indent="6"/>
    </xf>
    <xf numFmtId="0" fontId="3" fillId="0" borderId="0" xfId="1"/>
    <xf numFmtId="0" fontId="3" fillId="0" borderId="1" xfId="1" applyBorder="1"/>
    <xf numFmtId="0" fontId="0" fillId="0" borderId="0" xfId="8" applyFont="1">
      <alignment horizontal="left" wrapText="1" indent="1"/>
    </xf>
  </cellXfs>
  <cellStyles count="13">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Table date" xfId="10"/>
    <cellStyle name="Table details" xfId="8"/>
    <cellStyle name="Table numbers" xfId="9"/>
    <cellStyle name="Tip text" xfId="12"/>
    <cellStyle name="Tip text indented" xfId="11"/>
    <cellStyle name="Title" xfId="1" builtinId="15" customBuiltin="1"/>
  </cellStyles>
  <dxfs count="78">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bgColor theme="0" tint="-4.9989318521683403E-2"/>
        </patternFill>
      </fill>
    </dxf>
    <dxf>
      <fill>
        <patternFill patternType="none">
          <bgColor auto="1"/>
        </patternFill>
      </fill>
    </dxf>
    <dxf>
      <fill>
        <patternFill>
          <bgColor theme="0" tint="-4.9989318521683403E-2"/>
        </patternFill>
      </fill>
    </dxf>
    <dxf>
      <font>
        <b/>
        <i val="0"/>
        <color theme="1"/>
      </font>
      <fill>
        <patternFill patternType="none">
          <bgColor auto="1"/>
        </patternFill>
      </fill>
      <border>
        <left/>
        <right/>
        <top style="thin">
          <color theme="0" tint="-0.14996795556505021"/>
        </top>
        <bottom style="thin">
          <color theme="1" tint="0.499984740745262"/>
        </bottom>
        <vertical style="thin">
          <color theme="0" tint="-0.14996795556505021"/>
        </vertical>
        <horizontal/>
      </border>
    </dxf>
    <dxf>
      <font>
        <b/>
        <i val="0"/>
        <color theme="1"/>
      </font>
      <fill>
        <patternFill patternType="none">
          <bgColor auto="1"/>
        </patternFill>
      </fill>
      <border>
        <left/>
        <right/>
        <top style="thin">
          <color theme="1" tint="0.499984740745262"/>
        </top>
        <bottom style="thin">
          <color theme="0" tint="-0.14996795556505021"/>
        </bottom>
        <vertical/>
        <horizontal/>
      </border>
    </dxf>
    <dxf>
      <font>
        <b val="0"/>
        <i val="0"/>
        <color theme="1"/>
      </font>
      <fill>
        <patternFill patternType="none">
          <bgColor auto="1"/>
        </patternFill>
      </fill>
      <border diagonalUp="1" diagonalDown="0">
        <left/>
        <right/>
        <top/>
        <bottom/>
        <diagonal style="thin">
          <color theme="0" tint="-0.14993743705557422"/>
        </diagonal>
        <vertical style="thin">
          <color theme="0" tint="-0.14993743705557422"/>
        </vertical>
        <horizontal style="thin">
          <color theme="0" tint="-0.14993743705557422"/>
        </horizontal>
      </border>
    </dxf>
    <dxf>
      <font>
        <b/>
        <color theme="1"/>
      </font>
      <border>
        <bottom style="thin">
          <color theme="9"/>
        </bottom>
        <vertical/>
        <horizontal/>
      </border>
    </dxf>
    <dxf>
      <font>
        <color theme="1"/>
      </font>
      <border>
        <left/>
        <right/>
        <top/>
        <bottom/>
        <vertical/>
        <horizontal/>
      </border>
    </dxf>
  </dxfs>
  <tableStyles count="2" defaultTableStyle="Summary Table" defaultPivotStyle="PivotStyleLight16">
    <tableStyle name="styleCustomSlicer" pivot="0" table="0" count="10">
      <tableStyleElement type="wholeTable" dxfId="77"/>
      <tableStyleElement type="headerRow" dxfId="76"/>
    </tableStyle>
    <tableStyle name="Summary Table" pivot="0" count="6">
      <tableStyleElement type="wholeTable" dxfId="75"/>
      <tableStyleElement type="headerRow" dxfId="74"/>
      <tableStyleElement type="totalRow" dxfId="73"/>
      <tableStyleElement type="firstColumn" dxfId="72"/>
      <tableStyleElement type="lastColumn" dxfId="71"/>
      <tableStyleElement type="firstColumnStripe" dxfId="7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Custom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46286529685804E-2"/>
          <c:y val="3.7210342265680076E-2"/>
          <c:w val="0.78649224115488003"/>
          <c:h val="0.93081834948977171"/>
        </c:manualLayout>
      </c:layout>
      <c:barChart>
        <c:barDir val="col"/>
        <c:grouping val="clustered"/>
        <c:varyColors val="0"/>
        <c:ser>
          <c:idx val="0"/>
          <c:order val="0"/>
          <c:tx>
            <c:strRef>
              <c:f>summary!$A$5</c:f>
              <c:strCache>
                <c:ptCount val="1"/>
                <c:pt idx="0">
                  <c:v>Expense 1</c:v>
                </c:pt>
              </c:strCache>
            </c:strRef>
          </c:tx>
          <c:spPr>
            <a:solidFill>
              <a:schemeClr val="tx1">
                <a:lumMod val="65000"/>
                <a:lumOff val="3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summary!$B$5:$O$5</c15:sqref>
                  </c15:fullRef>
                </c:ext>
              </c:extLst>
              <c:f>summary!$B$5:$M$5</c:f>
              <c:numCache>
                <c:formatCode>#,##0.00</c:formatCode>
                <c:ptCount val="12"/>
                <c:pt idx="0">
                  <c:v>33</c:v>
                </c:pt>
                <c:pt idx="1">
                  <c:v>375</c:v>
                </c:pt>
                <c:pt idx="2">
                  <c:v>33</c:v>
                </c:pt>
                <c:pt idx="3">
                  <c:v>45</c:v>
                </c:pt>
                <c:pt idx="4">
                  <c:v>375</c:v>
                </c:pt>
                <c:pt idx="5">
                  <c:v>201</c:v>
                </c:pt>
                <c:pt idx="6">
                  <c:v>0</c:v>
                </c:pt>
                <c:pt idx="7">
                  <c:v>0</c:v>
                </c:pt>
                <c:pt idx="8">
                  <c:v>0</c:v>
                </c:pt>
                <c:pt idx="9">
                  <c:v>0</c:v>
                </c:pt>
                <c:pt idx="10">
                  <c:v>0</c:v>
                </c:pt>
                <c:pt idx="11">
                  <c:v>201</c:v>
                </c:pt>
              </c:numCache>
            </c:numRef>
          </c:val>
          <c:extLst xmlns:c16r2="http://schemas.microsoft.com/office/drawing/2015/06/chart">
            <c:ext xmlns:c16="http://schemas.microsoft.com/office/drawing/2014/chart" uri="{C3380CC4-5D6E-409C-BE32-E72D297353CC}">
              <c16:uniqueId val="{00000000-DFD0-4528-AE8C-51B058EA99EB}"/>
            </c:ext>
          </c:extLst>
        </c:ser>
        <c:ser>
          <c:idx val="1"/>
          <c:order val="1"/>
          <c:tx>
            <c:strRef>
              <c:f>summary!$A$6</c:f>
              <c:strCache>
                <c:ptCount val="1"/>
                <c:pt idx="0">
                  <c:v>Expense 2</c:v>
                </c:pt>
              </c:strCache>
            </c:strRef>
          </c:tx>
          <c:spPr>
            <a:solidFill>
              <a:schemeClr val="accent1">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summary!$B$6:$O$6</c15:sqref>
                  </c15:fullRef>
                </c:ext>
              </c:extLst>
              <c:f>summary!$B$6:$M$6</c:f>
              <c:numCache>
                <c:formatCode>#,##0.00</c:formatCode>
                <c:ptCount val="12"/>
                <c:pt idx="0">
                  <c:v>238</c:v>
                </c:pt>
                <c:pt idx="1">
                  <c:v>238</c:v>
                </c:pt>
                <c:pt idx="2">
                  <c:v>238</c:v>
                </c:pt>
                <c:pt idx="3">
                  <c:v>123</c:v>
                </c:pt>
                <c:pt idx="4">
                  <c:v>111</c:v>
                </c:pt>
                <c:pt idx="5">
                  <c:v>98</c:v>
                </c:pt>
                <c:pt idx="6">
                  <c:v>0</c:v>
                </c:pt>
                <c:pt idx="7">
                  <c:v>0</c:v>
                </c:pt>
                <c:pt idx="8">
                  <c:v>0</c:v>
                </c:pt>
                <c:pt idx="9">
                  <c:v>0</c:v>
                </c:pt>
                <c:pt idx="10">
                  <c:v>0</c:v>
                </c:pt>
                <c:pt idx="11">
                  <c:v>440</c:v>
                </c:pt>
              </c:numCache>
            </c:numRef>
          </c:val>
          <c:extLst xmlns:c16r2="http://schemas.microsoft.com/office/drawing/2015/06/chart">
            <c:ext xmlns:c16="http://schemas.microsoft.com/office/drawing/2014/chart" uri="{C3380CC4-5D6E-409C-BE32-E72D297353CC}">
              <c16:uniqueId val="{00000001-DFD0-4528-AE8C-51B058EA99EB}"/>
            </c:ext>
          </c:extLst>
        </c:ser>
        <c:ser>
          <c:idx val="2"/>
          <c:order val="2"/>
          <c:tx>
            <c:strRef>
              <c:f>summary!$A$7</c:f>
              <c:strCache>
                <c:ptCount val="1"/>
                <c:pt idx="0">
                  <c:v>Expense 3</c:v>
                </c:pt>
              </c:strCache>
            </c:strRef>
          </c:tx>
          <c:spPr>
            <a:solidFill>
              <a:schemeClr val="accent2">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summary!$B$7:$O$7</c15:sqref>
                  </c15:fullRef>
                </c:ext>
              </c:extLst>
              <c:f>summary!$B$7:$M$7</c:f>
              <c:numCache>
                <c:formatCode>#,##0.00</c:formatCode>
                <c:ptCount val="12"/>
                <c:pt idx="0">
                  <c:v>110</c:v>
                </c:pt>
                <c:pt idx="1">
                  <c:v>110</c:v>
                </c:pt>
                <c:pt idx="2">
                  <c:v>110</c:v>
                </c:pt>
                <c:pt idx="3">
                  <c:v>125</c:v>
                </c:pt>
                <c:pt idx="4">
                  <c:v>333</c:v>
                </c:pt>
                <c:pt idx="5">
                  <c:v>122</c:v>
                </c:pt>
                <c:pt idx="6">
                  <c:v>0</c:v>
                </c:pt>
                <c:pt idx="7">
                  <c:v>0</c:v>
                </c:pt>
                <c:pt idx="8">
                  <c:v>0</c:v>
                </c:pt>
                <c:pt idx="9">
                  <c:v>0</c:v>
                </c:pt>
                <c:pt idx="10">
                  <c:v>0</c:v>
                </c:pt>
                <c:pt idx="11">
                  <c:v>122</c:v>
                </c:pt>
              </c:numCache>
            </c:numRef>
          </c:val>
          <c:extLst xmlns:c16r2="http://schemas.microsoft.com/office/drawing/2015/06/chart">
            <c:ext xmlns:c16="http://schemas.microsoft.com/office/drawing/2014/chart" uri="{C3380CC4-5D6E-409C-BE32-E72D297353CC}">
              <c16:uniqueId val="{00000002-DFD0-4528-AE8C-51B058EA99EB}"/>
            </c:ext>
          </c:extLst>
        </c:ser>
        <c:ser>
          <c:idx val="3"/>
          <c:order val="3"/>
          <c:tx>
            <c:strRef>
              <c:f>summary!$A$8</c:f>
              <c:strCache>
                <c:ptCount val="1"/>
                <c:pt idx="0">
                  <c:v>Expense 4</c:v>
                </c:pt>
              </c:strCache>
            </c:strRef>
          </c:tx>
          <c:spPr>
            <a:solidFill>
              <a:schemeClr val="accent3">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summary!$B$8:$O$8</c15:sqref>
                  </c15:fullRef>
                </c:ext>
              </c:extLst>
              <c:f>summary!$B$8:$M$8</c:f>
              <c:numCache>
                <c:formatCode>#,##0.00</c:formatCode>
                <c:ptCount val="12"/>
                <c:pt idx="0">
                  <c:v>426</c:v>
                </c:pt>
                <c:pt idx="1">
                  <c:v>84</c:v>
                </c:pt>
                <c:pt idx="2">
                  <c:v>84</c:v>
                </c:pt>
                <c:pt idx="3">
                  <c:v>426</c:v>
                </c:pt>
                <c:pt idx="4">
                  <c:v>125</c:v>
                </c:pt>
                <c:pt idx="5">
                  <c:v>187</c:v>
                </c:pt>
                <c:pt idx="6">
                  <c:v>0</c:v>
                </c:pt>
                <c:pt idx="7">
                  <c:v>0</c:v>
                </c:pt>
                <c:pt idx="8">
                  <c:v>0</c:v>
                </c:pt>
                <c:pt idx="9">
                  <c:v>0</c:v>
                </c:pt>
                <c:pt idx="10">
                  <c:v>0</c:v>
                </c:pt>
                <c:pt idx="11">
                  <c:v>187</c:v>
                </c:pt>
              </c:numCache>
            </c:numRef>
          </c:val>
          <c:extLst xmlns:c16r2="http://schemas.microsoft.com/office/drawing/2015/06/chart">
            <c:ext xmlns:c16="http://schemas.microsoft.com/office/drawing/2014/chart" uri="{C3380CC4-5D6E-409C-BE32-E72D297353CC}">
              <c16:uniqueId val="{00000003-DFD0-4528-AE8C-51B058EA99EB}"/>
            </c:ext>
          </c:extLst>
        </c:ser>
        <c:ser>
          <c:idx val="4"/>
          <c:order val="4"/>
          <c:tx>
            <c:strRef>
              <c:f>summary!$A$9</c:f>
              <c:strCache>
                <c:ptCount val="1"/>
                <c:pt idx="0">
                  <c:v>Expense 5</c:v>
                </c:pt>
              </c:strCache>
            </c:strRef>
          </c:tx>
          <c:spPr>
            <a:solidFill>
              <a:schemeClr val="accent4">
                <a:lumMod val="75000"/>
              </a:schemeClr>
            </a:solidFill>
            <a:ln>
              <a:noFill/>
            </a:ln>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summary!$B$9:$O$9</c15:sqref>
                  </c15:fullRef>
                </c:ext>
              </c:extLst>
              <c:f>summary!$B$9:$M$9</c:f>
              <c:numCache>
                <c:formatCode>#,##0.00</c:formatCode>
                <c:ptCount val="12"/>
                <c:pt idx="0">
                  <c:v>54</c:v>
                </c:pt>
                <c:pt idx="1">
                  <c:v>54</c:v>
                </c:pt>
                <c:pt idx="2">
                  <c:v>109</c:v>
                </c:pt>
                <c:pt idx="3">
                  <c:v>98</c:v>
                </c:pt>
                <c:pt idx="4">
                  <c:v>33</c:v>
                </c:pt>
                <c:pt idx="5">
                  <c:v>441</c:v>
                </c:pt>
                <c:pt idx="6">
                  <c:v>0</c:v>
                </c:pt>
                <c:pt idx="7">
                  <c:v>0</c:v>
                </c:pt>
                <c:pt idx="8">
                  <c:v>0</c:v>
                </c:pt>
                <c:pt idx="9">
                  <c:v>0</c:v>
                </c:pt>
                <c:pt idx="10">
                  <c:v>0</c:v>
                </c:pt>
                <c:pt idx="11">
                  <c:v>99</c:v>
                </c:pt>
              </c:numCache>
            </c:numRef>
          </c:val>
          <c:extLst xmlns:c16r2="http://schemas.microsoft.com/office/drawing/2015/06/chart">
            <c:ext xmlns:c16="http://schemas.microsoft.com/office/drawing/2014/chart" uri="{C3380CC4-5D6E-409C-BE32-E72D297353CC}">
              <c16:uniqueId val="{00000004-DFD0-4528-AE8C-51B058EA99EB}"/>
            </c:ext>
          </c:extLst>
        </c:ser>
        <c:dLbls>
          <c:showLegendKey val="0"/>
          <c:showVal val="0"/>
          <c:showCatName val="0"/>
          <c:showSerName val="0"/>
          <c:showPercent val="0"/>
          <c:showBubbleSize val="0"/>
        </c:dLbls>
        <c:gapWidth val="150"/>
        <c:axId val="166720000"/>
        <c:axId val="166720560"/>
      </c:barChart>
      <c:catAx>
        <c:axId val="166720000"/>
        <c:scaling>
          <c:orientation val="minMax"/>
        </c:scaling>
        <c:delete val="1"/>
        <c:axPos val="b"/>
        <c:majorGridlines>
          <c:spPr>
            <a:ln>
              <a:solidFill>
                <a:schemeClr val="bg1">
                  <a:lumMod val="85000"/>
                </a:schemeClr>
              </a:solidFill>
            </a:ln>
          </c:spPr>
        </c:majorGridlines>
        <c:numFmt formatCode="General" sourceLinked="0"/>
        <c:majorTickMark val="out"/>
        <c:minorTickMark val="none"/>
        <c:tickLblPos val="nextTo"/>
        <c:crossAx val="166720560"/>
        <c:crosses val="autoZero"/>
        <c:auto val="1"/>
        <c:lblAlgn val="ctr"/>
        <c:lblOffset val="100"/>
        <c:noMultiLvlLbl val="0"/>
      </c:catAx>
      <c:valAx>
        <c:axId val="166720560"/>
        <c:scaling>
          <c:orientation val="minMax"/>
        </c:scaling>
        <c:delete val="0"/>
        <c:axPos val="l"/>
        <c:majorGridlines>
          <c:spPr>
            <a:ln>
              <a:solidFill>
                <a:schemeClr val="bg1">
                  <a:lumMod val="85000"/>
                  <a:alpha val="30000"/>
                </a:schemeClr>
              </a:solidFill>
            </a:ln>
          </c:spPr>
        </c:majorGridlines>
        <c:numFmt formatCode="#,##0;;" sourceLinked="0"/>
        <c:majorTickMark val="none"/>
        <c:minorTickMark val="none"/>
        <c:tickLblPos val="nextTo"/>
        <c:spPr>
          <a:ln>
            <a:solidFill>
              <a:schemeClr val="bg1">
                <a:lumMod val="85000"/>
              </a:schemeClr>
            </a:solidFill>
          </a:ln>
        </c:spPr>
        <c:txPr>
          <a:bodyPr/>
          <a:lstStyle/>
          <a:p>
            <a:pPr>
              <a:defRPr sz="1100">
                <a:solidFill>
                  <a:schemeClr val="tx1">
                    <a:lumMod val="65000"/>
                    <a:lumOff val="35000"/>
                  </a:schemeClr>
                </a:solidFill>
              </a:defRPr>
            </a:pPr>
            <a:endParaRPr lang="en-US"/>
          </a:p>
        </c:txPr>
        <c:crossAx val="166720000"/>
        <c:crosses val="autoZero"/>
        <c:crossBetween val="between"/>
      </c:valAx>
      <c:spPr>
        <a:noFill/>
      </c:spPr>
    </c:plotArea>
    <c:legend>
      <c:legendPos val="tr"/>
      <c:layout>
        <c:manualLayout>
          <c:xMode val="edge"/>
          <c:yMode val="edge"/>
          <c:x val="0.86571588106102315"/>
          <c:y val="5.6239046947426458E-2"/>
          <c:w val="6.869432671447176E-2"/>
          <c:h val="0.41155616468888995"/>
        </c:manualLayout>
      </c:layout>
      <c:overlay val="0"/>
      <c:txPr>
        <a:bodyPr/>
        <a:lstStyle/>
        <a:p>
          <a:pPr>
            <a:defRPr sz="1100" kern="0" spc="-10" baseline="0">
              <a:solidFill>
                <a:schemeClr val="tx1"/>
              </a:solidFill>
              <a:latin typeface="+mj-lt"/>
            </a:defRPr>
          </a:pPr>
          <a:endParaRPr lang="en-US"/>
        </a:p>
      </c:txPr>
    </c:legend>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2</xdr:row>
      <xdr:rowOff>69850</xdr:rowOff>
    </xdr:from>
    <xdr:to>
      <xdr:col>15</xdr:col>
      <xdr:colOff>149225</xdr:colOff>
      <xdr:row>2</xdr:row>
      <xdr:rowOff>2779711</xdr:rowOff>
    </xdr:to>
    <xdr:graphicFrame macro="">
      <xdr:nvGraphicFramePr>
        <xdr:cNvPr id="2" name="ExpenseTrends" descr="Column chart showing monthly expenses by categor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4" name="ExpenseSummary" displayName="ExpenseSummary" ref="A4:O10" totalsRowCount="1" headerRowCellStyle="Heading 2">
  <autoFilter ref="A4:O9"/>
  <tableColumns count="15">
    <tableColumn id="1" name="Expenses" totalsRowLabel="Total" totalsRowDxfId="69" dataCellStyle="Table details"/>
    <tableColumn id="2" name="Jan" totalsRowFunction="sum" totalsRowDxfId="68" dataCellStyle="Table numbers">
      <calculatedColumnFormula>SUMIFS(ExpJan[Amount],ExpJan[Category],ExpenseSummary[[#This Row],[Expenses]])</calculatedColumnFormula>
    </tableColumn>
    <tableColumn id="3" name="Feb" totalsRowFunction="sum" totalsRowDxfId="67" dataCellStyle="Table numbers">
      <calculatedColumnFormula>SUMIFS(ExpFeb[Amount],ExpFeb[Category],ExpenseSummary[[#This Row],[Expenses]])</calculatedColumnFormula>
    </tableColumn>
    <tableColumn id="4" name="Mar" totalsRowFunction="sum" totalsRowDxfId="66" dataCellStyle="Table numbers">
      <calculatedColumnFormula>SUMIFS(ExpMar[Amount],ExpMar[Category],ExpenseSummary[[#This Row],[Expenses]])</calculatedColumnFormula>
    </tableColumn>
    <tableColumn id="5" name="Apr" totalsRowFunction="sum" totalsRowDxfId="65" dataCellStyle="Table numbers">
      <calculatedColumnFormula>SUMIFS(ExpApr[Amount],ExpApr[Category],ExpenseSummary[[#This Row],[Expenses]])</calculatedColumnFormula>
    </tableColumn>
    <tableColumn id="6" name="May" totalsRowFunction="sum" totalsRowDxfId="64" dataCellStyle="Table numbers">
      <calculatedColumnFormula>SUMIFS(ExpMay[Amount],ExpMay[Category],ExpenseSummary[[#This Row],[Expenses]])</calculatedColumnFormula>
    </tableColumn>
    <tableColumn id="7" name="Jun" totalsRowFunction="sum" totalsRowDxfId="63" dataCellStyle="Table numbers">
      <calculatedColumnFormula>SUMIFS(ExpJun[Amount],ExpJun[Category],ExpenseSummary[[#This Row],[Expenses]])</calculatedColumnFormula>
    </tableColumn>
    <tableColumn id="8" name="Jul" totalsRowFunction="sum" totalsRowDxfId="62" dataCellStyle="Table numbers">
      <calculatedColumnFormula>SUMIFS(ExpJul[Amount],ExpJul[Category],ExpenseSummary[[#This Row],[Expenses]])</calculatedColumnFormula>
    </tableColumn>
    <tableColumn id="9" name="Aug" totalsRowFunction="sum" totalsRowDxfId="61" dataCellStyle="Table numbers">
      <calculatedColumnFormula>SUMIFS(ExpAug[Amount],ExpAug[Category],ExpenseSummary[[#This Row],[Expenses]])</calculatedColumnFormula>
    </tableColumn>
    <tableColumn id="10" name="Sep" totalsRowFunction="sum" totalsRowDxfId="60" dataCellStyle="Table numbers">
      <calculatedColumnFormula>SUMIFS(ExpSep[Amount],ExpSep[Category],ExpenseSummary[[#This Row],[Expenses]])</calculatedColumnFormula>
    </tableColumn>
    <tableColumn id="11" name="Oct" totalsRowFunction="sum" totalsRowDxfId="59" dataCellStyle="Table numbers">
      <calculatedColumnFormula>SUMIFS(ExpOct[Amount],ExpOct[Category],ExpenseSummary[[#This Row],[Expenses]])</calculatedColumnFormula>
    </tableColumn>
    <tableColumn id="12" name="Nov" totalsRowFunction="sum" totalsRowDxfId="58" dataCellStyle="Table numbers">
      <calculatedColumnFormula>SUMIFS(ExpNov[Amount],ExpNov[Category],ExpenseSummary[[#This Row],[Expenses]])</calculatedColumnFormula>
    </tableColumn>
    <tableColumn id="13" name="Dec" totalsRowFunction="sum" totalsRowDxfId="57" dataCellStyle="Table numbers">
      <calculatedColumnFormula>SUMIFS(ExpDec[Amount],ExpDec[Category],ExpenseSummary[[#This Row],[Expenses]])</calculatedColumnFormula>
    </tableColumn>
    <tableColumn id="14" name="Total" totalsRowFunction="sum" totalsRowDxfId="56" dataCellStyle="Table numbers">
      <calculatedColumnFormula>SUM(ExpenseSummary[[#This Row],[Jan]:[Dec]])</calculatedColumnFormula>
    </tableColumn>
    <tableColumn id="15" name="Trend" dataCellStyle="Normal"/>
  </tableColumns>
  <tableStyleInfo name="Summary Table" showFirstColumn="0" showLastColumn="1" showRowStripes="0" showColumnStripes="1"/>
  <extLst>
    <ext xmlns:x14="http://schemas.microsoft.com/office/spreadsheetml/2009/9/main" uri="{504A1905-F514-4f6f-8877-14C23A59335A}">
      <x14:table altTextSummary="Table shows monthly expenses summed by category for each month of a year, beginning in January.  The table is formatted to line up vertically with a chart located directly above so that each month of the table lines up with each month grouping on the chart"/>
    </ext>
  </extLst>
</table>
</file>

<file path=xl/tables/table10.xml><?xml version="1.0" encoding="utf-8"?>
<table xmlns="http://schemas.openxmlformats.org/spreadsheetml/2006/main" id="10" name="ExpSep" displayName="ExpSep" ref="A2:E9" totalsRowCount="1" headerRowCellStyle="Heading 2">
  <autoFilter ref="A2:E8"/>
  <tableColumns count="5">
    <tableColumn id="1" name="Date" totalsRowLabel="Total" totalsRowDxfId="24" dataCellStyle="Table date"/>
    <tableColumn id="2" name="PO#" totalsRowDxfId="23" dataCellStyle="Table details"/>
    <tableColumn id="3" name="Amount" totalsRowFunction="sum" totalsRowDxfId="22" dataCellStyle="Table numbers"/>
    <tableColumn id="4" name="Category" totalsRowDxfId="21" dataCellStyle="Table details"/>
    <tableColumn id="5" name="Description" totalsRowDxfId="2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1.xml><?xml version="1.0" encoding="utf-8"?>
<table xmlns="http://schemas.openxmlformats.org/spreadsheetml/2006/main" id="11" name="ExpOct" displayName="ExpOct" ref="A2:E9" totalsRowCount="1" headerRowCellStyle="Heading 2">
  <autoFilter ref="A2:E8"/>
  <tableColumns count="5">
    <tableColumn id="1" name="Date" totalsRowLabel="Total" totalsRowDxfId="19" dataCellStyle="Table date"/>
    <tableColumn id="2" name="PO#" totalsRowDxfId="18" dataCellStyle="Table details"/>
    <tableColumn id="3" name="Amount" totalsRowFunction="sum" totalsRowDxfId="17" dataCellStyle="Table numbers"/>
    <tableColumn id="4" name="Category" totalsRowDxfId="16" dataCellStyle="Table details"/>
    <tableColumn id="5" name="Description" totalsRowDxfId="1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2.xml><?xml version="1.0" encoding="utf-8"?>
<table xmlns="http://schemas.openxmlformats.org/spreadsheetml/2006/main" id="12" name="ExpNov" displayName="ExpNov" ref="A2:E9" totalsRowCount="1" headerRowCellStyle="Heading 2">
  <autoFilter ref="A2:E8"/>
  <tableColumns count="5">
    <tableColumn id="1" name="Date" totalsRowLabel="Total" totalsRowDxfId="14" dataCellStyle="Table date"/>
    <tableColumn id="2" name="PO#" totalsRowDxfId="13" dataCellStyle="Table details"/>
    <tableColumn id="3" name="Amount" totalsRowFunction="sum" totalsRowDxfId="12" dataCellStyle="Table numbers"/>
    <tableColumn id="4" name="Category" totalsRowDxfId="11" dataCellStyle="Table details"/>
    <tableColumn id="5" name="Description" totalsRowDxfId="1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3.xml><?xml version="1.0" encoding="utf-8"?>
<table xmlns="http://schemas.openxmlformats.org/spreadsheetml/2006/main" id="13" name="ExpDec" displayName="ExpDec" ref="A2:E9" totalsRowCount="1" headerRowCellStyle="Heading 2">
  <autoFilter ref="A2:E8"/>
  <tableColumns count="5">
    <tableColumn id="1" name="Date" totalsRowLabel="Total" totalsRowDxfId="9" dataCellStyle="Table date"/>
    <tableColumn id="2" name="PO#" totalsRowDxfId="8" dataCellStyle="Table details"/>
    <tableColumn id="3" name="Amount" totalsRowFunction="sum" totalsRowDxfId="7" dataCellStyle="Table numbers"/>
    <tableColumn id="4" name="Category" totalsRowDxfId="6" dataCellStyle="Table details"/>
    <tableColumn id="5" name="Description" totalsRowDxfId="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2.xml><?xml version="1.0" encoding="utf-8"?>
<table xmlns="http://schemas.openxmlformats.org/spreadsheetml/2006/main" id="2" name="ExpJan" displayName="ExpJan" ref="A2:E9" totalsRowCount="1" headerRowCellStyle="Heading 2">
  <autoFilter ref="A2:E8"/>
  <tableColumns count="5">
    <tableColumn id="1" name="Date" totalsRowLabel="Total" totalsRowDxfId="4" dataCellStyle="Table date"/>
    <tableColumn id="2" name="PO#" totalsRowDxfId="3" dataCellStyle="Table details"/>
    <tableColumn id="3" name="Amount" totalsRowFunction="sum" totalsRowDxfId="2" dataCellStyle="Table numbers"/>
    <tableColumn id="4" name="Category" totalsRowDxfId="1" dataCellStyle="Table details"/>
    <tableColumn id="5" name="Description" totalsRowDxfId="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3.xml><?xml version="1.0" encoding="utf-8"?>
<table xmlns="http://schemas.openxmlformats.org/spreadsheetml/2006/main" id="3" name="ExpFeb" displayName="ExpFeb" ref="A2:E9" totalsRowCount="1" headerRowCellStyle="Heading 2">
  <autoFilter ref="A2:E8"/>
  <tableColumns count="5">
    <tableColumn id="1" name="Date" totalsRowLabel="Total" totalsRowDxfId="55" dataCellStyle="Table date"/>
    <tableColumn id="2" name="PO#" totalsRowDxfId="54" dataCellStyle="Table details"/>
    <tableColumn id="3" name="Amount" totalsRowFunction="sum" totalsRowDxfId="53" dataCellStyle="Table numbers"/>
    <tableColumn id="4" name="Category" totalsRowDxfId="52" dataCellStyle="Table details"/>
    <tableColumn id="5" name="Description" totalsRowDxfId="51"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4.xml><?xml version="1.0" encoding="utf-8"?>
<table xmlns="http://schemas.openxmlformats.org/spreadsheetml/2006/main" id="4" name="ExpMar" displayName="ExpMar" ref="A2:E9" totalsRowCount="1" headerRowCellStyle="Heading 2">
  <autoFilter ref="A2:E8"/>
  <tableColumns count="5">
    <tableColumn id="1" name="Date" totalsRowLabel="Total" totalsRowDxfId="50" dataCellStyle="Table date"/>
    <tableColumn id="2" name="PO#" totalsRowDxfId="49" dataCellStyle="Table details"/>
    <tableColumn id="3" name="Amount" totalsRowFunction="sum" totalsRowDxfId="48" dataCellStyle="Table numbers"/>
    <tableColumn id="4" name="Category" totalsRowDxfId="47" dataCellStyle="Table details"/>
    <tableColumn id="5" name="Description" totalsRowDxfId="46"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5.xml><?xml version="1.0" encoding="utf-8"?>
<table xmlns="http://schemas.openxmlformats.org/spreadsheetml/2006/main" id="5" name="ExpApr" displayName="ExpApr" ref="A2:E9" totalsRowCount="1" headerRowCellStyle="Heading 2">
  <autoFilter ref="A2:E8"/>
  <tableColumns count="5">
    <tableColumn id="1" name="Date" totalsRowLabel="Total" totalsRowDxfId="45" dataCellStyle="Table date"/>
    <tableColumn id="2" name="PO#" totalsRowDxfId="44" dataCellStyle="Table details"/>
    <tableColumn id="3" name="Amount" totalsRowFunction="sum" totalsRowDxfId="43" dataCellStyle="Table numbers"/>
    <tableColumn id="4" name="Category" totalsRowDxfId="42" dataCellStyle="Table details"/>
    <tableColumn id="5" name="Description" totalsRowDxfId="41"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6.xml><?xml version="1.0" encoding="utf-8"?>
<table xmlns="http://schemas.openxmlformats.org/spreadsheetml/2006/main" id="6" name="ExpMay" displayName="ExpMay" ref="A2:E9" totalsRowCount="1" headerRowCellStyle="Heading 2">
  <autoFilter ref="A2:E8"/>
  <tableColumns count="5">
    <tableColumn id="1" name="Date" totalsRowLabel="Total" totalsRowDxfId="40" dataCellStyle="Table date"/>
    <tableColumn id="2" name="PO#" dataCellStyle="Table details"/>
    <tableColumn id="3" name="Amount" totalsRowFunction="sum" totalsRowDxfId="39" dataCellStyle="Table numbers"/>
    <tableColumn id="4" name="Category" dataCellStyle="Table details"/>
    <tableColumn id="5" name="Description" totalsRowDxfId="38"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7.xml><?xml version="1.0" encoding="utf-8"?>
<table xmlns="http://schemas.openxmlformats.org/spreadsheetml/2006/main" id="7" name="ExpJun" displayName="ExpJun" ref="A2:E9" totalsRowCount="1" headerRowCellStyle="Heading 2">
  <autoFilter ref="A2:E8"/>
  <tableColumns count="5">
    <tableColumn id="1" name="Date" totalsRowLabel="Total" totalsRowDxfId="37" dataCellStyle="Table date"/>
    <tableColumn id="2" name="PO#" totalsRowDxfId="36" dataCellStyle="Table details"/>
    <tableColumn id="3" name="Amount" totalsRowFunction="sum" totalsRowDxfId="35" dataCellStyle="Table numbers"/>
    <tableColumn id="4" name="Category" dataCellStyle="Table details"/>
    <tableColumn id="5" name="Description"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8.xml><?xml version="1.0" encoding="utf-8"?>
<table xmlns="http://schemas.openxmlformats.org/spreadsheetml/2006/main" id="8" name="ExpJul" displayName="ExpJul" ref="A2:E9" totalsRowCount="1" headerRowCellStyle="Heading 2">
  <autoFilter ref="A2:E8"/>
  <tableColumns count="5">
    <tableColumn id="1" name="Date" totalsRowLabel="Total" totalsRowDxfId="34" dataCellStyle="Table date"/>
    <tableColumn id="2" name="PO#" totalsRowDxfId="33" dataCellStyle="Table details"/>
    <tableColumn id="3" name="Amount" totalsRowFunction="sum" totalsRowDxfId="32" dataCellStyle="Table numbers"/>
    <tableColumn id="4" name="Category" totalsRowDxfId="31" dataCellStyle="Table details"/>
    <tableColumn id="5" name="Description" totalsRowDxfId="3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9.xml><?xml version="1.0" encoding="utf-8"?>
<table xmlns="http://schemas.openxmlformats.org/spreadsheetml/2006/main" id="9" name="ExpAug" displayName="ExpAug" ref="A2:E9" totalsRowCount="1" headerRowCellStyle="Heading 2">
  <autoFilter ref="A2:E8"/>
  <tableColumns count="5">
    <tableColumn id="1" name="Date" totalsRowLabel="Total" totalsRowDxfId="29" dataCellStyle="Table date"/>
    <tableColumn id="2" name="PO#" totalsRowDxfId="28" dataCellStyle="Table details"/>
    <tableColumn id="3" name="Amount" totalsRowFunction="sum" totalsRowDxfId="27" dataCellStyle="Table numbers"/>
    <tableColumn id="4" name="Category" totalsRowDxfId="26" dataCellStyle="Table details"/>
    <tableColumn id="5" name="Description" totalsRowDxfId="2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heme/theme1.xml><?xml version="1.0" encoding="utf-8"?>
<a:theme xmlns:a="http://schemas.openxmlformats.org/drawingml/2006/main" name="Office Theme">
  <a:themeElements>
    <a:clrScheme name="Expense Trends Budget">
      <a:dk1>
        <a:srgbClr val="000000"/>
      </a:dk1>
      <a:lt1>
        <a:srgbClr val="FFFFFF"/>
      </a:lt1>
      <a:dk2>
        <a:srgbClr val="000000"/>
      </a:dk2>
      <a:lt2>
        <a:srgbClr val="FFFFFF"/>
      </a:lt2>
      <a:accent1>
        <a:srgbClr val="97B9C7"/>
      </a:accent1>
      <a:accent2>
        <a:srgbClr val="FFCC4F"/>
      </a:accent2>
      <a:accent3>
        <a:srgbClr val="9AB294"/>
      </a:accent3>
      <a:accent4>
        <a:srgbClr val="F15926"/>
      </a:accent4>
      <a:accent5>
        <a:srgbClr val="906083"/>
      </a:accent5>
      <a:accent6>
        <a:srgbClr val="E89C2B"/>
      </a:accent6>
      <a:hlink>
        <a:srgbClr val="FFFFFF"/>
      </a:hlink>
      <a:folHlink>
        <a:srgbClr val="FFFFFF"/>
      </a:folHlink>
    </a:clrScheme>
    <a:fontScheme name="Expense Trends Budget">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A18"/>
  <sheetViews>
    <sheetView showGridLines="0" topLeftCell="A13" zoomScale="90" zoomScaleNormal="90" workbookViewId="0"/>
  </sheetViews>
  <sheetFormatPr defaultColWidth="9" defaultRowHeight="30" customHeight="1" x14ac:dyDescent="0.25"/>
  <cols>
    <col min="1" max="1" width="152.42578125" style="15" customWidth="1"/>
    <col min="2" max="16384" width="9" style="15"/>
  </cols>
  <sheetData>
    <row r="1" spans="1:1" ht="35.1" customHeight="1" x14ac:dyDescent="0.4">
      <c r="A1" s="6" t="s">
        <v>41</v>
      </c>
    </row>
    <row r="2" spans="1:1" ht="30" customHeight="1" x14ac:dyDescent="0.25">
      <c r="A2" s="10" t="s">
        <v>46</v>
      </c>
    </row>
    <row r="3" spans="1:1" ht="30" customHeight="1" x14ac:dyDescent="0.25">
      <c r="A3" s="14" t="s">
        <v>48</v>
      </c>
    </row>
    <row r="4" spans="1:1" ht="30" customHeight="1" x14ac:dyDescent="0.25">
      <c r="A4" s="14" t="s">
        <v>49</v>
      </c>
    </row>
    <row r="5" spans="1:1" ht="30" customHeight="1" x14ac:dyDescent="0.25">
      <c r="A5" s="10" t="s">
        <v>42</v>
      </c>
    </row>
    <row r="6" spans="1:1" ht="30" customHeight="1" x14ac:dyDescent="0.25">
      <c r="A6" s="14" t="s">
        <v>27</v>
      </c>
    </row>
    <row r="7" spans="1:1" ht="30" customHeight="1" x14ac:dyDescent="0.25">
      <c r="A7" s="16" t="str">
        <f>ROW(A1)&amp;". If the table does not have a Total row, start typing below the table and it will automatically expand when you press the Enter or Tab key."</f>
        <v>1. If the table does not have a Total row, start typing below the table and it will automatically expand when you press the Enter or Tab key.</v>
      </c>
    </row>
    <row r="8" spans="1:1" ht="30" customHeight="1" x14ac:dyDescent="0.25">
      <c r="A8" s="23" t="str">
        <f>ROW(A2)&amp;". Place your cell pointer in the last cell above the Total row, such as the total for the last expense, and then press the Tab key."</f>
        <v>2. Place your cell pointer in the last cell above the Total row, such as the total for the last expense, and then press the Tab key.</v>
      </c>
    </row>
    <row r="9" spans="1:1" ht="30" customHeight="1" x14ac:dyDescent="0.25">
      <c r="A9" s="23" t="str">
        <f>ROW(A3)&amp;". Right-click in the table and on the pop up menu, point to Insert, and then click Table Rows Above or Table Rows Below."</f>
        <v>3. Right-click in the table and on the pop up menu, point to Insert, and then click Table Rows Above or Table Rows Below.</v>
      </c>
    </row>
    <row r="10" spans="1:1" ht="30" customHeight="1" x14ac:dyDescent="0.25">
      <c r="A10" s="17" t="str">
        <f>ROW(A4)&amp;". In the bottom right corner of the table, place your mouse on the table sizing handle and drag down to increase the number of available table rows."</f>
        <v>4. In the bottom right corner of the table, place your mouse on the table sizing handle and drag down to increase the number of available table rows.</v>
      </c>
    </row>
    <row r="11" spans="1:1" ht="30" customHeight="1" x14ac:dyDescent="0.25">
      <c r="A11" s="14" t="s">
        <v>50</v>
      </c>
    </row>
    <row r="12" spans="1:1" ht="30" customHeight="1" x14ac:dyDescent="0.25">
      <c r="A12" s="14" t="s">
        <v>47</v>
      </c>
    </row>
    <row r="13" spans="1:1" ht="30" customHeight="1" x14ac:dyDescent="0.25">
      <c r="A13" s="11" t="s">
        <v>51</v>
      </c>
    </row>
    <row r="14" spans="1:1" ht="30" customHeight="1" x14ac:dyDescent="0.25">
      <c r="A14" s="17" t="str">
        <f>ROW(A1)&amp;". Expense 1 is entered in the summary worksheet under Expense in ExpenseSummary table (as the title for the expense type)"</f>
        <v>1. Expense 1 is entered in the summary worksheet under Expense in ExpenseSummary table (as the title for the expense type)</v>
      </c>
    </row>
    <row r="15" spans="1:1" ht="30" customHeight="1" x14ac:dyDescent="0.25">
      <c r="A15" s="17" t="str">
        <f>ROW(A2)&amp;". For each month the expense occurs, enter the amount for the expense in the corresponding month worksheet."</f>
        <v>2. For each month the expense occurs, enter the amount for the expense in the corresponding month worksheet.</v>
      </c>
    </row>
    <row r="16" spans="1:1" ht="30" customHeight="1" x14ac:dyDescent="0.25">
      <c r="A16" s="9" t="str">
        <f>ROW(A3)&amp;". The expense type from the ExpenseSummary worksheet creates a category list for the Category column in each month's worksheet."</f>
        <v>3. The expense type from the ExpenseSummary worksheet creates a category list for the Category column in each month's worksheet.</v>
      </c>
    </row>
    <row r="17" spans="1:1" ht="30" customHeight="1" x14ac:dyDescent="0.25">
      <c r="A17" s="9" t="str">
        <f>ROW(A4)&amp;". Use the category list in the Category column to select the corresponding expense type for the expense amount entered"</f>
        <v>4. Use the category list in the Category column to select the corresponding expense type for the expense amount entered</v>
      </c>
    </row>
    <row r="18" spans="1:1" ht="30" customHeight="1" x14ac:dyDescent="0.25">
      <c r="A18" s="9" t="str">
        <f>ROW(A5)&amp;". To add new expenses for any month, add a new row to the ExpenseSummary table in the summary worksheet, then enter corresponding expense details in the month worksheet for which it applies."</f>
        <v>5. To add new expenses for any month, add a new row to the ExpenseSummary table in the summary worksheet, then enter corresponding expense details in the month worksheet for which it applies.</v>
      </c>
    </row>
  </sheetData>
  <dataValidations count="1">
    <dataValidation allowBlank="1" showInputMessage="1" showErrorMessage="1" prompt="Tips worksheet describing how to use this workbook" sqref="A1"/>
  </dataValidations>
  <printOptions horizontalCentered="1"/>
  <pageMargins left="0.7" right="0.7" top="0.75" bottom="0.75" header="0.3" footer="0.3"/>
  <pageSetup scale="5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pageSetUpPr autoPageBreaks="0" fitToPage="1"/>
  </sheetPr>
  <dimension ref="A1:E9"/>
  <sheetViews>
    <sheetView showGridLines="0" zoomScaleNormal="10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36</v>
      </c>
      <c r="B1" s="24"/>
      <c r="C1" s="25"/>
      <c r="D1" s="5" t="s">
        <v>45</v>
      </c>
      <c r="E1" s="5" t="s">
        <v>44</v>
      </c>
    </row>
    <row r="2" spans="1:5" ht="17.100000000000001" customHeight="1" x14ac:dyDescent="0.25">
      <c r="A2" s="20" t="s">
        <v>6</v>
      </c>
      <c r="B2" s="20" t="s">
        <v>7</v>
      </c>
      <c r="C2" s="20" t="s">
        <v>8</v>
      </c>
      <c r="D2" s="20" t="s">
        <v>10</v>
      </c>
      <c r="E2" s="20" t="s">
        <v>9</v>
      </c>
    </row>
    <row r="3" spans="1:5" ht="30" customHeight="1" x14ac:dyDescent="0.25">
      <c r="A3" s="8">
        <f ca="1">DATE(YEAR(TODAY()),8,8)</f>
        <v>42955</v>
      </c>
      <c r="B3" s="2" t="s">
        <v>11</v>
      </c>
      <c r="C3" s="3"/>
      <c r="D3" s="2" t="s">
        <v>1</v>
      </c>
      <c r="E3" s="2" t="s">
        <v>43</v>
      </c>
    </row>
    <row r="4" spans="1:5" ht="30" customHeight="1" x14ac:dyDescent="0.25">
      <c r="A4" s="8">
        <f ca="1">DATE(YEAR(TODAY()),8,9)</f>
        <v>42956</v>
      </c>
      <c r="B4" s="2" t="s">
        <v>13</v>
      </c>
      <c r="C4" s="3"/>
      <c r="D4" s="2" t="s">
        <v>2</v>
      </c>
      <c r="E4" s="2"/>
    </row>
    <row r="5" spans="1:5" ht="30" customHeight="1" x14ac:dyDescent="0.25">
      <c r="A5" s="8"/>
      <c r="B5" s="2"/>
      <c r="C5" s="3"/>
      <c r="D5" s="2" t="s">
        <v>2</v>
      </c>
      <c r="E5" s="2"/>
    </row>
    <row r="6" spans="1:5" ht="30" customHeight="1" x14ac:dyDescent="0.25">
      <c r="A6" s="8"/>
      <c r="B6" s="2"/>
      <c r="C6" s="3"/>
      <c r="D6" s="2" t="s">
        <v>3</v>
      </c>
      <c r="E6" s="2"/>
    </row>
    <row r="7" spans="1:5" ht="30" customHeight="1" x14ac:dyDescent="0.25">
      <c r="A7" s="8"/>
      <c r="B7" s="2"/>
      <c r="C7" s="3"/>
      <c r="D7" s="2" t="s">
        <v>4</v>
      </c>
      <c r="E7" s="2"/>
    </row>
    <row r="8" spans="1:5" ht="30" customHeight="1" x14ac:dyDescent="0.25">
      <c r="A8" s="8"/>
      <c r="B8" s="2"/>
      <c r="C8" s="3"/>
      <c r="D8" s="2" t="s">
        <v>5</v>
      </c>
      <c r="E8" s="2"/>
    </row>
    <row r="9" spans="1:5" ht="30" customHeight="1" x14ac:dyDescent="0.25">
      <c r="A9" s="7" t="s">
        <v>12</v>
      </c>
      <c r="B9" s="7"/>
      <c r="C9" s="18">
        <f>SUBTOTAL(109,ExpAug[Amount])</f>
        <v>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August needs be entered  in order for this expense to be added to the Summary sheet" sqref="A3:A8">
      <formula1>MONTH($A3)=8</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5" tint="0.39997558519241921"/>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37</v>
      </c>
      <c r="B1" s="24"/>
      <c r="C1" s="25"/>
      <c r="D1" s="5" t="s">
        <v>45</v>
      </c>
      <c r="E1" s="5" t="s">
        <v>44</v>
      </c>
    </row>
    <row r="2" spans="1:5" ht="17.100000000000001" customHeight="1" x14ac:dyDescent="0.25">
      <c r="A2" s="4" t="s">
        <v>6</v>
      </c>
      <c r="B2" s="4" t="s">
        <v>7</v>
      </c>
      <c r="C2" s="4" t="s">
        <v>8</v>
      </c>
      <c r="D2" s="4" t="s">
        <v>10</v>
      </c>
      <c r="E2" s="4" t="s">
        <v>9</v>
      </c>
    </row>
    <row r="3" spans="1:5" ht="30" customHeight="1" x14ac:dyDescent="0.25">
      <c r="A3" s="8">
        <f ca="1">DATE(YEAR(TODAY()),9,9)</f>
        <v>42987</v>
      </c>
      <c r="B3" s="2" t="s">
        <v>11</v>
      </c>
      <c r="C3" s="3"/>
      <c r="D3" s="2" t="s">
        <v>1</v>
      </c>
      <c r="E3" s="2" t="s">
        <v>43</v>
      </c>
    </row>
    <row r="4" spans="1:5" ht="30" customHeight="1" x14ac:dyDescent="0.25">
      <c r="A4" s="8">
        <f ca="1">DATE(YEAR(TODAY()),9,15)</f>
        <v>42993</v>
      </c>
      <c r="B4" s="2" t="s">
        <v>13</v>
      </c>
      <c r="C4" s="3"/>
      <c r="D4" s="2" t="s">
        <v>2</v>
      </c>
      <c r="E4" s="2"/>
    </row>
    <row r="5" spans="1:5" ht="30" customHeight="1" x14ac:dyDescent="0.25">
      <c r="A5" s="8"/>
      <c r="B5" s="2"/>
      <c r="C5" s="3"/>
      <c r="D5" s="2" t="s">
        <v>2</v>
      </c>
      <c r="E5" s="2"/>
    </row>
    <row r="6" spans="1:5" ht="30" customHeight="1" x14ac:dyDescent="0.25">
      <c r="A6" s="8"/>
      <c r="B6" s="2"/>
      <c r="C6" s="3"/>
      <c r="D6" s="2" t="s">
        <v>3</v>
      </c>
      <c r="E6" s="2"/>
    </row>
    <row r="7" spans="1:5" ht="30" customHeight="1" x14ac:dyDescent="0.25">
      <c r="A7" s="8"/>
      <c r="B7" s="2"/>
      <c r="C7" s="3"/>
      <c r="D7" s="2" t="s">
        <v>4</v>
      </c>
      <c r="E7" s="2"/>
    </row>
    <row r="8" spans="1:5" ht="30" customHeight="1" x14ac:dyDescent="0.25">
      <c r="A8" s="8"/>
      <c r="B8" s="2"/>
      <c r="C8" s="3"/>
      <c r="D8" s="2" t="s">
        <v>5</v>
      </c>
      <c r="E8" s="2"/>
    </row>
    <row r="9" spans="1:5" ht="30" customHeight="1" x14ac:dyDescent="0.25">
      <c r="A9" s="7" t="s">
        <v>12</v>
      </c>
      <c r="B9" s="7"/>
      <c r="C9" s="18">
        <f>SUBTOTAL(109,ExpSep[Amount])</f>
        <v>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September needs be entered  in order for this expense to be added to the Summary sheet" sqref="A3:A8">
      <formula1>MONTH($A3)=9</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5" tint="0.59999389629810485"/>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38</v>
      </c>
      <c r="B1" s="24"/>
      <c r="C1" s="25"/>
      <c r="D1" s="5" t="s">
        <v>45</v>
      </c>
      <c r="E1" s="5" t="s">
        <v>44</v>
      </c>
    </row>
    <row r="2" spans="1:5" ht="17.100000000000001" customHeight="1" x14ac:dyDescent="0.25">
      <c r="A2" s="20" t="s">
        <v>6</v>
      </c>
      <c r="B2" s="20" t="s">
        <v>7</v>
      </c>
      <c r="C2" s="20" t="s">
        <v>8</v>
      </c>
      <c r="D2" s="20" t="s">
        <v>10</v>
      </c>
      <c r="E2" s="20" t="s">
        <v>9</v>
      </c>
    </row>
    <row r="3" spans="1:5" ht="30" customHeight="1" x14ac:dyDescent="0.25">
      <c r="A3" s="8">
        <f ca="1">DATE(YEAR(TODAY()),10,10)</f>
        <v>43018</v>
      </c>
      <c r="B3" s="2" t="s">
        <v>11</v>
      </c>
      <c r="C3" s="3"/>
      <c r="D3" s="2" t="s">
        <v>1</v>
      </c>
      <c r="E3" s="2" t="s">
        <v>43</v>
      </c>
    </row>
    <row r="4" spans="1:5" ht="30" customHeight="1" x14ac:dyDescent="0.25">
      <c r="A4" s="8">
        <f ca="1">DATE(YEAR(TODAY()),10,21)</f>
        <v>43029</v>
      </c>
      <c r="B4" s="2" t="s">
        <v>13</v>
      </c>
      <c r="C4" s="3"/>
      <c r="D4" s="2" t="s">
        <v>2</v>
      </c>
      <c r="E4" s="2"/>
    </row>
    <row r="5" spans="1:5" ht="30" customHeight="1" x14ac:dyDescent="0.25">
      <c r="A5" s="8"/>
      <c r="B5" s="2"/>
      <c r="C5" s="3"/>
      <c r="D5" s="2" t="s">
        <v>2</v>
      </c>
      <c r="E5" s="2"/>
    </row>
    <row r="6" spans="1:5" ht="30" customHeight="1" x14ac:dyDescent="0.25">
      <c r="A6" s="8"/>
      <c r="B6" s="2"/>
      <c r="C6" s="3"/>
      <c r="D6" s="2" t="s">
        <v>3</v>
      </c>
      <c r="E6" s="2"/>
    </row>
    <row r="7" spans="1:5" ht="30" customHeight="1" x14ac:dyDescent="0.25">
      <c r="A7" s="8"/>
      <c r="B7" s="2"/>
      <c r="C7" s="3"/>
      <c r="D7" s="2" t="s">
        <v>4</v>
      </c>
      <c r="E7" s="2"/>
    </row>
    <row r="8" spans="1:5" ht="30" customHeight="1" x14ac:dyDescent="0.25">
      <c r="A8" s="8"/>
      <c r="B8" s="2"/>
      <c r="C8" s="3"/>
      <c r="D8" s="2" t="s">
        <v>5</v>
      </c>
      <c r="E8" s="2"/>
    </row>
    <row r="9" spans="1:5" ht="30" customHeight="1" x14ac:dyDescent="0.25">
      <c r="A9" s="7" t="s">
        <v>12</v>
      </c>
      <c r="B9" s="7"/>
      <c r="C9" s="18">
        <f>SUBTOTAL(109,ExpOct[Amount])</f>
        <v>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October needs be entered  in order for this expense to be added to the Summary sheet" sqref="A3:A8">
      <formula1>MONTH($A3)=10</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5" tint="0.79998168889431442"/>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39</v>
      </c>
      <c r="B1" s="24"/>
      <c r="C1" s="25"/>
      <c r="D1" s="5" t="s">
        <v>45</v>
      </c>
      <c r="E1" s="5" t="s">
        <v>44</v>
      </c>
    </row>
    <row r="2" spans="1:5" ht="17.100000000000001" customHeight="1" x14ac:dyDescent="0.25">
      <c r="A2" s="20" t="s">
        <v>6</v>
      </c>
      <c r="B2" s="20" t="s">
        <v>7</v>
      </c>
      <c r="C2" s="20" t="s">
        <v>8</v>
      </c>
      <c r="D2" s="20" t="s">
        <v>10</v>
      </c>
      <c r="E2" s="20" t="s">
        <v>9</v>
      </c>
    </row>
    <row r="3" spans="1:5" ht="30" customHeight="1" x14ac:dyDescent="0.25">
      <c r="A3" s="8">
        <f ca="1">DATE(YEAR(TODAY()),11,14)</f>
        <v>43053</v>
      </c>
      <c r="B3" s="2" t="s">
        <v>11</v>
      </c>
      <c r="C3" s="3"/>
      <c r="D3" s="2" t="s">
        <v>1</v>
      </c>
      <c r="E3" s="2" t="s">
        <v>43</v>
      </c>
    </row>
    <row r="4" spans="1:5" ht="30" customHeight="1" x14ac:dyDescent="0.25">
      <c r="A4" s="8">
        <f ca="1">DATE(YEAR(TODAY()),11,21)</f>
        <v>43060</v>
      </c>
      <c r="B4" s="2" t="s">
        <v>13</v>
      </c>
      <c r="C4" s="3"/>
      <c r="D4" s="2" t="s">
        <v>2</v>
      </c>
      <c r="E4" s="2"/>
    </row>
    <row r="5" spans="1:5" ht="30" customHeight="1" x14ac:dyDescent="0.25">
      <c r="A5" s="8"/>
      <c r="B5" s="2"/>
      <c r="C5" s="3"/>
      <c r="D5" s="2" t="s">
        <v>2</v>
      </c>
      <c r="E5" s="2"/>
    </row>
    <row r="6" spans="1:5" ht="30" customHeight="1" x14ac:dyDescent="0.25">
      <c r="A6" s="8"/>
      <c r="B6" s="2"/>
      <c r="C6" s="3"/>
      <c r="D6" s="2" t="s">
        <v>3</v>
      </c>
      <c r="E6" s="2"/>
    </row>
    <row r="7" spans="1:5" ht="30" customHeight="1" x14ac:dyDescent="0.25">
      <c r="A7" s="8"/>
      <c r="B7" s="2"/>
      <c r="C7" s="3"/>
      <c r="D7" s="2" t="s">
        <v>4</v>
      </c>
      <c r="E7" s="2"/>
    </row>
    <row r="8" spans="1:5" ht="30" customHeight="1" x14ac:dyDescent="0.25">
      <c r="A8" s="8"/>
      <c r="B8" s="2"/>
      <c r="C8" s="3"/>
      <c r="D8" s="2" t="s">
        <v>5</v>
      </c>
      <c r="E8" s="2"/>
    </row>
    <row r="9" spans="1:5" ht="30" customHeight="1" x14ac:dyDescent="0.25">
      <c r="A9" s="7" t="s">
        <v>12</v>
      </c>
      <c r="B9" s="7"/>
      <c r="C9" s="18">
        <f>SUBTOTAL(109,ExpNov[Amount])</f>
        <v>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November needs be entered  in order for this expense to be added to the Summary sheet" sqref="A3:A8">
      <formula1>MONTH($A3)=11</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6"/>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40</v>
      </c>
      <c r="B1" s="24"/>
      <c r="C1" s="25"/>
      <c r="D1" s="5" t="s">
        <v>45</v>
      </c>
      <c r="E1" s="5" t="s">
        <v>44</v>
      </c>
    </row>
    <row r="2" spans="1:5" ht="17.100000000000001" customHeight="1" x14ac:dyDescent="0.25">
      <c r="A2" s="20" t="s">
        <v>6</v>
      </c>
      <c r="B2" s="20" t="s">
        <v>7</v>
      </c>
      <c r="C2" s="20" t="s">
        <v>8</v>
      </c>
      <c r="D2" s="20" t="s">
        <v>10</v>
      </c>
      <c r="E2" s="20" t="s">
        <v>9</v>
      </c>
    </row>
    <row r="3" spans="1:5" ht="30" customHeight="1" x14ac:dyDescent="0.25">
      <c r="A3" s="8">
        <f ca="1">DATE(YEAR(TODAY()),12,2)</f>
        <v>43071</v>
      </c>
      <c r="B3" s="2" t="s">
        <v>11</v>
      </c>
      <c r="C3" s="3">
        <v>201</v>
      </c>
      <c r="D3" s="2" t="s">
        <v>1</v>
      </c>
      <c r="E3" s="2" t="s">
        <v>43</v>
      </c>
    </row>
    <row r="4" spans="1:5" ht="30" customHeight="1" x14ac:dyDescent="0.25">
      <c r="A4" s="8">
        <f ca="1">DATE(YEAR(TODAY()),12,24)</f>
        <v>43093</v>
      </c>
      <c r="B4" s="2" t="s">
        <v>13</v>
      </c>
      <c r="C4" s="3">
        <v>98</v>
      </c>
      <c r="D4" s="2" t="s">
        <v>2</v>
      </c>
      <c r="E4" s="2"/>
    </row>
    <row r="5" spans="1:5" ht="30" customHeight="1" x14ac:dyDescent="0.25">
      <c r="A5" s="8"/>
      <c r="B5" s="2"/>
      <c r="C5" s="3">
        <v>342</v>
      </c>
      <c r="D5" s="2" t="s">
        <v>2</v>
      </c>
      <c r="E5" s="2"/>
    </row>
    <row r="6" spans="1:5" ht="30" customHeight="1" x14ac:dyDescent="0.25">
      <c r="A6" s="8"/>
      <c r="B6" s="2"/>
      <c r="C6" s="3">
        <v>122</v>
      </c>
      <c r="D6" s="2" t="s">
        <v>3</v>
      </c>
      <c r="E6" s="2"/>
    </row>
    <row r="7" spans="1:5" ht="30" customHeight="1" x14ac:dyDescent="0.25">
      <c r="A7" s="8"/>
      <c r="B7" s="2"/>
      <c r="C7" s="3">
        <v>187</v>
      </c>
      <c r="D7" s="2" t="s">
        <v>4</v>
      </c>
      <c r="E7" s="2"/>
    </row>
    <row r="8" spans="1:5" ht="30" customHeight="1" x14ac:dyDescent="0.25">
      <c r="A8" s="8"/>
      <c r="B8" s="2"/>
      <c r="C8" s="3">
        <v>99</v>
      </c>
      <c r="D8" s="2" t="s">
        <v>5</v>
      </c>
      <c r="E8" s="2"/>
    </row>
    <row r="9" spans="1:5" ht="30" customHeight="1" x14ac:dyDescent="0.25">
      <c r="A9" s="7" t="s">
        <v>12</v>
      </c>
      <c r="B9" s="7"/>
      <c r="C9" s="18">
        <f>SUBTOTAL(109,ExpDec[Amount])</f>
        <v>1049</v>
      </c>
      <c r="D9" s="7"/>
      <c r="E9" s="2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December needs be entered  in order for this expense to be added to the Summary sheet" sqref="A3:A8">
      <formula1>MONTH($A3)=12</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499984740745262"/>
    <pageSetUpPr autoPageBreaks="0" fitToPage="1"/>
  </sheetPr>
  <dimension ref="A1:O10"/>
  <sheetViews>
    <sheetView showGridLines="0" topLeftCell="A4" zoomScaleNormal="100" workbookViewId="0"/>
  </sheetViews>
  <sheetFormatPr defaultRowHeight="30" customHeight="1" x14ac:dyDescent="0.25"/>
  <cols>
    <col min="1" max="1" width="15.85546875" customWidth="1"/>
    <col min="2" max="14" width="12.5703125" customWidth="1"/>
    <col min="15" max="15" width="12.7109375" customWidth="1"/>
    <col min="16" max="16" width="9.140625" customWidth="1"/>
    <col min="17" max="17" width="7.28515625" customWidth="1"/>
  </cols>
  <sheetData>
    <row r="1" spans="1:15" ht="35.1" customHeight="1" x14ac:dyDescent="0.4">
      <c r="A1" s="1" t="s">
        <v>28</v>
      </c>
      <c r="B1" s="1"/>
      <c r="C1" s="1"/>
    </row>
    <row r="2" spans="1:15" ht="17.100000000000001" customHeight="1" x14ac:dyDescent="0.25">
      <c r="B2" s="22" t="s">
        <v>14</v>
      </c>
      <c r="C2" s="22" t="s">
        <v>15</v>
      </c>
      <c r="D2" s="22" t="s">
        <v>16</v>
      </c>
      <c r="E2" s="22" t="s">
        <v>17</v>
      </c>
      <c r="F2" s="22" t="s">
        <v>18</v>
      </c>
      <c r="G2" s="22" t="s">
        <v>19</v>
      </c>
      <c r="H2" s="22" t="s">
        <v>20</v>
      </c>
      <c r="I2" s="22" t="s">
        <v>21</v>
      </c>
      <c r="J2" s="22" t="s">
        <v>22</v>
      </c>
      <c r="K2" s="22" t="s">
        <v>23</v>
      </c>
      <c r="L2" s="22" t="s">
        <v>24</v>
      </c>
      <c r="M2" s="22" t="s">
        <v>25</v>
      </c>
      <c r="N2" s="22" t="s">
        <v>44</v>
      </c>
    </row>
    <row r="3" spans="1:15" ht="224.1" customHeight="1" x14ac:dyDescent="0.25"/>
    <row r="4" spans="1:15" ht="17.100000000000001" customHeight="1" x14ac:dyDescent="0.25">
      <c r="A4" s="4" t="s">
        <v>0</v>
      </c>
      <c r="B4" s="4" t="s">
        <v>14</v>
      </c>
      <c r="C4" s="4" t="s">
        <v>15</v>
      </c>
      <c r="D4" s="4" t="s">
        <v>16</v>
      </c>
      <c r="E4" s="4" t="s">
        <v>17</v>
      </c>
      <c r="F4" s="4" t="s">
        <v>18</v>
      </c>
      <c r="G4" s="4" t="s">
        <v>19</v>
      </c>
      <c r="H4" s="4" t="s">
        <v>20</v>
      </c>
      <c r="I4" s="4" t="s">
        <v>21</v>
      </c>
      <c r="J4" s="4" t="s">
        <v>22</v>
      </c>
      <c r="K4" s="4" t="s">
        <v>23</v>
      </c>
      <c r="L4" s="4" t="s">
        <v>24</v>
      </c>
      <c r="M4" s="4" t="s">
        <v>25</v>
      </c>
      <c r="N4" s="4" t="s">
        <v>12</v>
      </c>
      <c r="O4" s="4" t="s">
        <v>26</v>
      </c>
    </row>
    <row r="5" spans="1:15" ht="30" customHeight="1" x14ac:dyDescent="0.25">
      <c r="A5" s="2" t="s">
        <v>1</v>
      </c>
      <c r="B5" s="3">
        <f>SUMIFS(ExpJan[Amount],ExpJan[Category],ExpenseSummary[[#This Row],[Expenses]])</f>
        <v>33</v>
      </c>
      <c r="C5" s="3">
        <f>SUMIFS(ExpFeb[Amount],ExpFeb[Category],ExpenseSummary[[#This Row],[Expenses]])</f>
        <v>375</v>
      </c>
      <c r="D5" s="3">
        <f>SUMIFS(ExpMar[Amount],ExpMar[Category],ExpenseSummary[[#This Row],[Expenses]])</f>
        <v>33</v>
      </c>
      <c r="E5" s="3">
        <f>SUMIFS(ExpApr[Amount],ExpApr[Category],ExpenseSummary[[#This Row],[Expenses]])</f>
        <v>45</v>
      </c>
      <c r="F5" s="3">
        <f>SUMIFS(ExpMay[Amount],ExpMay[Category],ExpenseSummary[[#This Row],[Expenses]])</f>
        <v>375</v>
      </c>
      <c r="G5" s="3">
        <f>SUMIFS(ExpJun[Amount],ExpJun[Category],ExpenseSummary[[#This Row],[Expenses]])</f>
        <v>201</v>
      </c>
      <c r="H5" s="3">
        <f>SUMIFS(ExpJul[Amount],ExpJul[Category],ExpenseSummary[[#This Row],[Expenses]])</f>
        <v>0</v>
      </c>
      <c r="I5" s="3">
        <f>SUMIFS(ExpAug[Amount],ExpAug[Category],ExpenseSummary[[#This Row],[Expenses]])</f>
        <v>0</v>
      </c>
      <c r="J5" s="3">
        <f>SUMIFS(ExpSep[Amount],ExpSep[Category],ExpenseSummary[[#This Row],[Expenses]])</f>
        <v>0</v>
      </c>
      <c r="K5" s="3">
        <f>SUMIFS(ExpOct[Amount],ExpOct[Category],ExpenseSummary[[#This Row],[Expenses]])</f>
        <v>0</v>
      </c>
      <c r="L5" s="3">
        <f>SUMIFS(ExpNov[Amount],ExpNov[Category],ExpenseSummary[[#This Row],[Expenses]])</f>
        <v>0</v>
      </c>
      <c r="M5" s="3">
        <f>SUMIFS(ExpDec[Amount],ExpDec[Category],ExpenseSummary[[#This Row],[Expenses]])</f>
        <v>201</v>
      </c>
      <c r="N5" s="3">
        <f>SUM(ExpenseSummary[[#This Row],[Jan]:[Dec]])</f>
        <v>1263</v>
      </c>
    </row>
    <row r="6" spans="1:15" ht="30" customHeight="1" x14ac:dyDescent="0.25">
      <c r="A6" s="2" t="s">
        <v>2</v>
      </c>
      <c r="B6" s="3">
        <f>SUMIFS(ExpJan[Amount],ExpJan[Category],ExpenseSummary[[#This Row],[Expenses]])</f>
        <v>238</v>
      </c>
      <c r="C6" s="3">
        <f>SUMIFS(ExpFeb[Amount],ExpFeb[Category],ExpenseSummary[[#This Row],[Expenses]])</f>
        <v>238</v>
      </c>
      <c r="D6" s="3">
        <f>SUMIFS(ExpMar[Amount],ExpMar[Category],ExpenseSummary[[#This Row],[Expenses]])</f>
        <v>238</v>
      </c>
      <c r="E6" s="3">
        <f>SUMIFS(ExpApr[Amount],ExpApr[Category],ExpenseSummary[[#This Row],[Expenses]])</f>
        <v>123</v>
      </c>
      <c r="F6" s="3">
        <f>SUMIFS(ExpMay[Amount],ExpMay[Category],ExpenseSummary[[#This Row],[Expenses]])</f>
        <v>111</v>
      </c>
      <c r="G6" s="3">
        <f>SUMIFS(ExpJun[Amount],ExpJun[Category],ExpenseSummary[[#This Row],[Expenses]])</f>
        <v>98</v>
      </c>
      <c r="H6" s="3">
        <f>SUMIFS(ExpJul[Amount],ExpJul[Category],ExpenseSummary[[#This Row],[Expenses]])</f>
        <v>0</v>
      </c>
      <c r="I6" s="3">
        <f>SUMIFS(ExpAug[Amount],ExpAug[Category],ExpenseSummary[[#This Row],[Expenses]])</f>
        <v>0</v>
      </c>
      <c r="J6" s="3">
        <f>SUMIFS(ExpSep[Amount],ExpSep[Category],ExpenseSummary[[#This Row],[Expenses]])</f>
        <v>0</v>
      </c>
      <c r="K6" s="3">
        <f>SUMIFS(ExpOct[Amount],ExpOct[Category],ExpenseSummary[[#This Row],[Expenses]])</f>
        <v>0</v>
      </c>
      <c r="L6" s="3">
        <f>SUMIFS(ExpNov[Amount],ExpNov[Category],ExpenseSummary[[#This Row],[Expenses]])</f>
        <v>0</v>
      </c>
      <c r="M6" s="3">
        <f>SUMIFS(ExpDec[Amount],ExpDec[Category],ExpenseSummary[[#This Row],[Expenses]])</f>
        <v>440</v>
      </c>
      <c r="N6" s="3">
        <f>SUM(ExpenseSummary[[#This Row],[Jan]:[Dec]])</f>
        <v>1486</v>
      </c>
    </row>
    <row r="7" spans="1:15" ht="30" customHeight="1" x14ac:dyDescent="0.25">
      <c r="A7" s="2" t="s">
        <v>3</v>
      </c>
      <c r="B7" s="3">
        <f>SUMIFS(ExpJan[Amount],ExpJan[Category],ExpenseSummary[[#This Row],[Expenses]])</f>
        <v>110</v>
      </c>
      <c r="C7" s="3">
        <f>SUMIFS(ExpFeb[Amount],ExpFeb[Category],ExpenseSummary[[#This Row],[Expenses]])</f>
        <v>110</v>
      </c>
      <c r="D7" s="3">
        <f>SUMIFS(ExpMar[Amount],ExpMar[Category],ExpenseSummary[[#This Row],[Expenses]])</f>
        <v>110</v>
      </c>
      <c r="E7" s="3">
        <f>SUMIFS(ExpApr[Amount],ExpApr[Category],ExpenseSummary[[#This Row],[Expenses]])</f>
        <v>125</v>
      </c>
      <c r="F7" s="3">
        <f>SUMIFS(ExpMay[Amount],ExpMay[Category],ExpenseSummary[[#This Row],[Expenses]])</f>
        <v>333</v>
      </c>
      <c r="G7" s="3">
        <f>SUMIFS(ExpJun[Amount],ExpJun[Category],ExpenseSummary[[#This Row],[Expenses]])</f>
        <v>122</v>
      </c>
      <c r="H7" s="3">
        <f>SUMIFS(ExpJul[Amount],ExpJul[Category],ExpenseSummary[[#This Row],[Expenses]])</f>
        <v>0</v>
      </c>
      <c r="I7" s="3">
        <f>SUMIFS(ExpAug[Amount],ExpAug[Category],ExpenseSummary[[#This Row],[Expenses]])</f>
        <v>0</v>
      </c>
      <c r="J7" s="3">
        <f>SUMIFS(ExpSep[Amount],ExpSep[Category],ExpenseSummary[[#This Row],[Expenses]])</f>
        <v>0</v>
      </c>
      <c r="K7" s="3">
        <f>SUMIFS(ExpOct[Amount],ExpOct[Category],ExpenseSummary[[#This Row],[Expenses]])</f>
        <v>0</v>
      </c>
      <c r="L7" s="3">
        <f>SUMIFS(ExpNov[Amount],ExpNov[Category],ExpenseSummary[[#This Row],[Expenses]])</f>
        <v>0</v>
      </c>
      <c r="M7" s="3">
        <f>SUMIFS(ExpDec[Amount],ExpDec[Category],ExpenseSummary[[#This Row],[Expenses]])</f>
        <v>122</v>
      </c>
      <c r="N7" s="3">
        <f>SUM(ExpenseSummary[[#This Row],[Jan]:[Dec]])</f>
        <v>1032</v>
      </c>
    </row>
    <row r="8" spans="1:15" ht="30" customHeight="1" x14ac:dyDescent="0.25">
      <c r="A8" s="2" t="s">
        <v>4</v>
      </c>
      <c r="B8" s="3">
        <f>SUMIFS(ExpJan[Amount],ExpJan[Category],ExpenseSummary[[#This Row],[Expenses]])</f>
        <v>426</v>
      </c>
      <c r="C8" s="3">
        <f>SUMIFS(ExpFeb[Amount],ExpFeb[Category],ExpenseSummary[[#This Row],[Expenses]])</f>
        <v>84</v>
      </c>
      <c r="D8" s="3">
        <f>SUMIFS(ExpMar[Amount],ExpMar[Category],ExpenseSummary[[#This Row],[Expenses]])</f>
        <v>84</v>
      </c>
      <c r="E8" s="3">
        <f>SUMIFS(ExpApr[Amount],ExpApr[Category],ExpenseSummary[[#This Row],[Expenses]])</f>
        <v>426</v>
      </c>
      <c r="F8" s="3">
        <f>SUMIFS(ExpMay[Amount],ExpMay[Category],ExpenseSummary[[#This Row],[Expenses]])</f>
        <v>125</v>
      </c>
      <c r="G8" s="3">
        <f>SUMIFS(ExpJun[Amount],ExpJun[Category],ExpenseSummary[[#This Row],[Expenses]])</f>
        <v>187</v>
      </c>
      <c r="H8" s="3">
        <f>SUMIFS(ExpJul[Amount],ExpJul[Category],ExpenseSummary[[#This Row],[Expenses]])</f>
        <v>0</v>
      </c>
      <c r="I8" s="3">
        <f>SUMIFS(ExpAug[Amount],ExpAug[Category],ExpenseSummary[[#This Row],[Expenses]])</f>
        <v>0</v>
      </c>
      <c r="J8" s="3">
        <f>SUMIFS(ExpSep[Amount],ExpSep[Category],ExpenseSummary[[#This Row],[Expenses]])</f>
        <v>0</v>
      </c>
      <c r="K8" s="3">
        <f>SUMIFS(ExpOct[Amount],ExpOct[Category],ExpenseSummary[[#This Row],[Expenses]])</f>
        <v>0</v>
      </c>
      <c r="L8" s="3">
        <f>SUMIFS(ExpNov[Amount],ExpNov[Category],ExpenseSummary[[#This Row],[Expenses]])</f>
        <v>0</v>
      </c>
      <c r="M8" s="3">
        <f>SUMIFS(ExpDec[Amount],ExpDec[Category],ExpenseSummary[[#This Row],[Expenses]])</f>
        <v>187</v>
      </c>
      <c r="N8" s="3">
        <f>SUM(ExpenseSummary[[#This Row],[Jan]:[Dec]])</f>
        <v>1519</v>
      </c>
    </row>
    <row r="9" spans="1:15" ht="30" customHeight="1" x14ac:dyDescent="0.25">
      <c r="A9" s="2" t="s">
        <v>5</v>
      </c>
      <c r="B9" s="3">
        <f>SUMIFS(ExpJan[Amount],ExpJan[Category],ExpenseSummary[[#This Row],[Expenses]])</f>
        <v>54</v>
      </c>
      <c r="C9" s="3">
        <f>SUMIFS(ExpFeb[Amount],ExpFeb[Category],ExpenseSummary[[#This Row],[Expenses]])</f>
        <v>54</v>
      </c>
      <c r="D9" s="3">
        <f>SUMIFS(ExpMar[Amount],ExpMar[Category],ExpenseSummary[[#This Row],[Expenses]])</f>
        <v>109</v>
      </c>
      <c r="E9" s="3">
        <f>SUMIFS(ExpApr[Amount],ExpApr[Category],ExpenseSummary[[#This Row],[Expenses]])</f>
        <v>98</v>
      </c>
      <c r="F9" s="3">
        <f>SUMIFS(ExpMay[Amount],ExpMay[Category],ExpenseSummary[[#This Row],[Expenses]])</f>
        <v>33</v>
      </c>
      <c r="G9" s="3">
        <f>SUMIFS(ExpJun[Amount],ExpJun[Category],ExpenseSummary[[#This Row],[Expenses]])</f>
        <v>441</v>
      </c>
      <c r="H9" s="3">
        <f>SUMIFS(ExpJul[Amount],ExpJul[Category],ExpenseSummary[[#This Row],[Expenses]])</f>
        <v>0</v>
      </c>
      <c r="I9" s="3">
        <f>SUMIFS(ExpAug[Amount],ExpAug[Category],ExpenseSummary[[#This Row],[Expenses]])</f>
        <v>0</v>
      </c>
      <c r="J9" s="3">
        <f>SUMIFS(ExpSep[Amount],ExpSep[Category],ExpenseSummary[[#This Row],[Expenses]])</f>
        <v>0</v>
      </c>
      <c r="K9" s="3">
        <f>SUMIFS(ExpOct[Amount],ExpOct[Category],ExpenseSummary[[#This Row],[Expenses]])</f>
        <v>0</v>
      </c>
      <c r="L9" s="3">
        <f>SUMIFS(ExpNov[Amount],ExpNov[Category],ExpenseSummary[[#This Row],[Expenses]])</f>
        <v>0</v>
      </c>
      <c r="M9" s="3">
        <f>SUMIFS(ExpDec[Amount],ExpDec[Category],ExpenseSummary[[#This Row],[Expenses]])</f>
        <v>99</v>
      </c>
      <c r="N9" s="3">
        <f>SUM(ExpenseSummary[[#This Row],[Jan]:[Dec]])</f>
        <v>888</v>
      </c>
    </row>
    <row r="10" spans="1:15" ht="30" customHeight="1" x14ac:dyDescent="0.25">
      <c r="A10" s="12" t="s">
        <v>12</v>
      </c>
      <c r="B10" s="13">
        <f>SUBTOTAL(109,ExpenseSummary[Jan])</f>
        <v>861</v>
      </c>
      <c r="C10" s="13">
        <f>SUBTOTAL(109,ExpenseSummary[Feb])</f>
        <v>861</v>
      </c>
      <c r="D10" s="13">
        <f>SUBTOTAL(109,ExpenseSummary[Mar])</f>
        <v>574</v>
      </c>
      <c r="E10" s="13">
        <f>SUBTOTAL(109,ExpenseSummary[Apr])</f>
        <v>817</v>
      </c>
      <c r="F10" s="13">
        <f>SUBTOTAL(109,ExpenseSummary[May])</f>
        <v>977</v>
      </c>
      <c r="G10" s="13">
        <f>SUBTOTAL(109,ExpenseSummary[Jun])</f>
        <v>1049</v>
      </c>
      <c r="H10" s="13">
        <f>SUBTOTAL(109,ExpenseSummary[Jul])</f>
        <v>0</v>
      </c>
      <c r="I10" s="13">
        <f>SUBTOTAL(109,ExpenseSummary[Aug])</f>
        <v>0</v>
      </c>
      <c r="J10" s="13">
        <f>SUBTOTAL(109,ExpenseSummary[Sep])</f>
        <v>0</v>
      </c>
      <c r="K10" s="13">
        <f>SUBTOTAL(109,ExpenseSummary[Oct])</f>
        <v>0</v>
      </c>
      <c r="L10" s="13">
        <f>SUBTOTAL(109,ExpenseSummary[Nov])</f>
        <v>0</v>
      </c>
      <c r="M10" s="13">
        <f>SUBTOTAL(109,ExpenseSummary[Dec])</f>
        <v>1049</v>
      </c>
      <c r="N10" s="13">
        <f>SUBTOTAL(109,ExpenseSummary[Total])</f>
        <v>6188</v>
      </c>
    </row>
  </sheetData>
  <dataConsolidate/>
  <dataValidations count="22">
    <dataValidation allowBlank="1" showInputMessage="1" showErrorMessage="1" prompt="An expense trends workbook that tracks specific expenses over a 12 month period. This workbook contains a tips worksheet, this summary worksheet and a worksheet for each month" sqref="A1"/>
    <dataValidation allowBlank="1" showInputMessage="1" showErrorMessage="1" prompt="Enter an expense name in this column" sqref="A4"/>
    <dataValidation allowBlank="1" showInputMessage="1" showErrorMessage="1" prompt="Expense total over the 12 months is automatically displayed in this column" sqref="N4"/>
    <dataValidation allowBlank="1" showInputMessage="1" showErrorMessage="1" prompt="A sparkline visualizing the trend of expenses for 1 expense over 12 months is displayed in this column" sqref="O4"/>
    <dataValidation allowBlank="1" showInputMessage="1" showErrorMessage="1" prompt="Cells B2 to M2 contain navigation links to a detailed outline of expenses for each month in a calendar year, starting with January and ending with December.  Cell N2 contains a navigation link to the tips worksheet" sqref="A2"/>
    <dataValidation allowBlank="1" showInputMessage="1" showErrorMessage="1" prompt="Navigation hyperlink to the expense details for this month" sqref="B2:M2"/>
    <dataValidation allowBlank="1" showInputMessage="1" showErrorMessage="1" prompt="Navigation hyperlink to the tips worksheet, which explains how to use this workbook" sqref="N2"/>
    <dataValidation allowBlank="1" showInputMessage="1" showErrorMessage="1" prompt="Clustered column chart comparing expenses from Jan to Dec is displayed in B3 to M3. A navigation hyperlink to each month is above each clustered column chart from B2 to M2. The expense summary for each month is in the Expense Summary table" sqref="A3"/>
    <dataValidation allowBlank="1" showInputMessage="1" showErrorMessage="1" prompt="A clustered column chart comparing expenses for the month of Jan. Select the navigation link in B2 to view the expense details. Navigate to the Expense Summary table starting in B4 to view the summary of each expense amount" sqref="B3"/>
    <dataValidation allowBlank="1" showInputMessage="1" showErrorMessage="1" prompt="A clustered column chart comparing expenses for the month of Feb. Select the navigation link in C2 to view the expense details. Navigate to the Expense Summary table starting in C4 to view the summary of each expense amount" sqref="C3"/>
    <dataValidation allowBlank="1" showInputMessage="1" showErrorMessage="1" prompt="A clustered column chart comparing expenses for the month of Mar. Select the navigation link in D2 to view the expense details. Navigate to the Expense Summary table starting in D4 to view the summary of each expense amount" sqref="D3"/>
    <dataValidation allowBlank="1" showInputMessage="1" showErrorMessage="1" prompt="A clustered column chart comparing expenses for the month of Apr. Select the navigation link in E2 to view the expense details. Navigate to the Expense Summary table starting in E4 to view the summary of each expense amount" sqref="E3"/>
    <dataValidation allowBlank="1" showInputMessage="1" showErrorMessage="1" prompt="A clustered column chart comparing expenses for the month of May. Select the navigation link in F2 to view the expense details. Navigate to the Expense Summary table starting in F4 to view the summary of each expense amount" sqref="F3"/>
    <dataValidation allowBlank="1" showInputMessage="1" showErrorMessage="1" prompt="A clustered column chart comparing expenses for the month of Jun. Select the navigation link in G2 to view the expense details. Navigate to the Expense Summary table starting in G4 to view the summary of each expense amount" sqref="G3"/>
    <dataValidation allowBlank="1" showInputMessage="1" showErrorMessage="1" prompt="A clustered column chart comparing expenses for the month of Jul. Select the navigation link in H2 to view the expense details. Navigate to the Expense Summary table starting in H4 to view the summary of each expense amount" sqref="H3"/>
    <dataValidation allowBlank="1" showInputMessage="1" showErrorMessage="1" prompt="A clustered column chart comparing expenses for the month of Aug. Select the navigation link in I2 to view the expense details. Navigate to the Expense Summary table starting in I4 to view the summary of each expense amount" sqref="I3"/>
    <dataValidation allowBlank="1" showInputMessage="1" showErrorMessage="1" prompt="A clustered column chart comparing expenses for the month of Sep. Select the navigation link in J2 to view the expense details. Navigate to the Expense Summary table starting in J4 to view the summary of each expense amount" sqref="J3"/>
    <dataValidation allowBlank="1" showInputMessage="1" showErrorMessage="1" prompt="A clustered column chart comparing expenses for the month of Oct. Select the navigation link in K2 to view the expense details. Navigate to the Expense Summary table starting in K4 to view the summary of each expense amount" sqref="K3"/>
    <dataValidation allowBlank="1" showInputMessage="1" showErrorMessage="1" prompt="A clustered column chart comparing expenses for the month of Nov. Select the navigation link in L2 to view the expense details. Navigate to the Expense Summary table starting in L4 to view the summary of each expense amount" sqref="L3"/>
    <dataValidation allowBlank="1" showInputMessage="1" showErrorMessage="1" prompt="A clustered column chart comparing expenses for the month of Dec. Select the navigation link in M2 to view the expense details. Navigate to the Expense Summary table starting in M4 to view the summary of each expense amount" sqref="M3"/>
    <dataValidation allowBlank="1" showInputMessage="1" showErrorMessage="1" prompt="Legend for the clustered column chart" sqref="N3"/>
    <dataValidation allowBlank="1" showInputMessage="1" showErrorMessage="1" prompt="Expense amount is automatically displayed in this column" sqref="B4:M4"/>
  </dataValidations>
  <hyperlinks>
    <hyperlink ref="B2" location="jan!A1" tooltip="Select to navigate to Jan" display="Jan"/>
    <hyperlink ref="C2" location="feb!A1" tooltip="Select to navigate to Feb" display="Feb"/>
    <hyperlink ref="D2" location="mar!A1" tooltip="Select to navigate to Mar" display="Mar"/>
    <hyperlink ref="E2" location="apr!A1" tooltip="Select to navigate to Apr" display="Apr"/>
    <hyperlink ref="F2" location="may!A1" tooltip="Select to navigate to May" display="May"/>
    <hyperlink ref="G2" location="jun!A1" tooltip="Select to navigate to Jun" display="Jun"/>
    <hyperlink ref="H2" location="jul!A1" tooltip="Select to navigate to Jul" display="Jul"/>
    <hyperlink ref="I2" location="aug!A1" tooltip="Select to navigate to Aug" display="Aug"/>
    <hyperlink ref="J2" location="sep!A1" tooltip="Select to navigate to Sep" display="Sep"/>
    <hyperlink ref="K2" location="oct!A1" tooltip="Select to navigate to Oct" display="Oct"/>
    <hyperlink ref="L2" location="nov!A1" tooltip="Select to navigate to Nov" display="Nov"/>
    <hyperlink ref="M2" location="dec!A1" tooltip="Select to navigate to Dec" display="Dec"/>
    <hyperlink ref="N2" location="tips!A1" tooltip="Select to navigate to tips" display="Tips"/>
  </hyperlinks>
  <printOptions horizontalCentered="1"/>
  <pageMargins left="0.25" right="0.25" top="0.75" bottom="0.75" header="0.3" footer="0.3"/>
  <pageSetup orientation="landscape" r:id="rId1"/>
  <headerFooter differentFirst="1">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markers="1" last="1" negative="1">
          <x14:colorSeries theme="4" tint="-0.499984740745262"/>
          <x14:colorNegative theme="6" tint="-0.499984740745262"/>
          <x14:colorAxis rgb="FF000000"/>
          <x14:colorMarkers theme="7" tint="-0.249977111117893"/>
          <x14:colorFirst theme="5" tint="-0.249977111117893"/>
          <x14:colorLast theme="7" tint="-0.499984740745262"/>
          <x14:colorHigh theme="5" tint="-0.249977111117893"/>
          <x14:colorLow theme="5" tint="-0.249977111117893"/>
          <x14:sparklines>
            <x14:sparkline>
              <xm:f>summary!B5:M5</xm:f>
              <xm:sqref>O5</xm:sqref>
            </x14:sparkline>
            <x14:sparkline>
              <xm:f>summary!B6:M6</xm:f>
              <xm:sqref>O6</xm:sqref>
            </x14:sparkline>
            <x14:sparkline>
              <xm:f>summary!B7:M7</xm:f>
              <xm:sqref>O7</xm:sqref>
            </x14:sparkline>
            <x14:sparkline>
              <xm:f>summary!B8:M8</xm:f>
              <xm:sqref>O8</xm:sqref>
            </x14:sparkline>
            <x14:sparkline>
              <xm:f>summary!B9:M9</xm:f>
              <xm:sqref>O9</xm:sqref>
            </x14:sparkline>
          </x14:sparklines>
        </x14:sparklineGroup>
        <x14:sparklineGroup displayEmptyCellsAs="gap" markers="1">
          <x14:colorSeries theme="0" tint="-0.499984740745262"/>
          <x14:colorNegative theme="5"/>
          <x14:colorAxis rgb="FF000000"/>
          <x14:colorMarkers theme="7"/>
          <x14:colorFirst theme="4" tint="0.39997558519241921"/>
          <x14:colorLast theme="4" tint="0.39997558519241921"/>
          <x14:colorHigh theme="4"/>
          <x14:colorLow theme="4"/>
          <x14:sparklines>
            <x14:sparkline>
              <xm:f>summary!B10:M10</xm:f>
              <xm:sqref>O10</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249977111117893"/>
    <pageSetUpPr autoPageBreaks="0" fitToPage="1"/>
  </sheetPr>
  <dimension ref="A1:E9"/>
  <sheetViews>
    <sheetView showGridLines="0" tabSelected="1" workbookViewId="0">
      <selection activeCell="D3" sqref="D3"/>
    </sheetView>
  </sheetViews>
  <sheetFormatPr defaultRowHeight="30" customHeight="1" x14ac:dyDescent="0.25"/>
  <cols>
    <col min="1" max="3" width="15.5703125" customWidth="1"/>
    <col min="4" max="5" width="30.5703125" customWidth="1"/>
  </cols>
  <sheetData>
    <row r="1" spans="1:5" ht="35.1" customHeight="1" x14ac:dyDescent="0.4">
      <c r="A1" s="24" t="s">
        <v>29</v>
      </c>
      <c r="B1" s="24"/>
      <c r="C1" s="24"/>
      <c r="D1" s="22" t="s">
        <v>45</v>
      </c>
      <c r="E1" s="22" t="s">
        <v>44</v>
      </c>
    </row>
    <row r="2" spans="1:5" ht="17.100000000000001" customHeight="1" x14ac:dyDescent="0.25">
      <c r="A2" s="20" t="s">
        <v>6</v>
      </c>
      <c r="B2" s="20" t="s">
        <v>7</v>
      </c>
      <c r="C2" s="20" t="s">
        <v>8</v>
      </c>
      <c r="D2" s="20" t="s">
        <v>10</v>
      </c>
      <c r="E2" s="20" t="s">
        <v>9</v>
      </c>
    </row>
    <row r="3" spans="1:5" ht="30" customHeight="1" x14ac:dyDescent="0.25">
      <c r="A3" s="8">
        <f ca="1">DATE(YEAR(TODAY()),1,4)</f>
        <v>42739</v>
      </c>
      <c r="B3" s="2" t="s">
        <v>11</v>
      </c>
      <c r="C3" s="3">
        <v>33</v>
      </c>
      <c r="D3" s="2" t="s">
        <v>1</v>
      </c>
      <c r="E3" s="26" t="s">
        <v>52</v>
      </c>
    </row>
    <row r="4" spans="1:5" ht="30" customHeight="1" x14ac:dyDescent="0.25">
      <c r="A4" s="8">
        <f ca="1">DATE(YEAR(TODAY()),1,5)</f>
        <v>42740</v>
      </c>
      <c r="B4" s="2" t="s">
        <v>13</v>
      </c>
      <c r="C4" s="3">
        <v>238</v>
      </c>
      <c r="D4" s="2" t="s">
        <v>2</v>
      </c>
      <c r="E4" s="2"/>
    </row>
    <row r="5" spans="1:5" ht="30" customHeight="1" x14ac:dyDescent="0.25">
      <c r="A5" s="8"/>
      <c r="B5" s="2"/>
      <c r="C5" s="3">
        <v>342</v>
      </c>
      <c r="D5" s="2" t="s">
        <v>4</v>
      </c>
      <c r="E5" s="2"/>
    </row>
    <row r="6" spans="1:5" ht="30" customHeight="1" x14ac:dyDescent="0.25">
      <c r="A6" s="8"/>
      <c r="B6" s="2"/>
      <c r="C6" s="3">
        <v>110</v>
      </c>
      <c r="D6" s="2" t="s">
        <v>3</v>
      </c>
      <c r="E6" s="2"/>
    </row>
    <row r="7" spans="1:5" ht="30" customHeight="1" x14ac:dyDescent="0.25">
      <c r="A7" s="8"/>
      <c r="B7" s="2"/>
      <c r="C7" s="3">
        <v>84</v>
      </c>
      <c r="D7" s="2" t="s">
        <v>4</v>
      </c>
      <c r="E7" s="2"/>
    </row>
    <row r="8" spans="1:5" ht="30" customHeight="1" x14ac:dyDescent="0.25">
      <c r="A8" s="8"/>
      <c r="B8" s="2"/>
      <c r="C8" s="3">
        <v>54</v>
      </c>
      <c r="D8" s="2" t="s">
        <v>5</v>
      </c>
      <c r="E8" s="2"/>
    </row>
    <row r="9" spans="1:5" ht="30" customHeight="1" x14ac:dyDescent="0.25">
      <c r="A9" s="7" t="s">
        <v>12</v>
      </c>
      <c r="B9" s="7"/>
      <c r="C9" s="18">
        <f>SUBTOTAL(109,ExpJan[Amount])</f>
        <v>861</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January needs be entered in order for this expense to be added to the Summary sheet" sqref="A3:A8">
      <formula1>MONTH($A3)=1</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scale="83"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30</v>
      </c>
      <c r="B1" s="24"/>
      <c r="C1" s="24"/>
      <c r="D1" s="22" t="s">
        <v>45</v>
      </c>
      <c r="E1" s="22" t="s">
        <v>44</v>
      </c>
    </row>
    <row r="2" spans="1:5" ht="17.100000000000001" customHeight="1" x14ac:dyDescent="0.25">
      <c r="A2" s="4" t="s">
        <v>6</v>
      </c>
      <c r="B2" s="4" t="s">
        <v>7</v>
      </c>
      <c r="C2" s="4" t="s">
        <v>8</v>
      </c>
      <c r="D2" s="4" t="s">
        <v>10</v>
      </c>
      <c r="E2" s="4" t="s">
        <v>9</v>
      </c>
    </row>
    <row r="3" spans="1:5" ht="30" customHeight="1" x14ac:dyDescent="0.25">
      <c r="A3" s="8">
        <f ca="1">DATE(YEAR(TODAY()),2,3)</f>
        <v>42769</v>
      </c>
      <c r="B3" s="2" t="s">
        <v>11</v>
      </c>
      <c r="C3" s="3">
        <v>33</v>
      </c>
      <c r="D3" s="2" t="s">
        <v>1</v>
      </c>
      <c r="E3" s="2" t="s">
        <v>43</v>
      </c>
    </row>
    <row r="4" spans="1:5" ht="30" customHeight="1" x14ac:dyDescent="0.25">
      <c r="A4" s="8">
        <f ca="1">DATE(YEAR(TODAY()),2,4)</f>
        <v>42770</v>
      </c>
      <c r="B4" s="2" t="s">
        <v>13</v>
      </c>
      <c r="C4" s="3">
        <v>238</v>
      </c>
      <c r="D4" s="2" t="s">
        <v>2</v>
      </c>
      <c r="E4" s="2"/>
    </row>
    <row r="5" spans="1:5" ht="30" customHeight="1" x14ac:dyDescent="0.25">
      <c r="A5" s="8"/>
      <c r="B5" s="2"/>
      <c r="C5" s="3">
        <v>342</v>
      </c>
      <c r="D5" s="2" t="s">
        <v>1</v>
      </c>
      <c r="E5" s="2"/>
    </row>
    <row r="6" spans="1:5" ht="30" customHeight="1" x14ac:dyDescent="0.25">
      <c r="A6" s="8"/>
      <c r="B6" s="2"/>
      <c r="C6" s="3">
        <v>110</v>
      </c>
      <c r="D6" s="2" t="s">
        <v>3</v>
      </c>
      <c r="E6" s="2"/>
    </row>
    <row r="7" spans="1:5" ht="30" customHeight="1" x14ac:dyDescent="0.25">
      <c r="A7" s="8"/>
      <c r="B7" s="2"/>
      <c r="C7" s="3">
        <v>84</v>
      </c>
      <c r="D7" s="2" t="s">
        <v>4</v>
      </c>
      <c r="E7" s="2"/>
    </row>
    <row r="8" spans="1:5" ht="30" customHeight="1" x14ac:dyDescent="0.25">
      <c r="A8" s="8"/>
      <c r="B8" s="2"/>
      <c r="C8" s="3">
        <v>54</v>
      </c>
      <c r="D8" s="2" t="s">
        <v>5</v>
      </c>
      <c r="E8" s="2"/>
    </row>
    <row r="9" spans="1:5" ht="30" customHeight="1" x14ac:dyDescent="0.25">
      <c r="A9" s="19" t="s">
        <v>12</v>
      </c>
      <c r="B9" s="7"/>
      <c r="C9" s="18">
        <f>SUBTOTAL(109,ExpFeb[Amount])</f>
        <v>861</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February needs be entered in order for this expense to be added to the Summary sheet" sqref="A3:A8">
      <formula1>MONTH($A3)=2</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31</v>
      </c>
      <c r="B1" s="24"/>
      <c r="C1" s="24"/>
      <c r="D1" s="5" t="s">
        <v>45</v>
      </c>
      <c r="E1" s="5" t="s">
        <v>44</v>
      </c>
    </row>
    <row r="2" spans="1:5" ht="17.100000000000001" customHeight="1" x14ac:dyDescent="0.25">
      <c r="A2" s="4" t="s">
        <v>6</v>
      </c>
      <c r="B2" s="4" t="s">
        <v>7</v>
      </c>
      <c r="C2" s="4" t="s">
        <v>8</v>
      </c>
      <c r="D2" s="4" t="s">
        <v>10</v>
      </c>
      <c r="E2" s="4" t="s">
        <v>9</v>
      </c>
    </row>
    <row r="3" spans="1:5" ht="30" customHeight="1" x14ac:dyDescent="0.25">
      <c r="A3" s="8">
        <f ca="1">DATE(YEAR(TODAY()),3,5)</f>
        <v>42799</v>
      </c>
      <c r="B3" s="2" t="s">
        <v>11</v>
      </c>
      <c r="C3" s="3">
        <v>33</v>
      </c>
      <c r="D3" s="2" t="s">
        <v>1</v>
      </c>
      <c r="E3" s="2" t="s">
        <v>43</v>
      </c>
    </row>
    <row r="4" spans="1:5" ht="30" customHeight="1" x14ac:dyDescent="0.25">
      <c r="A4" s="8">
        <f ca="1">DATE(YEAR(TODAY()),3,6)</f>
        <v>42800</v>
      </c>
      <c r="B4" s="2" t="s">
        <v>13</v>
      </c>
      <c r="C4" s="3">
        <v>238</v>
      </c>
      <c r="D4" s="2" t="s">
        <v>2</v>
      </c>
      <c r="E4" s="2"/>
    </row>
    <row r="5" spans="1:5" ht="30" customHeight="1" x14ac:dyDescent="0.25">
      <c r="A5" s="8"/>
      <c r="B5" s="2"/>
      <c r="C5" s="3">
        <v>55</v>
      </c>
      <c r="D5" s="2" t="s">
        <v>5</v>
      </c>
      <c r="E5" s="2"/>
    </row>
    <row r="6" spans="1:5" ht="30" customHeight="1" x14ac:dyDescent="0.25">
      <c r="A6" s="8"/>
      <c r="B6" s="2"/>
      <c r="C6" s="3">
        <v>110</v>
      </c>
      <c r="D6" s="2" t="s">
        <v>3</v>
      </c>
      <c r="E6" s="2"/>
    </row>
    <row r="7" spans="1:5" ht="30" customHeight="1" x14ac:dyDescent="0.25">
      <c r="A7" s="8"/>
      <c r="B7" s="2"/>
      <c r="C7" s="3">
        <v>84</v>
      </c>
      <c r="D7" s="2" t="s">
        <v>4</v>
      </c>
      <c r="E7" s="2"/>
    </row>
    <row r="8" spans="1:5" ht="30" customHeight="1" x14ac:dyDescent="0.25">
      <c r="A8" s="8"/>
      <c r="B8" s="2"/>
      <c r="C8" s="3">
        <v>54</v>
      </c>
      <c r="D8" s="2" t="s">
        <v>5</v>
      </c>
      <c r="E8" s="2"/>
    </row>
    <row r="9" spans="1:5" ht="30" customHeight="1" x14ac:dyDescent="0.25">
      <c r="A9" s="7" t="s">
        <v>12</v>
      </c>
      <c r="B9" s="7"/>
      <c r="C9" s="18">
        <f>SUBTOTAL(109,ExpMar[Amount])</f>
        <v>574</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March needs be entered in order for this expense to be added to the Summary sheet" sqref="A3:A8">
      <formula1>MONTH($A3)=3</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59999389629810485"/>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32</v>
      </c>
      <c r="B1" s="24"/>
      <c r="C1" s="25"/>
      <c r="D1" s="22" t="s">
        <v>45</v>
      </c>
      <c r="E1" s="22" t="s">
        <v>44</v>
      </c>
    </row>
    <row r="2" spans="1:5" ht="17.100000000000001" customHeight="1" x14ac:dyDescent="0.25">
      <c r="A2" s="4" t="s">
        <v>6</v>
      </c>
      <c r="B2" s="4" t="s">
        <v>7</v>
      </c>
      <c r="C2" s="4" t="s">
        <v>8</v>
      </c>
      <c r="D2" s="4" t="s">
        <v>10</v>
      </c>
      <c r="E2" s="4" t="s">
        <v>9</v>
      </c>
    </row>
    <row r="3" spans="1:5" ht="30" customHeight="1" x14ac:dyDescent="0.25">
      <c r="A3" s="8">
        <f ca="1">DATE(YEAR(TODAY()),4,4)</f>
        <v>42829</v>
      </c>
      <c r="B3" s="2" t="s">
        <v>11</v>
      </c>
      <c r="C3" s="3">
        <v>45</v>
      </c>
      <c r="D3" s="2" t="s">
        <v>1</v>
      </c>
      <c r="E3" s="2" t="s">
        <v>43</v>
      </c>
    </row>
    <row r="4" spans="1:5" ht="30" customHeight="1" x14ac:dyDescent="0.25">
      <c r="A4" s="8">
        <f ca="1">DATE(YEAR(TODAY()),4,8)</f>
        <v>42833</v>
      </c>
      <c r="B4" s="2" t="s">
        <v>13</v>
      </c>
      <c r="C4" s="3">
        <v>123</v>
      </c>
      <c r="D4" s="2" t="s">
        <v>2</v>
      </c>
      <c r="E4" s="2"/>
    </row>
    <row r="5" spans="1:5" ht="30" customHeight="1" x14ac:dyDescent="0.25">
      <c r="A5" s="8"/>
      <c r="B5" s="2"/>
      <c r="C5" s="3">
        <v>342</v>
      </c>
      <c r="D5" s="2" t="s">
        <v>4</v>
      </c>
      <c r="E5" s="2"/>
    </row>
    <row r="6" spans="1:5" ht="30" customHeight="1" x14ac:dyDescent="0.25">
      <c r="A6" s="8"/>
      <c r="B6" s="2"/>
      <c r="C6" s="3">
        <v>125</v>
      </c>
      <c r="D6" s="2" t="s">
        <v>3</v>
      </c>
      <c r="E6" s="2"/>
    </row>
    <row r="7" spans="1:5" ht="30" customHeight="1" x14ac:dyDescent="0.25">
      <c r="A7" s="8"/>
      <c r="B7" s="2"/>
      <c r="C7" s="3">
        <v>84</v>
      </c>
      <c r="D7" s="2" t="s">
        <v>4</v>
      </c>
      <c r="E7" s="2"/>
    </row>
    <row r="8" spans="1:5" ht="30" customHeight="1" x14ac:dyDescent="0.25">
      <c r="A8" s="8"/>
      <c r="B8" s="2"/>
      <c r="C8" s="3">
        <v>98</v>
      </c>
      <c r="D8" s="2" t="s">
        <v>5</v>
      </c>
      <c r="E8" s="2"/>
    </row>
    <row r="9" spans="1:5" ht="30" customHeight="1" x14ac:dyDescent="0.25">
      <c r="A9" s="7" t="s">
        <v>12</v>
      </c>
      <c r="B9" s="7"/>
      <c r="C9" s="18">
        <f>SUBTOTAL(109,ExpApr[Amount])</f>
        <v>817</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April needs be entered  in order for this expense to be added to the Summary sheet" sqref="A3:A8">
      <formula1>MONTH($A3)=4</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79998168889431442"/>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33</v>
      </c>
      <c r="B1" s="24"/>
      <c r="C1" s="25"/>
      <c r="D1" s="5" t="s">
        <v>45</v>
      </c>
      <c r="E1" s="5" t="s">
        <v>44</v>
      </c>
    </row>
    <row r="2" spans="1:5" ht="17.100000000000001" customHeight="1" x14ac:dyDescent="0.25">
      <c r="A2" s="4" t="s">
        <v>6</v>
      </c>
      <c r="B2" s="4" t="s">
        <v>7</v>
      </c>
      <c r="C2" s="4" t="s">
        <v>8</v>
      </c>
      <c r="D2" s="4" t="s">
        <v>10</v>
      </c>
      <c r="E2" s="4" t="s">
        <v>9</v>
      </c>
    </row>
    <row r="3" spans="1:5" ht="30" customHeight="1" x14ac:dyDescent="0.25">
      <c r="A3" s="8">
        <f ca="1">DATE(YEAR(TODAY()),5,3)</f>
        <v>42858</v>
      </c>
      <c r="B3" s="2" t="s">
        <v>11</v>
      </c>
      <c r="C3" s="3">
        <v>33</v>
      </c>
      <c r="D3" s="2" t="s">
        <v>1</v>
      </c>
      <c r="E3" s="2" t="s">
        <v>43</v>
      </c>
    </row>
    <row r="4" spans="1:5" ht="30" customHeight="1" x14ac:dyDescent="0.25">
      <c r="A4" s="8">
        <f ca="1">DATE(YEAR(TODAY()),5,8)</f>
        <v>42863</v>
      </c>
      <c r="B4" s="2" t="s">
        <v>13</v>
      </c>
      <c r="C4" s="3">
        <v>111</v>
      </c>
      <c r="D4" s="2" t="s">
        <v>2</v>
      </c>
      <c r="E4" s="2"/>
    </row>
    <row r="5" spans="1:5" ht="30" customHeight="1" x14ac:dyDescent="0.25">
      <c r="A5" s="8"/>
      <c r="B5" s="2"/>
      <c r="C5" s="3">
        <v>342</v>
      </c>
      <c r="D5" s="2" t="s">
        <v>1</v>
      </c>
      <c r="E5" s="2"/>
    </row>
    <row r="6" spans="1:5" ht="30" customHeight="1" x14ac:dyDescent="0.25">
      <c r="A6" s="8"/>
      <c r="B6" s="2"/>
      <c r="C6" s="3">
        <v>333</v>
      </c>
      <c r="D6" s="2" t="s">
        <v>3</v>
      </c>
      <c r="E6" s="2"/>
    </row>
    <row r="7" spans="1:5" ht="30" customHeight="1" x14ac:dyDescent="0.25">
      <c r="A7" s="8"/>
      <c r="B7" s="2"/>
      <c r="C7" s="3">
        <v>125</v>
      </c>
      <c r="D7" s="2" t="s">
        <v>4</v>
      </c>
      <c r="E7" s="2"/>
    </row>
    <row r="8" spans="1:5" ht="30" customHeight="1" x14ac:dyDescent="0.25">
      <c r="A8" s="8"/>
      <c r="B8" s="2"/>
      <c r="C8" s="3">
        <v>33</v>
      </c>
      <c r="D8" s="2" t="s">
        <v>5</v>
      </c>
      <c r="E8" s="2"/>
    </row>
    <row r="9" spans="1:5" ht="30" customHeight="1" x14ac:dyDescent="0.25">
      <c r="A9" s="7" t="s">
        <v>12</v>
      </c>
      <c r="B9" s="7"/>
      <c r="C9" s="18">
        <f>SUBTOTAL(109,ExpMay[Amount])</f>
        <v>977</v>
      </c>
      <c r="D9" s="7"/>
      <c r="E9" s="7"/>
    </row>
  </sheetData>
  <mergeCells count="1">
    <mergeCell ref="A1:C1"/>
  </mergeCells>
  <dataValidations count="11">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May needs be entered  in order for this expense to be added to the Summary sheet" sqref="A3:A8">
      <formula1>MONTH($A3)=5</formula1>
    </dataValidation>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499984740745262"/>
    <pageSetUpPr autoPageBreaks="0" fitToPage="1"/>
  </sheetPr>
  <dimension ref="A1:E9"/>
  <sheetViews>
    <sheetView showGridLines="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34</v>
      </c>
      <c r="B1" s="24"/>
      <c r="C1" s="25"/>
      <c r="D1" s="5" t="s">
        <v>45</v>
      </c>
      <c r="E1" s="5" t="s">
        <v>44</v>
      </c>
    </row>
    <row r="2" spans="1:5" ht="17.100000000000001" customHeight="1" x14ac:dyDescent="0.25">
      <c r="A2" s="4" t="s">
        <v>6</v>
      </c>
      <c r="B2" s="4" t="s">
        <v>7</v>
      </c>
      <c r="C2" s="4" t="s">
        <v>8</v>
      </c>
      <c r="D2" s="4" t="s">
        <v>10</v>
      </c>
      <c r="E2" s="4" t="s">
        <v>9</v>
      </c>
    </row>
    <row r="3" spans="1:5" ht="30" customHeight="1" x14ac:dyDescent="0.25">
      <c r="A3" s="8">
        <f ca="1">DATE(YEAR(TODAY()),6,7)</f>
        <v>42893</v>
      </c>
      <c r="B3" s="2" t="s">
        <v>11</v>
      </c>
      <c r="C3" s="3">
        <v>201</v>
      </c>
      <c r="D3" s="2" t="s">
        <v>1</v>
      </c>
      <c r="E3" s="2" t="s">
        <v>43</v>
      </c>
    </row>
    <row r="4" spans="1:5" ht="30" customHeight="1" x14ac:dyDescent="0.25">
      <c r="A4" s="8">
        <f ca="1">DATE(YEAR(TODAY()),6,8)</f>
        <v>42894</v>
      </c>
      <c r="B4" s="2" t="s">
        <v>13</v>
      </c>
      <c r="C4" s="3">
        <v>98</v>
      </c>
      <c r="D4" s="2" t="s">
        <v>2</v>
      </c>
      <c r="E4" s="2"/>
    </row>
    <row r="5" spans="1:5" ht="30" customHeight="1" x14ac:dyDescent="0.25">
      <c r="A5" s="8"/>
      <c r="B5" s="2"/>
      <c r="C5" s="3">
        <v>342</v>
      </c>
      <c r="D5" s="2" t="s">
        <v>5</v>
      </c>
      <c r="E5" s="2"/>
    </row>
    <row r="6" spans="1:5" ht="30" customHeight="1" x14ac:dyDescent="0.25">
      <c r="A6" s="8"/>
      <c r="B6" s="2"/>
      <c r="C6" s="3">
        <v>122</v>
      </c>
      <c r="D6" s="2" t="s">
        <v>3</v>
      </c>
      <c r="E6" s="2"/>
    </row>
    <row r="7" spans="1:5" ht="30" customHeight="1" x14ac:dyDescent="0.25">
      <c r="A7" s="8"/>
      <c r="B7" s="2"/>
      <c r="C7" s="3">
        <v>187</v>
      </c>
      <c r="D7" s="2" t="s">
        <v>4</v>
      </c>
      <c r="E7" s="2"/>
    </row>
    <row r="8" spans="1:5" ht="30" customHeight="1" x14ac:dyDescent="0.25">
      <c r="A8" s="8"/>
      <c r="B8" s="2"/>
      <c r="C8" s="3">
        <v>99</v>
      </c>
      <c r="D8" s="2" t="s">
        <v>5</v>
      </c>
      <c r="E8" s="2"/>
    </row>
    <row r="9" spans="1:5" ht="30" customHeight="1" x14ac:dyDescent="0.25">
      <c r="A9" s="7" t="s">
        <v>12</v>
      </c>
      <c r="B9" s="7"/>
      <c r="C9" s="18">
        <f>SUBTOTAL(109,ExpJun[Amount])</f>
        <v>1049</v>
      </c>
      <c r="D9" s="7"/>
      <c r="E9" s="7"/>
    </row>
  </sheetData>
  <mergeCells count="1">
    <mergeCell ref="A1:C1"/>
  </mergeCells>
  <dataValidations count="11">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June needs be entered  in order for this expense to be added to the Summary sheet" sqref="A3:A8">
      <formula1>MONTH($A3)=6</formula1>
    </dataValidation>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249977111117893"/>
    <pageSetUpPr autoPageBreaks="0" fitToPage="1"/>
  </sheetPr>
  <dimension ref="A1:E9"/>
  <sheetViews>
    <sheetView showGridLines="0" zoomScaleNormal="100" workbookViewId="0">
      <selection sqref="A1:C1"/>
    </sheetView>
  </sheetViews>
  <sheetFormatPr defaultRowHeight="30" customHeight="1" x14ac:dyDescent="0.25"/>
  <cols>
    <col min="1" max="3" width="15.5703125" customWidth="1"/>
    <col min="4" max="5" width="30.5703125" customWidth="1"/>
  </cols>
  <sheetData>
    <row r="1" spans="1:5" ht="35.1" customHeight="1" x14ac:dyDescent="0.4">
      <c r="A1" s="24" t="s">
        <v>35</v>
      </c>
      <c r="B1" s="24"/>
      <c r="C1" s="25"/>
      <c r="D1" s="5" t="s">
        <v>45</v>
      </c>
      <c r="E1" s="5" t="s">
        <v>44</v>
      </c>
    </row>
    <row r="2" spans="1:5" ht="17.100000000000001" customHeight="1" x14ac:dyDescent="0.25">
      <c r="A2" s="20" t="s">
        <v>6</v>
      </c>
      <c r="B2" s="20" t="s">
        <v>7</v>
      </c>
      <c r="C2" s="20" t="s">
        <v>8</v>
      </c>
      <c r="D2" s="20" t="s">
        <v>10</v>
      </c>
      <c r="E2" s="20" t="s">
        <v>9</v>
      </c>
    </row>
    <row r="3" spans="1:5" ht="30" customHeight="1" x14ac:dyDescent="0.25">
      <c r="A3" s="8">
        <f ca="1">DATE(YEAR(TODAY()),7,9)</f>
        <v>42925</v>
      </c>
      <c r="B3" s="2" t="s">
        <v>11</v>
      </c>
      <c r="C3" s="3"/>
      <c r="D3" s="2" t="s">
        <v>1</v>
      </c>
      <c r="E3" s="2" t="s">
        <v>43</v>
      </c>
    </row>
    <row r="4" spans="1:5" ht="30" customHeight="1" x14ac:dyDescent="0.25">
      <c r="A4" s="8">
        <f ca="1">DATE(YEAR(TODAY()),7,14)</f>
        <v>42930</v>
      </c>
      <c r="B4" s="2" t="s">
        <v>13</v>
      </c>
      <c r="C4" s="3"/>
      <c r="D4" s="2" t="s">
        <v>2</v>
      </c>
      <c r="E4" s="2"/>
    </row>
    <row r="5" spans="1:5" ht="30" customHeight="1" x14ac:dyDescent="0.25">
      <c r="A5" s="8"/>
      <c r="B5" s="2"/>
      <c r="C5" s="3"/>
      <c r="D5" s="2" t="s">
        <v>2</v>
      </c>
      <c r="E5" s="2"/>
    </row>
    <row r="6" spans="1:5" ht="30" customHeight="1" x14ac:dyDescent="0.25">
      <c r="A6" s="8"/>
      <c r="B6" s="2"/>
      <c r="C6" s="3"/>
      <c r="D6" s="2" t="s">
        <v>3</v>
      </c>
      <c r="E6" s="2"/>
    </row>
    <row r="7" spans="1:5" ht="30" customHeight="1" x14ac:dyDescent="0.25">
      <c r="A7" s="8"/>
      <c r="B7" s="2"/>
      <c r="C7" s="3"/>
      <c r="D7" s="2" t="s">
        <v>4</v>
      </c>
      <c r="E7" s="2"/>
    </row>
    <row r="8" spans="1:5" ht="30" customHeight="1" x14ac:dyDescent="0.25">
      <c r="A8" s="8"/>
      <c r="B8" s="2"/>
      <c r="C8" s="3"/>
      <c r="D8" s="2" t="s">
        <v>5</v>
      </c>
      <c r="E8" s="2"/>
    </row>
    <row r="9" spans="1:5" ht="30" customHeight="1" x14ac:dyDescent="0.25">
      <c r="A9" s="7" t="s">
        <v>12</v>
      </c>
      <c r="B9" s="7"/>
      <c r="C9" s="18">
        <f>SUBTOTAL(109,ExpJul[Amount])</f>
        <v>0</v>
      </c>
      <c r="D9" s="7"/>
      <c r="E9"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8">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8">
      <formula1>ISNUMBER($C3)</formula1>
    </dataValidation>
    <dataValidation type="custom" errorStyle="warning" allowBlank="1" showInputMessage="1" showErrorMessage="1" error="A date in July needs be entered  in order for this expense to be added to the Summary sheet" sqref="A3:A8">
      <formula1>MONTH($A3)=7</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27</vt:i4>
      </vt:variant>
    </vt:vector>
  </HeadingPairs>
  <TitlesOfParts>
    <vt:vector size="41" baseType="lpstr">
      <vt:lpstr>tips</vt:lpstr>
      <vt:lpstr>summary</vt:lpstr>
      <vt:lpstr>jan</vt:lpstr>
      <vt:lpstr>feb</vt:lpstr>
      <vt:lpstr>mar</vt:lpstr>
      <vt:lpstr>apr</vt:lpstr>
      <vt:lpstr>may</vt:lpstr>
      <vt:lpstr>jun</vt:lpstr>
      <vt:lpstr>jul</vt:lpstr>
      <vt:lpstr>aug</vt:lpstr>
      <vt:lpstr>sep</vt:lpstr>
      <vt:lpstr>oct</vt:lpstr>
      <vt:lpstr>nov</vt:lpstr>
      <vt:lpstr>dec</vt:lpstr>
      <vt:lpstr>ColumnTitle10</vt:lpstr>
      <vt:lpstr>ColumnTitle11</vt:lpstr>
      <vt:lpstr>ColumnTitle12</vt:lpstr>
      <vt:lpstr>ColumnTitle13</vt:lpstr>
      <vt:lpstr>ColumnTitle14</vt:lpstr>
      <vt:lpstr>ColumnTitle2</vt:lpstr>
      <vt:lpstr>ColumnTitle3</vt:lpstr>
      <vt:lpstr>ColumnTitle4</vt:lpstr>
      <vt:lpstr>ColumnTitle5</vt:lpstr>
      <vt:lpstr>ColumnTitle6</vt:lpstr>
      <vt:lpstr>ColumnTitle7</vt:lpstr>
      <vt:lpstr>ColumnTitle8</vt:lpstr>
      <vt:lpstr>ColumnTitle9</vt:lpstr>
      <vt:lpstr>ExpenseCategories</vt:lpstr>
      <vt:lpstr>apr!Print_Titles</vt:lpstr>
      <vt:lpstr>aug!Print_Titles</vt:lpstr>
      <vt:lpstr>dec!Print_Titles</vt:lpstr>
      <vt:lpstr>feb!Print_Titles</vt:lpstr>
      <vt:lpstr>jan!Print_Titles</vt:lpstr>
      <vt:lpstr>jul!Print_Titles</vt:lpstr>
      <vt:lpstr>jun!Print_Titles</vt:lpstr>
      <vt:lpstr>mar!Print_Titles</vt:lpstr>
      <vt:lpstr>may!Print_Titles</vt:lpstr>
      <vt:lpstr>nov!Print_Titles</vt:lpstr>
      <vt:lpstr>oct!Print_Titles</vt:lpstr>
      <vt:lpstr>sep!Print_Titles</vt:lpstr>
      <vt:lpstr>summary!Print_Titles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Ram kumar</dc:creator>
  <cp:lastModifiedBy>Ram kumar</cp:lastModifiedBy>
  <dcterms:created xsi:type="dcterms:W3CDTF">2016-09-19T01:00:44Z</dcterms:created>
  <dcterms:modified xsi:type="dcterms:W3CDTF">2017-03-22T16:01:35Z</dcterms:modified>
</cp:coreProperties>
</file>