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ata\"/>
    </mc:Choice>
  </mc:AlternateContent>
  <bookViews>
    <workbookView xWindow="0" yWindow="0" windowWidth="23040" windowHeight="9384" activeTab="2"/>
  </bookViews>
  <sheets>
    <sheet name="Jan" sheetId="1" r:id="rId1"/>
    <sheet name="HDFC Home Loan schedule" sheetId="2" r:id="rId2"/>
    <sheet name="FEB" sheetId="3" r:id="rId3"/>
  </sheets>
  <externalReferences>
    <externalReference r:id="rId4"/>
  </externalReferences>
  <definedNames>
    <definedName name="_xlnm._FilterDatabase" localSheetId="0" hidden="1">Jan!$A$1:$E$13</definedName>
    <definedName name="Beg_Bal">'HDFC Home Loan schedule'!$C$18:$C$497</definedName>
    <definedName name="chart_balance" localSheetId="2">OFFSET(#REF!,2,0,FEB!payments,1)</definedName>
    <definedName name="chart_balance">OFFSET(#REF!,2,0,payments,1)</definedName>
    <definedName name="chart_balance_noextra" localSheetId="2">OFFSET([1]NoExtra!$G$2,2,0,FEB!nper,1)</definedName>
    <definedName name="chart_balance_noextra">OFFSET([1]NoExtra!$G$2,2,0,nper,1)</definedName>
    <definedName name="chart_date" localSheetId="2">OFFSET(#REF!,2,0,FEB!nper,1)</definedName>
    <definedName name="chart_date">OFFSET(#REF!,2,0,nper,1)</definedName>
    <definedName name="chart_date_noextra" localSheetId="2">OFFSET([1]NoExtra!$B$2,2,0,FEB!nper,1)</definedName>
    <definedName name="chart_date_noextra">OFFSET([1]NoExtra!$B$2,2,0,nper,1)</definedName>
    <definedName name="chart_nper" localSheetId="2">ROW(OFFSET(#REF!,0,0,FEB!nper,1))</definedName>
    <definedName name="chart_nper">ROW(OFFSET(#REF!,0,0,nper,1))</definedName>
    <definedName name="chart_ratehist" localSheetId="2">OFFSET(#REF!,2,0,FEB!payments,1)</definedName>
    <definedName name="chart_ratehist">OFFSET(#REF!,2,0,payments,1)</definedName>
    <definedName name="chart_taxreturned" localSheetId="2">OFFSET(#REF!,2,0,FEB!payments,1)</definedName>
    <definedName name="chart_taxreturned">OFFSET(#REF!,2,0,payments,1)</definedName>
    <definedName name="compound_period" localSheetId="2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2">INDEX({2,12},MATCH(#REF!,[0]!compound_periods,0))</definedName>
    <definedName name="CP">INDEX({2,12},MATCH(#REF!,compound_periods,0))</definedName>
    <definedName name="Cum_Int">'HDFC Home Loan schedule'!$J$18:$J$497</definedName>
    <definedName name="d" localSheetId="2">#REF!</definedName>
    <definedName name="d">#REF!</definedName>
    <definedName name="Data">'HDFC Home Loan schedule'!$A$18:$J$497</definedName>
    <definedName name="End_Bal">'HDFC Home Loan schedule'!$I$18:$I$497</definedName>
    <definedName name="Extra_Pay">'HDFC Home Loan schedule'!$E$18:$E$497</definedName>
    <definedName name="fpdate" localSheetId="2">#REF!</definedName>
    <definedName name="fpdate">#REF!</definedName>
    <definedName name="frequency">{"Monthly";"Semi-Monthly";"Bi-Weekly";"Weekly";"Acc Bi-Weekly";"Acc Weekly"}</definedName>
    <definedName name="Full_Print">'HDFC Home Loan schedule'!$A$1:$J$497</definedName>
    <definedName name="Header_Row">ROW('HDFC Home Loan schedule'!$17:$17)</definedName>
    <definedName name="Int">'HDFC Home Loan schedule'!$H$18:$H$497</definedName>
    <definedName name="Interest_Rate">'HDFC Home Loan schedule'!$D$6</definedName>
    <definedName name="Last_Row">IF(Values_Entered,Header_Row+Number_of_Payments,Header_Row)</definedName>
    <definedName name="Loan_Amount">'HDFC Home Loan schedule'!$D$5</definedName>
    <definedName name="Loan_Start">'HDFC Home Loan schedule'!$D$9</definedName>
    <definedName name="Loan_Years">'HDFC Home Loan schedule'!$D$7</definedName>
    <definedName name="monthly_payment" localSheetId="2">-PMT((((1+#REF!/FEB!CP)^(FEB!CP/12))-1),FEB!term*12,[0]!Loan_Amount)</definedName>
    <definedName name="monthly_payment">-PMT((((1+#REF!/CP)^(CP/12))-1),term*12,[0]!Loan_Amount)</definedName>
    <definedName name="months_per_period" localSheetId="2">INDEX({1,0.5,0.5,0.25,0.5,0.25},MATCH(#REF!,[0]!frequency,0))</definedName>
    <definedName name="months_per_period">INDEX({1,0.5,0.5,0.25,0.5,0.25},MATCH(#REF!,frequency,0))</definedName>
    <definedName name="new_chart_balance" localSheetId="2">OFFSET(#REF!,2,0,FEB!payments,1)</definedName>
    <definedName name="new_chart_balance">OFFSET(#REF!,2,0,payments,1)</definedName>
    <definedName name="nper" localSheetId="2">FEB!term*FEB!periods_per_year</definedName>
    <definedName name="nper">term*periods_per_year</definedName>
    <definedName name="Num_Pmt_Per_Year">'HDFC Home Loan schedule'!$D$8</definedName>
    <definedName name="Number_of_Payments">MATCH(0.01,End_Bal,-1)+1</definedName>
    <definedName name="Pay_Date">'HDFC Home Loan schedule'!$B$18:$B$497</definedName>
    <definedName name="Pay_Num">'HDFC Home Loan schedule'!$A$18:$A$497</definedName>
    <definedName name="payment" localSheetId="2">#REF!</definedName>
    <definedName name="payment">#REF!</definedName>
    <definedName name="Payment_Date" localSheetId="2">DATE(YEAR([0]!Loan_Start),MONTH([0]!Loan_Start)+Payment_Number,DAY([0]!Loan_Start))</definedName>
    <definedName name="Payment_Date">DATE(YEAR(Loan_Start),MONTH(Loan_Start)+Payment_Number,DAY(Loan_Start))</definedName>
    <definedName name="payments" localSheetId="2">MAX(#REF!)</definedName>
    <definedName name="payments">MAX(#REF!)</definedName>
    <definedName name="periods_per_year" localSheetId="2">INDEX({12,24,26,52,26,52},MATCH(#REF!,[0]!frequency,0))</definedName>
    <definedName name="periods_per_year">INDEX({12,24,26,52,26,52},MATCH(#REF!,frequency,0))</definedName>
    <definedName name="ppy" localSheetId="2">FEB!periods_per_year</definedName>
    <definedName name="ppy">periods_per_year</definedName>
    <definedName name="Princ">'HDFC Home Loan schedule'!$G$18:$G$497</definedName>
    <definedName name="_xlnm.Print_Area" localSheetId="1">OFFSET(Full_Print,0,0,Last_Row)</definedName>
    <definedName name="Print_Area_Reset">OFFSET(Full_Print,0,0,Last_Row)</definedName>
    <definedName name="_xlnm.Print_Titles" localSheetId="1">'HDFC Home Loan schedule'!$14:$17</definedName>
    <definedName name="Sched_Pay">'HDFC Home Loan schedule'!$D$18:$D$497</definedName>
    <definedName name="Scheduled_Extra_Payments">'HDFC Home Loan schedule'!$D$10</definedName>
    <definedName name="Scheduled_Interest_Rate">'HDFC Home Loan schedule'!$D$6</definedName>
    <definedName name="Scheduled_Monthly_Payment">'HDFC Home Loan schedule'!$J$5</definedName>
    <definedName name="start_rate" localSheetId="2">#REF!</definedName>
    <definedName name="start_rate">#REF!</definedName>
    <definedName name="term" localSheetId="2">#REF!</definedName>
    <definedName name="term">#REF!</definedName>
    <definedName name="Total_Interest">'HDFC Home Loan schedule'!$J$9</definedName>
    <definedName name="Total_Pay">'HDFC Home Loan schedule'!$F$18:$F$497</definedName>
    <definedName name="Values_Entered">IF(Loan_Amount*Interest_Rate*Loan_Years*Loan_Start&gt;0,1,0)</definedName>
    <definedName name="valuevx">42.314159</definedName>
    <definedName name="variable" localSheetId="2">IF(#REF!="Variable Rate",TRUE,FALSE)</definedName>
    <definedName name="variable">IF(#REF!="Variable Rate",TRUE,FALSE)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3" i="3" s="1"/>
  <c r="C18" i="2" l="1"/>
  <c r="A18" i="2"/>
  <c r="J6" i="2"/>
  <c r="J5" i="2"/>
  <c r="B13" i="1"/>
  <c r="H18" i="2" l="1"/>
  <c r="D18" i="2"/>
  <c r="E18" i="2" s="1"/>
  <c r="A19" i="2"/>
  <c r="B18" i="2"/>
  <c r="D19" i="2" l="1"/>
  <c r="A20" i="2"/>
  <c r="B19" i="2"/>
  <c r="F18" i="2"/>
  <c r="G18" i="2" s="1"/>
  <c r="I18" i="2" s="1"/>
  <c r="J18" i="2"/>
  <c r="C19" i="2" l="1"/>
  <c r="D20" i="2"/>
  <c r="B20" i="2"/>
  <c r="A21" i="2"/>
  <c r="B21" i="2" l="1"/>
  <c r="D21" i="2"/>
  <c r="A22" i="2"/>
  <c r="H19" i="2"/>
  <c r="E19" i="2"/>
  <c r="A23" i="2" l="1"/>
  <c r="D22" i="2"/>
  <c r="B22" i="2"/>
  <c r="F19" i="2"/>
  <c r="G19" i="2" s="1"/>
  <c r="I19" i="2" s="1"/>
  <c r="J19" i="2"/>
  <c r="C20" i="2" l="1"/>
  <c r="D23" i="2"/>
  <c r="A24" i="2"/>
  <c r="B23" i="2"/>
  <c r="D24" i="2" l="1"/>
  <c r="B24" i="2"/>
  <c r="A25" i="2"/>
  <c r="E20" i="2"/>
  <c r="H20" i="2"/>
  <c r="J20" i="2" l="1"/>
  <c r="F20" i="2"/>
  <c r="G20" i="2" s="1"/>
  <c r="I20" i="2" s="1"/>
  <c r="B25" i="2"/>
  <c r="D25" i="2"/>
  <c r="A26" i="2"/>
  <c r="C21" i="2" l="1"/>
  <c r="A27" i="2"/>
  <c r="D26" i="2"/>
  <c r="B26" i="2"/>
  <c r="H21" i="2" l="1"/>
  <c r="E21" i="2"/>
  <c r="D27" i="2"/>
  <c r="A28" i="2"/>
  <c r="B27" i="2"/>
  <c r="D28" i="2" l="1"/>
  <c r="A29" i="2"/>
  <c r="B28" i="2"/>
  <c r="F21" i="2"/>
  <c r="G21" i="2" s="1"/>
  <c r="I21" i="2" s="1"/>
  <c r="J21" i="2"/>
  <c r="C22" i="2" l="1"/>
  <c r="B29" i="2"/>
  <c r="D29" i="2"/>
  <c r="A30" i="2"/>
  <c r="A31" i="2" l="1"/>
  <c r="D30" i="2"/>
  <c r="B30" i="2"/>
  <c r="H22" i="2"/>
  <c r="E22" i="2"/>
  <c r="F22" i="2" l="1"/>
  <c r="G22" i="2" s="1"/>
  <c r="I22" i="2" s="1"/>
  <c r="D31" i="2"/>
  <c r="A32" i="2"/>
  <c r="B31" i="2"/>
  <c r="J22" i="2"/>
  <c r="C23" i="2" l="1"/>
  <c r="D32" i="2"/>
  <c r="A33" i="2"/>
  <c r="B32" i="2"/>
  <c r="B33" i="2" l="1"/>
  <c r="D33" i="2"/>
  <c r="A34" i="2"/>
  <c r="H23" i="2"/>
  <c r="J23" i="2" s="1"/>
  <c r="E23" i="2"/>
  <c r="F23" i="2" l="1"/>
  <c r="G23" i="2" s="1"/>
  <c r="I23" i="2" s="1"/>
  <c r="C24" i="2" s="1"/>
  <c r="A35" i="2"/>
  <c r="D34" i="2"/>
  <c r="B34" i="2"/>
  <c r="H24" i="2" l="1"/>
  <c r="J24" i="2" s="1"/>
  <c r="E24" i="2"/>
  <c r="D35" i="2"/>
  <c r="A36" i="2"/>
  <c r="B35" i="2"/>
  <c r="D36" i="2" l="1"/>
  <c r="A37" i="2"/>
  <c r="B36" i="2"/>
  <c r="F24" i="2"/>
  <c r="G24" i="2" s="1"/>
  <c r="I24" i="2" s="1"/>
  <c r="C25" i="2" s="1"/>
  <c r="H25" i="2" l="1"/>
  <c r="J25" i="2" s="1"/>
  <c r="E25" i="2"/>
  <c r="B37" i="2"/>
  <c r="D37" i="2"/>
  <c r="A38" i="2"/>
  <c r="D38" i="2" l="1"/>
  <c r="A39" i="2"/>
  <c r="B38" i="2"/>
  <c r="F25" i="2"/>
  <c r="G25" i="2" s="1"/>
  <c r="I25" i="2" s="1"/>
  <c r="C26" i="2" s="1"/>
  <c r="H26" i="2" l="1"/>
  <c r="J26" i="2" s="1"/>
  <c r="E26" i="2"/>
  <c r="D39" i="2"/>
  <c r="A40" i="2"/>
  <c r="B39" i="2"/>
  <c r="D40" i="2" l="1"/>
  <c r="A41" i="2"/>
  <c r="B40" i="2"/>
  <c r="F26" i="2"/>
  <c r="G26" i="2" s="1"/>
  <c r="I26" i="2" s="1"/>
  <c r="C27" i="2" s="1"/>
  <c r="H27" i="2" l="1"/>
  <c r="J27" i="2" s="1"/>
  <c r="E27" i="2"/>
  <c r="B41" i="2"/>
  <c r="D41" i="2"/>
  <c r="A42" i="2"/>
  <c r="F27" i="2" l="1"/>
  <c r="G27" i="2" s="1"/>
  <c r="I27" i="2" s="1"/>
  <c r="C28" i="2" s="1"/>
  <c r="A43" i="2"/>
  <c r="D42" i="2"/>
  <c r="B42" i="2"/>
  <c r="H28" i="2" l="1"/>
  <c r="J28" i="2" s="1"/>
  <c r="E28" i="2"/>
  <c r="D43" i="2"/>
  <c r="A44" i="2"/>
  <c r="B43" i="2"/>
  <c r="D44" i="2" l="1"/>
  <c r="A45" i="2"/>
  <c r="B44" i="2"/>
  <c r="F28" i="2"/>
  <c r="G28" i="2" s="1"/>
  <c r="I28" i="2" s="1"/>
  <c r="C29" i="2" s="1"/>
  <c r="H29" i="2" l="1"/>
  <c r="J29" i="2" s="1"/>
  <c r="E29" i="2"/>
  <c r="B45" i="2"/>
  <c r="D45" i="2"/>
  <c r="A46" i="2"/>
  <c r="A47" i="2" l="1"/>
  <c r="D46" i="2"/>
  <c r="B46" i="2"/>
  <c r="F29" i="2"/>
  <c r="G29" i="2" s="1"/>
  <c r="I29" i="2" s="1"/>
  <c r="C30" i="2" s="1"/>
  <c r="H30" i="2" l="1"/>
  <c r="J30" i="2" s="1"/>
  <c r="E30" i="2"/>
  <c r="D47" i="2"/>
  <c r="A48" i="2"/>
  <c r="B47" i="2"/>
  <c r="F30" i="2" l="1"/>
  <c r="G30" i="2" s="1"/>
  <c r="I30" i="2" s="1"/>
  <c r="C31" i="2" s="1"/>
  <c r="D48" i="2"/>
  <c r="A49" i="2"/>
  <c r="B48" i="2"/>
  <c r="H31" i="2" l="1"/>
  <c r="J31" i="2" s="1"/>
  <c r="E31" i="2"/>
  <c r="B49" i="2"/>
  <c r="D49" i="2"/>
  <c r="A50" i="2"/>
  <c r="F31" i="2" l="1"/>
  <c r="G31" i="2" s="1"/>
  <c r="I31" i="2" s="1"/>
  <c r="C32" i="2" s="1"/>
  <c r="A51" i="2"/>
  <c r="D50" i="2"/>
  <c r="B50" i="2"/>
  <c r="H32" i="2" l="1"/>
  <c r="J32" i="2" s="1"/>
  <c r="E32" i="2"/>
  <c r="D51" i="2"/>
  <c r="A52" i="2"/>
  <c r="B51" i="2"/>
  <c r="D52" i="2" l="1"/>
  <c r="A53" i="2"/>
  <c r="B52" i="2"/>
  <c r="F32" i="2"/>
  <c r="G32" i="2" s="1"/>
  <c r="I32" i="2" s="1"/>
  <c r="C33" i="2" s="1"/>
  <c r="H33" i="2" l="1"/>
  <c r="J33" i="2" s="1"/>
  <c r="E33" i="2"/>
  <c r="B53" i="2"/>
  <c r="A54" i="2"/>
  <c r="D53" i="2"/>
  <c r="D54" i="2" l="1"/>
  <c r="A55" i="2"/>
  <c r="B54" i="2"/>
  <c r="F33" i="2"/>
  <c r="G33" i="2" s="1"/>
  <c r="I33" i="2" s="1"/>
  <c r="C34" i="2" s="1"/>
  <c r="H34" i="2" l="1"/>
  <c r="J34" i="2" s="1"/>
  <c r="E34" i="2"/>
  <c r="D55" i="2"/>
  <c r="A56" i="2"/>
  <c r="B55" i="2"/>
  <c r="D56" i="2" l="1"/>
  <c r="A57" i="2"/>
  <c r="B56" i="2"/>
  <c r="F34" i="2"/>
  <c r="G34" i="2" s="1"/>
  <c r="I34" i="2" s="1"/>
  <c r="C35" i="2" s="1"/>
  <c r="H35" i="2" l="1"/>
  <c r="J35" i="2" s="1"/>
  <c r="E35" i="2"/>
  <c r="B57" i="2"/>
  <c r="A58" i="2"/>
  <c r="D57" i="2"/>
  <c r="D58" i="2" l="1"/>
  <c r="A59" i="2"/>
  <c r="B58" i="2"/>
  <c r="F35" i="2"/>
  <c r="G35" i="2" s="1"/>
  <c r="I35" i="2" s="1"/>
  <c r="C36" i="2" s="1"/>
  <c r="E36" i="2" l="1"/>
  <c r="H36" i="2"/>
  <c r="J36" i="2" s="1"/>
  <c r="D59" i="2"/>
  <c r="A60" i="2"/>
  <c r="B59" i="2"/>
  <c r="D60" i="2" l="1"/>
  <c r="A61" i="2"/>
  <c r="B60" i="2"/>
  <c r="F36" i="2"/>
  <c r="G36" i="2" s="1"/>
  <c r="I36" i="2" s="1"/>
  <c r="C37" i="2" s="1"/>
  <c r="H37" i="2" l="1"/>
  <c r="J37" i="2" s="1"/>
  <c r="E37" i="2"/>
  <c r="B61" i="2"/>
  <c r="A62" i="2"/>
  <c r="D61" i="2"/>
  <c r="D62" i="2" l="1"/>
  <c r="A63" i="2"/>
  <c r="B62" i="2"/>
  <c r="F37" i="2"/>
  <c r="G37" i="2" s="1"/>
  <c r="I37" i="2" s="1"/>
  <c r="C38" i="2" s="1"/>
  <c r="H38" i="2" l="1"/>
  <c r="J38" i="2" s="1"/>
  <c r="E38" i="2"/>
  <c r="D63" i="2"/>
  <c r="A64" i="2"/>
  <c r="B63" i="2"/>
  <c r="F38" i="2" l="1"/>
  <c r="G38" i="2" s="1"/>
  <c r="I38" i="2" s="1"/>
  <c r="C39" i="2" s="1"/>
  <c r="D64" i="2"/>
  <c r="A65" i="2"/>
  <c r="B64" i="2"/>
  <c r="H39" i="2" l="1"/>
  <c r="J39" i="2" s="1"/>
  <c r="E39" i="2"/>
  <c r="B65" i="2"/>
  <c r="D65" i="2"/>
  <c r="A66" i="2"/>
  <c r="D66" i="2" l="1"/>
  <c r="A67" i="2"/>
  <c r="B66" i="2"/>
  <c r="F39" i="2"/>
  <c r="G39" i="2" s="1"/>
  <c r="I39" i="2" s="1"/>
  <c r="C40" i="2" s="1"/>
  <c r="H40" i="2" l="1"/>
  <c r="J40" i="2" s="1"/>
  <c r="E40" i="2"/>
  <c r="D67" i="2"/>
  <c r="A68" i="2"/>
  <c r="B67" i="2"/>
  <c r="F40" i="2" l="1"/>
  <c r="G40" i="2" s="1"/>
  <c r="I40" i="2" s="1"/>
  <c r="C41" i="2" s="1"/>
  <c r="D68" i="2"/>
  <c r="A69" i="2"/>
  <c r="B68" i="2"/>
  <c r="E41" i="2" l="1"/>
  <c r="H41" i="2"/>
  <c r="J41" i="2" s="1"/>
  <c r="B69" i="2"/>
  <c r="D69" i="2"/>
  <c r="A70" i="2"/>
  <c r="D70" i="2" l="1"/>
  <c r="A71" i="2"/>
  <c r="B70" i="2"/>
  <c r="F41" i="2"/>
  <c r="G41" i="2" s="1"/>
  <c r="I41" i="2" s="1"/>
  <c r="C42" i="2" s="1"/>
  <c r="H42" i="2" l="1"/>
  <c r="J42" i="2" s="1"/>
  <c r="E42" i="2"/>
  <c r="D71" i="2"/>
  <c r="A72" i="2"/>
  <c r="B71" i="2"/>
  <c r="F42" i="2" l="1"/>
  <c r="G42" i="2" s="1"/>
  <c r="I42" i="2" s="1"/>
  <c r="C43" i="2" s="1"/>
  <c r="D72" i="2"/>
  <c r="A73" i="2"/>
  <c r="B72" i="2"/>
  <c r="H43" i="2" l="1"/>
  <c r="J43" i="2" s="1"/>
  <c r="E43" i="2"/>
  <c r="A74" i="2"/>
  <c r="B73" i="2"/>
  <c r="D73" i="2"/>
  <c r="D74" i="2" l="1"/>
  <c r="B74" i="2"/>
  <c r="A75" i="2"/>
  <c r="F43" i="2"/>
  <c r="G43" i="2" s="1"/>
  <c r="I43" i="2" s="1"/>
  <c r="C44" i="2" s="1"/>
  <c r="H44" i="2" l="1"/>
  <c r="J44" i="2" s="1"/>
  <c r="E44" i="2"/>
  <c r="B75" i="2"/>
  <c r="D75" i="2"/>
  <c r="A76" i="2"/>
  <c r="A77" i="2" l="1"/>
  <c r="D76" i="2"/>
  <c r="B76" i="2"/>
  <c r="F44" i="2"/>
  <c r="G44" i="2" s="1"/>
  <c r="I44" i="2" s="1"/>
  <c r="C45" i="2" s="1"/>
  <c r="H45" i="2" l="1"/>
  <c r="J45" i="2" s="1"/>
  <c r="E45" i="2"/>
  <c r="D77" i="2"/>
  <c r="B77" i="2"/>
  <c r="A78" i="2"/>
  <c r="F45" i="2" l="1"/>
  <c r="G45" i="2" s="1"/>
  <c r="I45" i="2" s="1"/>
  <c r="C46" i="2" s="1"/>
  <c r="D78" i="2"/>
  <c r="B78" i="2"/>
  <c r="A79" i="2"/>
  <c r="H46" i="2" l="1"/>
  <c r="J46" i="2" s="1"/>
  <c r="E46" i="2"/>
  <c r="A80" i="2"/>
  <c r="B79" i="2"/>
  <c r="D79" i="2"/>
  <c r="A81" i="2" l="1"/>
  <c r="D80" i="2"/>
  <c r="B80" i="2"/>
  <c r="F46" i="2"/>
  <c r="G46" i="2" s="1"/>
  <c r="I46" i="2" s="1"/>
  <c r="C47" i="2" s="1"/>
  <c r="H47" i="2" l="1"/>
  <c r="J47" i="2" s="1"/>
  <c r="E47" i="2"/>
  <c r="D81" i="2"/>
  <c r="B81" i="2"/>
  <c r="A82" i="2"/>
  <c r="F47" i="2" l="1"/>
  <c r="G47" i="2" s="1"/>
  <c r="I47" i="2" s="1"/>
  <c r="C48" i="2" s="1"/>
  <c r="D82" i="2"/>
  <c r="B82" i="2"/>
  <c r="A83" i="2"/>
  <c r="H48" i="2" l="1"/>
  <c r="J48" i="2" s="1"/>
  <c r="E48" i="2"/>
  <c r="A84" i="2"/>
  <c r="B83" i="2"/>
  <c r="D83" i="2"/>
  <c r="F48" i="2" l="1"/>
  <c r="G48" i="2" s="1"/>
  <c r="I48" i="2" s="1"/>
  <c r="C49" i="2" s="1"/>
  <c r="A85" i="2"/>
  <c r="D84" i="2"/>
  <c r="B84" i="2"/>
  <c r="H49" i="2" l="1"/>
  <c r="J49" i="2" s="1"/>
  <c r="E49" i="2"/>
  <c r="D85" i="2"/>
  <c r="B85" i="2"/>
  <c r="A86" i="2"/>
  <c r="F49" i="2" l="1"/>
  <c r="G49" i="2" s="1"/>
  <c r="I49" i="2" s="1"/>
  <c r="C50" i="2" s="1"/>
  <c r="D86" i="2"/>
  <c r="B86" i="2"/>
  <c r="A87" i="2"/>
  <c r="E50" i="2" l="1"/>
  <c r="H50" i="2"/>
  <c r="J50" i="2" s="1"/>
  <c r="A88" i="2"/>
  <c r="B87" i="2"/>
  <c r="D87" i="2"/>
  <c r="A89" i="2" l="1"/>
  <c r="D88" i="2"/>
  <c r="B88" i="2"/>
  <c r="F50" i="2"/>
  <c r="G50" i="2" s="1"/>
  <c r="I50" i="2" s="1"/>
  <c r="C51" i="2" s="1"/>
  <c r="H51" i="2" l="1"/>
  <c r="J51" i="2" s="1"/>
  <c r="E51" i="2"/>
  <c r="D89" i="2"/>
  <c r="B89" i="2"/>
  <c r="A90" i="2"/>
  <c r="D90" i="2" l="1"/>
  <c r="B90" i="2"/>
  <c r="A91" i="2"/>
  <c r="F51" i="2"/>
  <c r="G51" i="2" s="1"/>
  <c r="I51" i="2" s="1"/>
  <c r="C52" i="2" s="1"/>
  <c r="H52" i="2" l="1"/>
  <c r="J52" i="2" s="1"/>
  <c r="E52" i="2"/>
  <c r="A92" i="2"/>
  <c r="B91" i="2"/>
  <c r="D91" i="2"/>
  <c r="A93" i="2" l="1"/>
  <c r="D92" i="2"/>
  <c r="B92" i="2"/>
  <c r="F52" i="2"/>
  <c r="G52" i="2" s="1"/>
  <c r="I52" i="2" s="1"/>
  <c r="C53" i="2" s="1"/>
  <c r="D93" i="2" l="1"/>
  <c r="B93" i="2"/>
  <c r="A94" i="2"/>
  <c r="H53" i="2"/>
  <c r="J53" i="2" s="1"/>
  <c r="E53" i="2"/>
  <c r="F53" i="2" l="1"/>
  <c r="G53" i="2" s="1"/>
  <c r="I53" i="2" s="1"/>
  <c r="C54" i="2" s="1"/>
  <c r="D94" i="2"/>
  <c r="B94" i="2"/>
  <c r="A95" i="2"/>
  <c r="H54" i="2" l="1"/>
  <c r="J54" i="2" s="1"/>
  <c r="E54" i="2"/>
  <c r="A96" i="2"/>
  <c r="B95" i="2"/>
  <c r="D95" i="2"/>
  <c r="F54" i="2" l="1"/>
  <c r="G54" i="2" s="1"/>
  <c r="I54" i="2" s="1"/>
  <c r="C55" i="2" s="1"/>
  <c r="A97" i="2"/>
  <c r="D96" i="2"/>
  <c r="B96" i="2"/>
  <c r="H55" i="2" l="1"/>
  <c r="J55" i="2" s="1"/>
  <c r="E55" i="2"/>
  <c r="D97" i="2"/>
  <c r="B97" i="2"/>
  <c r="A98" i="2"/>
  <c r="F55" i="2" l="1"/>
  <c r="G55" i="2" s="1"/>
  <c r="I55" i="2" s="1"/>
  <c r="C56" i="2" s="1"/>
  <c r="D98" i="2"/>
  <c r="B98" i="2"/>
  <c r="A99" i="2"/>
  <c r="H56" i="2" l="1"/>
  <c r="J56" i="2" s="1"/>
  <c r="E56" i="2"/>
  <c r="A100" i="2"/>
  <c r="B99" i="2"/>
  <c r="D99" i="2"/>
  <c r="A101" i="2" l="1"/>
  <c r="D100" i="2"/>
  <c r="B100" i="2"/>
  <c r="F56" i="2"/>
  <c r="G56" i="2" s="1"/>
  <c r="I56" i="2" s="1"/>
  <c r="C57" i="2" s="1"/>
  <c r="H57" i="2" l="1"/>
  <c r="J57" i="2" s="1"/>
  <c r="E57" i="2"/>
  <c r="D101" i="2"/>
  <c r="B101" i="2"/>
  <c r="A102" i="2"/>
  <c r="D102" i="2" l="1"/>
  <c r="B102" i="2"/>
  <c r="A103" i="2"/>
  <c r="F57" i="2"/>
  <c r="G57" i="2" s="1"/>
  <c r="I57" i="2" s="1"/>
  <c r="C58" i="2" s="1"/>
  <c r="H58" i="2" l="1"/>
  <c r="J58" i="2" s="1"/>
  <c r="E58" i="2"/>
  <c r="A104" i="2"/>
  <c r="B103" i="2"/>
  <c r="D103" i="2"/>
  <c r="A105" i="2" l="1"/>
  <c r="D104" i="2"/>
  <c r="B104" i="2"/>
  <c r="F58" i="2"/>
  <c r="G58" i="2" s="1"/>
  <c r="I58" i="2" s="1"/>
  <c r="C59" i="2" s="1"/>
  <c r="H59" i="2" l="1"/>
  <c r="J59" i="2" s="1"/>
  <c r="E59" i="2"/>
  <c r="D105" i="2"/>
  <c r="B105" i="2"/>
  <c r="A106" i="2"/>
  <c r="D106" i="2" l="1"/>
  <c r="B106" i="2"/>
  <c r="A107" i="2"/>
  <c r="F59" i="2"/>
  <c r="G59" i="2" s="1"/>
  <c r="I59" i="2" s="1"/>
  <c r="C60" i="2" s="1"/>
  <c r="E60" i="2" l="1"/>
  <c r="H60" i="2"/>
  <c r="J60" i="2" s="1"/>
  <c r="A108" i="2"/>
  <c r="B107" i="2"/>
  <c r="D107" i="2"/>
  <c r="A109" i="2" l="1"/>
  <c r="D108" i="2"/>
  <c r="B108" i="2"/>
  <c r="F60" i="2"/>
  <c r="G60" i="2" s="1"/>
  <c r="I60" i="2" s="1"/>
  <c r="C61" i="2" s="1"/>
  <c r="H61" i="2" l="1"/>
  <c r="J61" i="2" s="1"/>
  <c r="E61" i="2"/>
  <c r="D109" i="2"/>
  <c r="B109" i="2"/>
  <c r="A110" i="2"/>
  <c r="D110" i="2" l="1"/>
  <c r="B110" i="2"/>
  <c r="A111" i="2"/>
  <c r="F61" i="2"/>
  <c r="G61" i="2" s="1"/>
  <c r="I61" i="2" s="1"/>
  <c r="C62" i="2" s="1"/>
  <c r="H62" i="2" l="1"/>
  <c r="J62" i="2" s="1"/>
  <c r="E62" i="2"/>
  <c r="A112" i="2"/>
  <c r="B111" i="2"/>
  <c r="D111" i="2"/>
  <c r="A113" i="2" l="1"/>
  <c r="D112" i="2"/>
  <c r="B112" i="2"/>
  <c r="F62" i="2"/>
  <c r="G62" i="2" s="1"/>
  <c r="I62" i="2" s="1"/>
  <c r="C63" i="2" s="1"/>
  <c r="H63" i="2" l="1"/>
  <c r="J63" i="2" s="1"/>
  <c r="E63" i="2"/>
  <c r="D113" i="2"/>
  <c r="B113" i="2"/>
  <c r="A114" i="2"/>
  <c r="D114" i="2" l="1"/>
  <c r="B114" i="2"/>
  <c r="A115" i="2"/>
  <c r="F63" i="2"/>
  <c r="G63" i="2" s="1"/>
  <c r="I63" i="2" s="1"/>
  <c r="C64" i="2" s="1"/>
  <c r="H64" i="2" l="1"/>
  <c r="J64" i="2" s="1"/>
  <c r="E64" i="2"/>
  <c r="A116" i="2"/>
  <c r="B115" i="2"/>
  <c r="D115" i="2"/>
  <c r="A117" i="2" l="1"/>
  <c r="D116" i="2"/>
  <c r="B116" i="2"/>
  <c r="F64" i="2"/>
  <c r="G64" i="2" s="1"/>
  <c r="I64" i="2" s="1"/>
  <c r="C65" i="2" s="1"/>
  <c r="H65" i="2" l="1"/>
  <c r="J65" i="2" s="1"/>
  <c r="E65" i="2"/>
  <c r="D117" i="2"/>
  <c r="B117" i="2"/>
  <c r="A118" i="2"/>
  <c r="D118" i="2" l="1"/>
  <c r="B118" i="2"/>
  <c r="A119" i="2"/>
  <c r="F65" i="2"/>
  <c r="G65" i="2" s="1"/>
  <c r="I65" i="2" s="1"/>
  <c r="C66" i="2" s="1"/>
  <c r="H66" i="2" l="1"/>
  <c r="J66" i="2" s="1"/>
  <c r="E66" i="2"/>
  <c r="A120" i="2"/>
  <c r="B119" i="2"/>
  <c r="D119" i="2"/>
  <c r="A121" i="2" l="1"/>
  <c r="D120" i="2"/>
  <c r="B120" i="2"/>
  <c r="F66" i="2"/>
  <c r="G66" i="2" s="1"/>
  <c r="I66" i="2" s="1"/>
  <c r="C67" i="2" s="1"/>
  <c r="H67" i="2" l="1"/>
  <c r="J67" i="2" s="1"/>
  <c r="E67" i="2"/>
  <c r="D121" i="2"/>
  <c r="B121" i="2"/>
  <c r="A122" i="2"/>
  <c r="F67" i="2" l="1"/>
  <c r="G67" i="2" s="1"/>
  <c r="I67" i="2" s="1"/>
  <c r="C68" i="2" s="1"/>
  <c r="D122" i="2"/>
  <c r="B122" i="2"/>
  <c r="A123" i="2"/>
  <c r="H68" i="2" l="1"/>
  <c r="J68" i="2" s="1"/>
  <c r="E68" i="2"/>
  <c r="A124" i="2"/>
  <c r="B123" i="2"/>
  <c r="D123" i="2"/>
  <c r="A125" i="2" l="1"/>
  <c r="D124" i="2"/>
  <c r="B124" i="2"/>
  <c r="F68" i="2"/>
  <c r="G68" i="2" s="1"/>
  <c r="I68" i="2" s="1"/>
  <c r="C69" i="2" s="1"/>
  <c r="H69" i="2" l="1"/>
  <c r="J69" i="2" s="1"/>
  <c r="E69" i="2"/>
  <c r="D125" i="2"/>
  <c r="B125" i="2"/>
  <c r="A126" i="2"/>
  <c r="D126" i="2" l="1"/>
  <c r="B126" i="2"/>
  <c r="A127" i="2"/>
  <c r="F69" i="2"/>
  <c r="G69" i="2" s="1"/>
  <c r="I69" i="2" s="1"/>
  <c r="C70" i="2" s="1"/>
  <c r="H70" i="2" l="1"/>
  <c r="J70" i="2" s="1"/>
  <c r="E70" i="2"/>
  <c r="A128" i="2"/>
  <c r="B127" i="2"/>
  <c r="D127" i="2"/>
  <c r="A129" i="2" l="1"/>
  <c r="D128" i="2"/>
  <c r="B128" i="2"/>
  <c r="F70" i="2"/>
  <c r="G70" i="2" s="1"/>
  <c r="I70" i="2" s="1"/>
  <c r="C71" i="2" s="1"/>
  <c r="H71" i="2" l="1"/>
  <c r="J71" i="2" s="1"/>
  <c r="E71" i="2"/>
  <c r="D129" i="2"/>
  <c r="B129" i="2"/>
  <c r="A130" i="2"/>
  <c r="D130" i="2" l="1"/>
  <c r="B130" i="2"/>
  <c r="A131" i="2"/>
  <c r="F71" i="2"/>
  <c r="G71" i="2" s="1"/>
  <c r="I71" i="2" s="1"/>
  <c r="C72" i="2" s="1"/>
  <c r="H72" i="2" l="1"/>
  <c r="J72" i="2" s="1"/>
  <c r="E72" i="2"/>
  <c r="A132" i="2"/>
  <c r="B131" i="2"/>
  <c r="D131" i="2"/>
  <c r="A133" i="2" l="1"/>
  <c r="D132" i="2"/>
  <c r="B132" i="2"/>
  <c r="F72" i="2"/>
  <c r="G72" i="2" s="1"/>
  <c r="I72" i="2" s="1"/>
  <c r="C73" i="2" s="1"/>
  <c r="H73" i="2" l="1"/>
  <c r="J73" i="2" s="1"/>
  <c r="E73" i="2"/>
  <c r="D133" i="2"/>
  <c r="B133" i="2"/>
  <c r="A134" i="2"/>
  <c r="D134" i="2" l="1"/>
  <c r="B134" i="2"/>
  <c r="A135" i="2"/>
  <c r="F73" i="2"/>
  <c r="G73" i="2" s="1"/>
  <c r="I73" i="2" s="1"/>
  <c r="C74" i="2" s="1"/>
  <c r="E74" i="2" l="1"/>
  <c r="H74" i="2"/>
  <c r="J74" i="2" s="1"/>
  <c r="A136" i="2"/>
  <c r="B135" i="2"/>
  <c r="D135" i="2"/>
  <c r="A137" i="2" l="1"/>
  <c r="D136" i="2"/>
  <c r="B136" i="2"/>
  <c r="F74" i="2"/>
  <c r="G74" i="2" s="1"/>
  <c r="I74" i="2" s="1"/>
  <c r="C75" i="2" s="1"/>
  <c r="H75" i="2" l="1"/>
  <c r="J75" i="2" s="1"/>
  <c r="E75" i="2"/>
  <c r="D137" i="2"/>
  <c r="B137" i="2"/>
  <c r="A138" i="2"/>
  <c r="D138" i="2" l="1"/>
  <c r="B138" i="2"/>
  <c r="A139" i="2"/>
  <c r="F75" i="2"/>
  <c r="G75" i="2" s="1"/>
  <c r="I75" i="2" s="1"/>
  <c r="C76" i="2" s="1"/>
  <c r="E76" i="2" l="1"/>
  <c r="H76" i="2"/>
  <c r="J76" i="2" s="1"/>
  <c r="A140" i="2"/>
  <c r="B139" i="2"/>
  <c r="D139" i="2"/>
  <c r="A141" i="2" l="1"/>
  <c r="D140" i="2"/>
  <c r="B140" i="2"/>
  <c r="F76" i="2"/>
  <c r="G76" i="2" s="1"/>
  <c r="I76" i="2" s="1"/>
  <c r="C77" i="2" s="1"/>
  <c r="H77" i="2" l="1"/>
  <c r="J77" i="2" s="1"/>
  <c r="E77" i="2"/>
  <c r="D141" i="2"/>
  <c r="B141" i="2"/>
  <c r="A142" i="2"/>
  <c r="D142" i="2" l="1"/>
  <c r="B142" i="2"/>
  <c r="A143" i="2"/>
  <c r="F77" i="2"/>
  <c r="G77" i="2" s="1"/>
  <c r="I77" i="2" s="1"/>
  <c r="C78" i="2" s="1"/>
  <c r="H78" i="2" l="1"/>
  <c r="J78" i="2" s="1"/>
  <c r="E78" i="2"/>
  <c r="A144" i="2"/>
  <c r="B143" i="2"/>
  <c r="D143" i="2"/>
  <c r="A145" i="2" l="1"/>
  <c r="D144" i="2"/>
  <c r="B144" i="2"/>
  <c r="F78" i="2"/>
  <c r="G78" i="2" s="1"/>
  <c r="I78" i="2" s="1"/>
  <c r="C79" i="2" s="1"/>
  <c r="H79" i="2" l="1"/>
  <c r="J79" i="2" s="1"/>
  <c r="E79" i="2"/>
  <c r="D145" i="2"/>
  <c r="B145" i="2"/>
  <c r="A146" i="2"/>
  <c r="D146" i="2" l="1"/>
  <c r="B146" i="2"/>
  <c r="A147" i="2"/>
  <c r="F79" i="2"/>
  <c r="G79" i="2" s="1"/>
  <c r="I79" i="2" s="1"/>
  <c r="C80" i="2" s="1"/>
  <c r="H80" i="2" l="1"/>
  <c r="J80" i="2" s="1"/>
  <c r="E80" i="2"/>
  <c r="A148" i="2"/>
  <c r="B147" i="2"/>
  <c r="D147" i="2"/>
  <c r="A149" i="2" l="1"/>
  <c r="D148" i="2"/>
  <c r="B148" i="2"/>
  <c r="F80" i="2"/>
  <c r="G80" i="2" s="1"/>
  <c r="I80" i="2" s="1"/>
  <c r="C81" i="2" s="1"/>
  <c r="H81" i="2" l="1"/>
  <c r="J81" i="2" s="1"/>
  <c r="E81" i="2"/>
  <c r="D149" i="2"/>
  <c r="B149" i="2"/>
  <c r="A150" i="2"/>
  <c r="D150" i="2" l="1"/>
  <c r="B150" i="2"/>
  <c r="A151" i="2"/>
  <c r="F81" i="2"/>
  <c r="G81" i="2" s="1"/>
  <c r="I81" i="2" s="1"/>
  <c r="C82" i="2" s="1"/>
  <c r="H82" i="2" l="1"/>
  <c r="J82" i="2" s="1"/>
  <c r="E82" i="2"/>
  <c r="A152" i="2"/>
  <c r="B151" i="2"/>
  <c r="D151" i="2"/>
  <c r="A153" i="2" l="1"/>
  <c r="D152" i="2"/>
  <c r="B152" i="2"/>
  <c r="F82" i="2"/>
  <c r="G82" i="2" s="1"/>
  <c r="I82" i="2" s="1"/>
  <c r="C83" i="2" s="1"/>
  <c r="H83" i="2" l="1"/>
  <c r="J83" i="2" s="1"/>
  <c r="E83" i="2"/>
  <c r="D153" i="2"/>
  <c r="B153" i="2"/>
  <c r="A154" i="2"/>
  <c r="D154" i="2" l="1"/>
  <c r="B154" i="2"/>
  <c r="A155" i="2"/>
  <c r="F83" i="2"/>
  <c r="G83" i="2" s="1"/>
  <c r="I83" i="2" s="1"/>
  <c r="C84" i="2" s="1"/>
  <c r="E84" i="2" l="1"/>
  <c r="H84" i="2"/>
  <c r="J84" i="2" s="1"/>
  <c r="A156" i="2"/>
  <c r="B155" i="2"/>
  <c r="D155" i="2"/>
  <c r="A157" i="2" l="1"/>
  <c r="D156" i="2"/>
  <c r="B156" i="2"/>
  <c r="F84" i="2"/>
  <c r="G84" i="2" s="1"/>
  <c r="I84" i="2" s="1"/>
  <c r="C85" i="2" s="1"/>
  <c r="H85" i="2" l="1"/>
  <c r="J85" i="2" s="1"/>
  <c r="E85" i="2"/>
  <c r="D157" i="2"/>
  <c r="B157" i="2"/>
  <c r="A158" i="2"/>
  <c r="D158" i="2" l="1"/>
  <c r="B158" i="2"/>
  <c r="A159" i="2"/>
  <c r="F85" i="2"/>
  <c r="G85" i="2" s="1"/>
  <c r="I85" i="2" s="1"/>
  <c r="C86" i="2" s="1"/>
  <c r="H86" i="2" l="1"/>
  <c r="J86" i="2" s="1"/>
  <c r="E86" i="2"/>
  <c r="A160" i="2"/>
  <c r="B159" i="2"/>
  <c r="D159" i="2"/>
  <c r="A161" i="2" l="1"/>
  <c r="D160" i="2"/>
  <c r="B160" i="2"/>
  <c r="F86" i="2"/>
  <c r="G86" i="2" s="1"/>
  <c r="I86" i="2" s="1"/>
  <c r="C87" i="2" s="1"/>
  <c r="H87" i="2" l="1"/>
  <c r="J87" i="2" s="1"/>
  <c r="E87" i="2"/>
  <c r="D161" i="2"/>
  <c r="B161" i="2"/>
  <c r="A162" i="2"/>
  <c r="F87" i="2" l="1"/>
  <c r="G87" i="2" s="1"/>
  <c r="I87" i="2" s="1"/>
  <c r="C88" i="2" s="1"/>
  <c r="D162" i="2"/>
  <c r="A163" i="2"/>
  <c r="B162" i="2"/>
  <c r="A164" i="2" l="1"/>
  <c r="B163" i="2"/>
  <c r="D163" i="2"/>
  <c r="H88" i="2"/>
  <c r="J88" i="2" s="1"/>
  <c r="E88" i="2"/>
  <c r="F88" i="2" l="1"/>
  <c r="G88" i="2" s="1"/>
  <c r="I88" i="2" s="1"/>
  <c r="C89" i="2" s="1"/>
  <c r="A165" i="2"/>
  <c r="D164" i="2"/>
  <c r="B164" i="2"/>
  <c r="E89" i="2" l="1"/>
  <c r="H89" i="2"/>
  <c r="J89" i="2" s="1"/>
  <c r="D165" i="2"/>
  <c r="B165" i="2"/>
  <c r="A166" i="2"/>
  <c r="D166" i="2" l="1"/>
  <c r="A167" i="2"/>
  <c r="B166" i="2"/>
  <c r="F89" i="2"/>
  <c r="G89" i="2" s="1"/>
  <c r="I89" i="2" s="1"/>
  <c r="C90" i="2" s="1"/>
  <c r="H90" i="2" l="1"/>
  <c r="J90" i="2" s="1"/>
  <c r="E90" i="2"/>
  <c r="D167" i="2"/>
  <c r="A168" i="2"/>
  <c r="B167" i="2"/>
  <c r="F90" i="2" l="1"/>
  <c r="G90" i="2" s="1"/>
  <c r="I90" i="2" s="1"/>
  <c r="C91" i="2" s="1"/>
  <c r="A169" i="2"/>
  <c r="B168" i="2"/>
  <c r="D168" i="2"/>
  <c r="D169" i="2" l="1"/>
  <c r="B169" i="2"/>
  <c r="A170" i="2"/>
  <c r="H91" i="2"/>
  <c r="J91" i="2" s="1"/>
  <c r="E91" i="2"/>
  <c r="F91" i="2" l="1"/>
  <c r="G91" i="2" s="1"/>
  <c r="I91" i="2" s="1"/>
  <c r="C92" i="2" s="1"/>
  <c r="D170" i="2"/>
  <c r="A171" i="2"/>
  <c r="B170" i="2"/>
  <c r="H92" i="2" l="1"/>
  <c r="J92" i="2" s="1"/>
  <c r="E92" i="2"/>
  <c r="D171" i="2"/>
  <c r="A172" i="2"/>
  <c r="B171" i="2"/>
  <c r="A173" i="2" l="1"/>
  <c r="B172" i="2"/>
  <c r="D172" i="2"/>
  <c r="F92" i="2"/>
  <c r="G92" i="2" s="1"/>
  <c r="I92" i="2" s="1"/>
  <c r="C93" i="2" s="1"/>
  <c r="H93" i="2" l="1"/>
  <c r="J93" i="2" s="1"/>
  <c r="E93" i="2"/>
  <c r="D173" i="2"/>
  <c r="B173" i="2"/>
  <c r="A174" i="2"/>
  <c r="D174" i="2" l="1"/>
  <c r="A175" i="2"/>
  <c r="B174" i="2"/>
  <c r="F93" i="2"/>
  <c r="G93" i="2" s="1"/>
  <c r="I93" i="2" s="1"/>
  <c r="C94" i="2" s="1"/>
  <c r="H94" i="2" l="1"/>
  <c r="J94" i="2" s="1"/>
  <c r="E94" i="2"/>
  <c r="D175" i="2"/>
  <c r="A176" i="2"/>
  <c r="B175" i="2"/>
  <c r="A177" i="2" l="1"/>
  <c r="B176" i="2"/>
  <c r="D176" i="2"/>
  <c r="F94" i="2"/>
  <c r="G94" i="2" s="1"/>
  <c r="I94" i="2" s="1"/>
  <c r="C95" i="2" s="1"/>
  <c r="H95" i="2" l="1"/>
  <c r="J95" i="2" s="1"/>
  <c r="E95" i="2"/>
  <c r="D177" i="2"/>
  <c r="A178" i="2"/>
  <c r="B177" i="2"/>
  <c r="F95" i="2" l="1"/>
  <c r="G95" i="2" s="1"/>
  <c r="I95" i="2" s="1"/>
  <c r="C96" i="2" s="1"/>
  <c r="D178" i="2"/>
  <c r="A179" i="2"/>
  <c r="B178" i="2"/>
  <c r="E96" i="2" l="1"/>
  <c r="H96" i="2"/>
  <c r="J96" i="2" s="1"/>
  <c r="B179" i="2"/>
  <c r="A180" i="2"/>
  <c r="D179" i="2"/>
  <c r="D180" i="2" l="1"/>
  <c r="A181" i="2"/>
  <c r="B180" i="2"/>
  <c r="F96" i="2"/>
  <c r="G96" i="2" s="1"/>
  <c r="I96" i="2" s="1"/>
  <c r="C97" i="2" s="1"/>
  <c r="H97" i="2" l="1"/>
  <c r="J97" i="2" s="1"/>
  <c r="E97" i="2"/>
  <c r="B181" i="2"/>
  <c r="A182" i="2"/>
  <c r="D181" i="2"/>
  <c r="D182" i="2" l="1"/>
  <c r="B182" i="2"/>
  <c r="A183" i="2"/>
  <c r="F97" i="2"/>
  <c r="G97" i="2" s="1"/>
  <c r="I97" i="2" s="1"/>
  <c r="C98" i="2" s="1"/>
  <c r="H98" i="2" l="1"/>
  <c r="J98" i="2" s="1"/>
  <c r="E98" i="2"/>
  <c r="B183" i="2"/>
  <c r="A184" i="2"/>
  <c r="D183" i="2"/>
  <c r="F98" i="2" l="1"/>
  <c r="G98" i="2" s="1"/>
  <c r="I98" i="2" s="1"/>
  <c r="C99" i="2" s="1"/>
  <c r="D184" i="2"/>
  <c r="B184" i="2"/>
  <c r="A185" i="2"/>
  <c r="B185" i="2" l="1"/>
  <c r="D185" i="2"/>
  <c r="A186" i="2"/>
  <c r="H99" i="2"/>
  <c r="J99" i="2" s="1"/>
  <c r="E99" i="2"/>
  <c r="F99" i="2" l="1"/>
  <c r="G99" i="2" s="1"/>
  <c r="I99" i="2" s="1"/>
  <c r="C100" i="2" s="1"/>
  <c r="D186" i="2"/>
  <c r="B186" i="2"/>
  <c r="A187" i="2"/>
  <c r="H100" i="2" l="1"/>
  <c r="J100" i="2" s="1"/>
  <c r="E100" i="2"/>
  <c r="B187" i="2"/>
  <c r="D187" i="2"/>
  <c r="A188" i="2"/>
  <c r="F100" i="2" l="1"/>
  <c r="G100" i="2" s="1"/>
  <c r="I100" i="2" s="1"/>
  <c r="C101" i="2" s="1"/>
  <c r="D188" i="2"/>
  <c r="B188" i="2"/>
  <c r="A189" i="2"/>
  <c r="E101" i="2" l="1"/>
  <c r="H101" i="2"/>
  <c r="J101" i="2" s="1"/>
  <c r="B189" i="2"/>
  <c r="D189" i="2"/>
  <c r="A190" i="2"/>
  <c r="F101" i="2" l="1"/>
  <c r="G101" i="2" s="1"/>
  <c r="I101" i="2" s="1"/>
  <c r="C102" i="2" s="1"/>
  <c r="D190" i="2"/>
  <c r="B190" i="2"/>
  <c r="A191" i="2"/>
  <c r="H102" i="2" l="1"/>
  <c r="J102" i="2" s="1"/>
  <c r="E102" i="2"/>
  <c r="B191" i="2"/>
  <c r="D191" i="2"/>
  <c r="A192" i="2"/>
  <c r="D192" i="2" l="1"/>
  <c r="B192" i="2"/>
  <c r="A193" i="2"/>
  <c r="F102" i="2"/>
  <c r="G102" i="2" s="1"/>
  <c r="I102" i="2" s="1"/>
  <c r="C103" i="2" s="1"/>
  <c r="H103" i="2" l="1"/>
  <c r="J103" i="2" s="1"/>
  <c r="E103" i="2"/>
  <c r="B193" i="2"/>
  <c r="D193" i="2"/>
  <c r="A194" i="2"/>
  <c r="D194" i="2" l="1"/>
  <c r="A195" i="2"/>
  <c r="B194" i="2"/>
  <c r="F103" i="2"/>
  <c r="G103" i="2" s="1"/>
  <c r="I103" i="2" s="1"/>
  <c r="C104" i="2" s="1"/>
  <c r="H104" i="2" l="1"/>
  <c r="J104" i="2" s="1"/>
  <c r="E104" i="2"/>
  <c r="B195" i="2"/>
  <c r="A196" i="2"/>
  <c r="D195" i="2"/>
  <c r="D196" i="2" l="1"/>
  <c r="A197" i="2"/>
  <c r="B196" i="2"/>
  <c r="F104" i="2"/>
  <c r="G104" i="2" s="1"/>
  <c r="I104" i="2" s="1"/>
  <c r="C105" i="2" s="1"/>
  <c r="E105" i="2" l="1"/>
  <c r="H105" i="2"/>
  <c r="J105" i="2" s="1"/>
  <c r="B197" i="2"/>
  <c r="A198" i="2"/>
  <c r="D197" i="2"/>
  <c r="D198" i="2" l="1"/>
  <c r="B198" i="2"/>
  <c r="A199" i="2"/>
  <c r="F105" i="2"/>
  <c r="G105" i="2" s="1"/>
  <c r="I105" i="2" s="1"/>
  <c r="C106" i="2" s="1"/>
  <c r="H106" i="2" l="1"/>
  <c r="J106" i="2" s="1"/>
  <c r="E106" i="2"/>
  <c r="D199" i="2"/>
  <c r="B199" i="2"/>
  <c r="A200" i="2"/>
  <c r="B200" i="2" l="1"/>
  <c r="D200" i="2"/>
  <c r="A201" i="2"/>
  <c r="F106" i="2"/>
  <c r="G106" i="2" s="1"/>
  <c r="I106" i="2" s="1"/>
  <c r="C107" i="2" s="1"/>
  <c r="H107" i="2" l="1"/>
  <c r="J107" i="2" s="1"/>
  <c r="E107" i="2"/>
  <c r="A202" i="2"/>
  <c r="B201" i="2"/>
  <c r="D201" i="2"/>
  <c r="F107" i="2" l="1"/>
  <c r="G107" i="2" s="1"/>
  <c r="I107" i="2" s="1"/>
  <c r="C108" i="2" s="1"/>
  <c r="D202" i="2"/>
  <c r="B202" i="2"/>
  <c r="A203" i="2"/>
  <c r="H108" i="2" l="1"/>
  <c r="J108" i="2" s="1"/>
  <c r="E108" i="2"/>
  <c r="D203" i="2"/>
  <c r="B203" i="2"/>
  <c r="A204" i="2"/>
  <c r="F108" i="2" l="1"/>
  <c r="G108" i="2" s="1"/>
  <c r="I108" i="2" s="1"/>
  <c r="C109" i="2" s="1"/>
  <c r="B204" i="2"/>
  <c r="D204" i="2"/>
  <c r="A205" i="2"/>
  <c r="H109" i="2" l="1"/>
  <c r="J109" i="2" s="1"/>
  <c r="E109" i="2"/>
  <c r="A206" i="2"/>
  <c r="B205" i="2"/>
  <c r="D205" i="2"/>
  <c r="F109" i="2" l="1"/>
  <c r="G109" i="2" s="1"/>
  <c r="I109" i="2" s="1"/>
  <c r="C110" i="2" s="1"/>
  <c r="D206" i="2"/>
  <c r="A207" i="2"/>
  <c r="B206" i="2"/>
  <c r="H110" i="2" l="1"/>
  <c r="J110" i="2" s="1"/>
  <c r="E110" i="2"/>
  <c r="D207" i="2"/>
  <c r="B207" i="2"/>
  <c r="A208" i="2"/>
  <c r="F110" i="2" l="1"/>
  <c r="G110" i="2" s="1"/>
  <c r="I110" i="2" s="1"/>
  <c r="C111" i="2" s="1"/>
  <c r="B208" i="2"/>
  <c r="D208" i="2"/>
  <c r="A209" i="2"/>
  <c r="H111" i="2" l="1"/>
  <c r="J111" i="2" s="1"/>
  <c r="E111" i="2"/>
  <c r="D209" i="2"/>
  <c r="A210" i="2"/>
  <c r="B209" i="2"/>
  <c r="D210" i="2" l="1"/>
  <c r="B210" i="2"/>
  <c r="A211" i="2"/>
  <c r="F111" i="2"/>
  <c r="G111" i="2" s="1"/>
  <c r="I111" i="2" s="1"/>
  <c r="C112" i="2" s="1"/>
  <c r="H112" i="2" l="1"/>
  <c r="J112" i="2" s="1"/>
  <c r="E112" i="2"/>
  <c r="D211" i="2"/>
  <c r="B211" i="2"/>
  <c r="A212" i="2"/>
  <c r="B212" i="2" l="1"/>
  <c r="D212" i="2"/>
  <c r="A213" i="2"/>
  <c r="F112" i="2"/>
  <c r="G112" i="2" s="1"/>
  <c r="I112" i="2" s="1"/>
  <c r="C113" i="2" s="1"/>
  <c r="D213" i="2" l="1"/>
  <c r="A214" i="2"/>
  <c r="B213" i="2"/>
  <c r="H113" i="2"/>
  <c r="J113" i="2" s="1"/>
  <c r="E113" i="2"/>
  <c r="F113" i="2" l="1"/>
  <c r="G113" i="2" s="1"/>
  <c r="I113" i="2" s="1"/>
  <c r="C114" i="2" s="1"/>
  <c r="D214" i="2"/>
  <c r="B214" i="2"/>
  <c r="A215" i="2"/>
  <c r="H114" i="2" l="1"/>
  <c r="J114" i="2" s="1"/>
  <c r="E114" i="2"/>
  <c r="D215" i="2"/>
  <c r="B215" i="2"/>
  <c r="A216" i="2"/>
  <c r="B216" i="2" l="1"/>
  <c r="D216" i="2"/>
  <c r="A217" i="2"/>
  <c r="F114" i="2"/>
  <c r="G114" i="2" s="1"/>
  <c r="I114" i="2" s="1"/>
  <c r="C115" i="2" s="1"/>
  <c r="H115" i="2" l="1"/>
  <c r="J115" i="2" s="1"/>
  <c r="E115" i="2"/>
  <c r="D217" i="2"/>
  <c r="A218" i="2"/>
  <c r="B217" i="2"/>
  <c r="F115" i="2" l="1"/>
  <c r="G115" i="2" s="1"/>
  <c r="I115" i="2" s="1"/>
  <c r="C116" i="2" s="1"/>
  <c r="D218" i="2"/>
  <c r="B218" i="2"/>
  <c r="A219" i="2"/>
  <c r="H116" i="2" l="1"/>
  <c r="J116" i="2" s="1"/>
  <c r="E116" i="2"/>
  <c r="D219" i="2"/>
  <c r="B219" i="2"/>
  <c r="A220" i="2"/>
  <c r="F116" i="2" l="1"/>
  <c r="G116" i="2" s="1"/>
  <c r="I116" i="2" s="1"/>
  <c r="C117" i="2" s="1"/>
  <c r="B220" i="2"/>
  <c r="D220" i="2"/>
  <c r="A221" i="2"/>
  <c r="H117" i="2" l="1"/>
  <c r="J117" i="2" s="1"/>
  <c r="E117" i="2"/>
  <c r="D221" i="2"/>
  <c r="A222" i="2"/>
  <c r="B221" i="2"/>
  <c r="D222" i="2" l="1"/>
  <c r="B222" i="2"/>
  <c r="A223" i="2"/>
  <c r="F117" i="2"/>
  <c r="G117" i="2" s="1"/>
  <c r="I117" i="2" s="1"/>
  <c r="C118" i="2" s="1"/>
  <c r="H118" i="2" l="1"/>
  <c r="J118" i="2" s="1"/>
  <c r="E118" i="2"/>
  <c r="D223" i="2"/>
  <c r="A224" i="2"/>
  <c r="B223" i="2"/>
  <c r="B224" i="2" l="1"/>
  <c r="D224" i="2"/>
  <c r="A225" i="2"/>
  <c r="F118" i="2"/>
  <c r="G118" i="2" s="1"/>
  <c r="I118" i="2" s="1"/>
  <c r="C119" i="2" s="1"/>
  <c r="H119" i="2" l="1"/>
  <c r="J119" i="2" s="1"/>
  <c r="E119" i="2"/>
  <c r="D225" i="2"/>
  <c r="A226" i="2"/>
  <c r="B225" i="2"/>
  <c r="F119" i="2" l="1"/>
  <c r="G119" i="2" s="1"/>
  <c r="I119" i="2" s="1"/>
  <c r="C120" i="2" s="1"/>
  <c r="D226" i="2"/>
  <c r="A227" i="2"/>
  <c r="B226" i="2"/>
  <c r="H120" i="2" l="1"/>
  <c r="J120" i="2" s="1"/>
  <c r="E120" i="2"/>
  <c r="D227" i="2"/>
  <c r="B227" i="2"/>
  <c r="A228" i="2"/>
  <c r="F120" i="2" l="1"/>
  <c r="G120" i="2" s="1"/>
  <c r="I120" i="2" s="1"/>
  <c r="C121" i="2" s="1"/>
  <c r="B228" i="2"/>
  <c r="D228" i="2"/>
  <c r="A229" i="2"/>
  <c r="H121" i="2" l="1"/>
  <c r="J121" i="2" s="1"/>
  <c r="E121" i="2"/>
  <c r="D229" i="2"/>
  <c r="B229" i="2"/>
  <c r="A230" i="2"/>
  <c r="F121" i="2" l="1"/>
  <c r="G121" i="2" s="1"/>
  <c r="I121" i="2" s="1"/>
  <c r="C122" i="2" s="1"/>
  <c r="B230" i="2"/>
  <c r="D230" i="2"/>
  <c r="A231" i="2"/>
  <c r="H122" i="2" l="1"/>
  <c r="J122" i="2" s="1"/>
  <c r="E122" i="2"/>
  <c r="D231" i="2"/>
  <c r="B231" i="2"/>
  <c r="A232" i="2"/>
  <c r="F122" i="2" l="1"/>
  <c r="G122" i="2" s="1"/>
  <c r="I122" i="2" s="1"/>
  <c r="C123" i="2" s="1"/>
  <c r="B232" i="2"/>
  <c r="D232" i="2"/>
  <c r="A233" i="2"/>
  <c r="H123" i="2" l="1"/>
  <c r="J123" i="2" s="1"/>
  <c r="E123" i="2"/>
  <c r="D233" i="2"/>
  <c r="B233" i="2"/>
  <c r="A234" i="2"/>
  <c r="B234" i="2" l="1"/>
  <c r="D234" i="2"/>
  <c r="A235" i="2"/>
  <c r="F123" i="2"/>
  <c r="G123" i="2" s="1"/>
  <c r="I123" i="2" s="1"/>
  <c r="C124" i="2" s="1"/>
  <c r="H124" i="2" l="1"/>
  <c r="J124" i="2" s="1"/>
  <c r="E124" i="2"/>
  <c r="D235" i="2"/>
  <c r="B235" i="2"/>
  <c r="A236" i="2"/>
  <c r="B236" i="2" l="1"/>
  <c r="A237" i="2"/>
  <c r="D236" i="2"/>
  <c r="F124" i="2"/>
  <c r="G124" i="2" s="1"/>
  <c r="I124" i="2" s="1"/>
  <c r="C125" i="2" s="1"/>
  <c r="H125" i="2" l="1"/>
  <c r="J125" i="2" s="1"/>
  <c r="E125" i="2"/>
  <c r="D237" i="2"/>
  <c r="A238" i="2"/>
  <c r="B237" i="2"/>
  <c r="B238" i="2" l="1"/>
  <c r="A239" i="2"/>
  <c r="D238" i="2"/>
  <c r="F125" i="2"/>
  <c r="G125" i="2" s="1"/>
  <c r="I125" i="2" s="1"/>
  <c r="C126" i="2" s="1"/>
  <c r="H126" i="2" l="1"/>
  <c r="J126" i="2" s="1"/>
  <c r="E126" i="2"/>
  <c r="D239" i="2"/>
  <c r="B239" i="2"/>
  <c r="A240" i="2"/>
  <c r="B240" i="2" l="1"/>
  <c r="A241" i="2"/>
  <c r="D240" i="2"/>
  <c r="F126" i="2"/>
  <c r="G126" i="2" s="1"/>
  <c r="I126" i="2" s="1"/>
  <c r="C127" i="2" s="1"/>
  <c r="H127" i="2" l="1"/>
  <c r="J127" i="2" s="1"/>
  <c r="E127" i="2"/>
  <c r="D241" i="2"/>
  <c r="B241" i="2"/>
  <c r="A242" i="2"/>
  <c r="F127" i="2" l="1"/>
  <c r="G127" i="2" s="1"/>
  <c r="I127" i="2" s="1"/>
  <c r="C128" i="2" s="1"/>
  <c r="A243" i="2"/>
  <c r="B242" i="2"/>
  <c r="D242" i="2"/>
  <c r="H128" i="2" l="1"/>
  <c r="J128" i="2" s="1"/>
  <c r="E128" i="2"/>
  <c r="D243" i="2"/>
  <c r="B243" i="2"/>
  <c r="A244" i="2"/>
  <c r="B244" i="2" l="1"/>
  <c r="D244" i="2"/>
  <c r="A245" i="2"/>
  <c r="F128" i="2"/>
  <c r="G128" i="2" s="1"/>
  <c r="I128" i="2" s="1"/>
  <c r="C129" i="2" s="1"/>
  <c r="H129" i="2" l="1"/>
  <c r="J129" i="2" s="1"/>
  <c r="E129" i="2"/>
  <c r="D245" i="2"/>
  <c r="A246" i="2"/>
  <c r="B245" i="2"/>
  <c r="F129" i="2" l="1"/>
  <c r="G129" i="2" s="1"/>
  <c r="I129" i="2" s="1"/>
  <c r="C130" i="2" s="1"/>
  <c r="A247" i="2"/>
  <c r="B246" i="2"/>
  <c r="D246" i="2"/>
  <c r="H130" i="2" l="1"/>
  <c r="J130" i="2" s="1"/>
  <c r="E130" i="2"/>
  <c r="D247" i="2"/>
  <c r="B247" i="2"/>
  <c r="A248" i="2"/>
  <c r="F130" i="2" l="1"/>
  <c r="G130" i="2" s="1"/>
  <c r="I130" i="2" s="1"/>
  <c r="C131" i="2" s="1"/>
  <c r="B248" i="2"/>
  <c r="D248" i="2"/>
  <c r="A249" i="2"/>
  <c r="H131" i="2" l="1"/>
  <c r="J131" i="2" s="1"/>
  <c r="E131" i="2"/>
  <c r="D249" i="2"/>
  <c r="B249" i="2"/>
  <c r="A250" i="2"/>
  <c r="A251" i="2" l="1"/>
  <c r="B250" i="2"/>
  <c r="D250" i="2"/>
  <c r="F131" i="2"/>
  <c r="G131" i="2" s="1"/>
  <c r="I131" i="2" s="1"/>
  <c r="C132" i="2" s="1"/>
  <c r="H132" i="2" l="1"/>
  <c r="J132" i="2" s="1"/>
  <c r="E132" i="2"/>
  <c r="D251" i="2"/>
  <c r="B251" i="2"/>
  <c r="A252" i="2"/>
  <c r="F132" i="2" l="1"/>
  <c r="G132" i="2" s="1"/>
  <c r="I132" i="2" s="1"/>
  <c r="C133" i="2" s="1"/>
  <c r="B252" i="2"/>
  <c r="D252" i="2"/>
  <c r="A253" i="2"/>
  <c r="H133" i="2" l="1"/>
  <c r="J133" i="2" s="1"/>
  <c r="E133" i="2"/>
  <c r="D253" i="2"/>
  <c r="B253" i="2"/>
  <c r="A254" i="2"/>
  <c r="A255" i="2" l="1"/>
  <c r="B254" i="2"/>
  <c r="D254" i="2"/>
  <c r="F133" i="2"/>
  <c r="G133" i="2" s="1"/>
  <c r="I133" i="2" s="1"/>
  <c r="C134" i="2" s="1"/>
  <c r="H134" i="2" l="1"/>
  <c r="J134" i="2" s="1"/>
  <c r="E134" i="2"/>
  <c r="D255" i="2"/>
  <c r="B255" i="2"/>
  <c r="A256" i="2"/>
  <c r="F134" i="2" l="1"/>
  <c r="G134" i="2" s="1"/>
  <c r="I134" i="2" s="1"/>
  <c r="C135" i="2" s="1"/>
  <c r="B256" i="2"/>
  <c r="D256" i="2"/>
  <c r="A257" i="2"/>
  <c r="H135" i="2" l="1"/>
  <c r="J135" i="2" s="1"/>
  <c r="E135" i="2"/>
  <c r="D257" i="2"/>
  <c r="B257" i="2"/>
  <c r="A258" i="2"/>
  <c r="A259" i="2" l="1"/>
  <c r="B258" i="2"/>
  <c r="D258" i="2"/>
  <c r="F135" i="2"/>
  <c r="G135" i="2" s="1"/>
  <c r="I135" i="2" s="1"/>
  <c r="C136" i="2" s="1"/>
  <c r="H136" i="2" l="1"/>
  <c r="J136" i="2" s="1"/>
  <c r="E136" i="2"/>
  <c r="D259" i="2"/>
  <c r="A260" i="2"/>
  <c r="B259" i="2"/>
  <c r="D260" i="2" l="1"/>
  <c r="B260" i="2"/>
  <c r="A261" i="2"/>
  <c r="F136" i="2"/>
  <c r="G136" i="2" s="1"/>
  <c r="I136" i="2" s="1"/>
  <c r="C137" i="2" s="1"/>
  <c r="H137" i="2" l="1"/>
  <c r="J137" i="2" s="1"/>
  <c r="E137" i="2"/>
  <c r="D261" i="2"/>
  <c r="A262" i="2"/>
  <c r="B261" i="2"/>
  <c r="B262" i="2" l="1"/>
  <c r="A263" i="2"/>
  <c r="D262" i="2"/>
  <c r="F137" i="2"/>
  <c r="G137" i="2" s="1"/>
  <c r="I137" i="2" s="1"/>
  <c r="C138" i="2" s="1"/>
  <c r="H138" i="2" l="1"/>
  <c r="J138" i="2" s="1"/>
  <c r="E138" i="2"/>
  <c r="A264" i="2"/>
  <c r="B263" i="2"/>
  <c r="D263" i="2"/>
  <c r="A265" i="2" l="1"/>
  <c r="D264" i="2"/>
  <c r="B264" i="2"/>
  <c r="F138" i="2"/>
  <c r="G138" i="2" s="1"/>
  <c r="I138" i="2" s="1"/>
  <c r="C139" i="2" s="1"/>
  <c r="H139" i="2" l="1"/>
  <c r="J139" i="2" s="1"/>
  <c r="E139" i="2"/>
  <c r="D265" i="2"/>
  <c r="A266" i="2"/>
  <c r="B265" i="2"/>
  <c r="B266" i="2" l="1"/>
  <c r="D266" i="2"/>
  <c r="A267" i="2"/>
  <c r="F139" i="2"/>
  <c r="G139" i="2" s="1"/>
  <c r="I139" i="2" s="1"/>
  <c r="C140" i="2" s="1"/>
  <c r="H140" i="2" l="1"/>
  <c r="J140" i="2" s="1"/>
  <c r="E140" i="2"/>
  <c r="A268" i="2"/>
  <c r="D267" i="2"/>
  <c r="B267" i="2"/>
  <c r="D268" i="2" l="1"/>
  <c r="B268" i="2"/>
  <c r="A269" i="2"/>
  <c r="F140" i="2"/>
  <c r="G140" i="2" s="1"/>
  <c r="I140" i="2" s="1"/>
  <c r="C141" i="2" s="1"/>
  <c r="H141" i="2" l="1"/>
  <c r="J141" i="2" s="1"/>
  <c r="E141" i="2"/>
  <c r="B269" i="2"/>
  <c r="D269" i="2"/>
  <c r="A270" i="2"/>
  <c r="F141" i="2" l="1"/>
  <c r="G141" i="2" s="1"/>
  <c r="I141" i="2" s="1"/>
  <c r="C142" i="2" s="1"/>
  <c r="B270" i="2"/>
  <c r="D270" i="2"/>
  <c r="A271" i="2"/>
  <c r="H142" i="2" l="1"/>
  <c r="J142" i="2" s="1"/>
  <c r="E142" i="2"/>
  <c r="A272" i="2"/>
  <c r="B271" i="2"/>
  <c r="D271" i="2"/>
  <c r="F142" i="2" l="1"/>
  <c r="G142" i="2" s="1"/>
  <c r="I142" i="2" s="1"/>
  <c r="C143" i="2" s="1"/>
  <c r="D272" i="2"/>
  <c r="A273" i="2"/>
  <c r="B272" i="2"/>
  <c r="H143" i="2" l="1"/>
  <c r="J143" i="2" s="1"/>
  <c r="E143" i="2"/>
  <c r="B273" i="2"/>
  <c r="D273" i="2"/>
  <c r="A274" i="2"/>
  <c r="F143" i="2" l="1"/>
  <c r="G143" i="2" s="1"/>
  <c r="I143" i="2" s="1"/>
  <c r="C144" i="2" s="1"/>
  <c r="B274" i="2"/>
  <c r="A275" i="2"/>
  <c r="D274" i="2"/>
  <c r="H144" i="2" l="1"/>
  <c r="J144" i="2" s="1"/>
  <c r="E144" i="2"/>
  <c r="A276" i="2"/>
  <c r="B275" i="2"/>
  <c r="D275" i="2"/>
  <c r="D276" i="2" l="1"/>
  <c r="A277" i="2"/>
  <c r="B276" i="2"/>
  <c r="F144" i="2"/>
  <c r="G144" i="2" s="1"/>
  <c r="I144" i="2" s="1"/>
  <c r="C145" i="2" s="1"/>
  <c r="H145" i="2" l="1"/>
  <c r="J145" i="2" s="1"/>
  <c r="E145" i="2"/>
  <c r="B277" i="2"/>
  <c r="D277" i="2"/>
  <c r="A278" i="2"/>
  <c r="F145" i="2" l="1"/>
  <c r="G145" i="2" s="1"/>
  <c r="I145" i="2" s="1"/>
  <c r="C146" i="2" s="1"/>
  <c r="B278" i="2"/>
  <c r="A279" i="2"/>
  <c r="D278" i="2"/>
  <c r="H146" i="2" l="1"/>
  <c r="J146" i="2" s="1"/>
  <c r="E146" i="2"/>
  <c r="A280" i="2"/>
  <c r="D279" i="2"/>
  <c r="B279" i="2"/>
  <c r="D280" i="2" l="1"/>
  <c r="A281" i="2"/>
  <c r="B280" i="2"/>
  <c r="F146" i="2"/>
  <c r="G146" i="2" s="1"/>
  <c r="I146" i="2" s="1"/>
  <c r="C147" i="2" s="1"/>
  <c r="H147" i="2" l="1"/>
  <c r="J147" i="2" s="1"/>
  <c r="E147" i="2"/>
  <c r="B281" i="2"/>
  <c r="D281" i="2"/>
  <c r="A282" i="2"/>
  <c r="F147" i="2" l="1"/>
  <c r="G147" i="2" s="1"/>
  <c r="I147" i="2" s="1"/>
  <c r="C148" i="2" s="1"/>
  <c r="B282" i="2"/>
  <c r="A283" i="2"/>
  <c r="D282" i="2"/>
  <c r="H148" i="2" l="1"/>
  <c r="J148" i="2" s="1"/>
  <c r="E148" i="2"/>
  <c r="A284" i="2"/>
  <c r="B283" i="2"/>
  <c r="D283" i="2"/>
  <c r="D284" i="2" l="1"/>
  <c r="A285" i="2"/>
  <c r="B284" i="2"/>
  <c r="F148" i="2"/>
  <c r="G148" i="2" s="1"/>
  <c r="I148" i="2" s="1"/>
  <c r="C149" i="2" s="1"/>
  <c r="E149" i="2" l="1"/>
  <c r="H149" i="2"/>
  <c r="J149" i="2" s="1"/>
  <c r="B285" i="2"/>
  <c r="D285" i="2"/>
  <c r="A286" i="2"/>
  <c r="B286" i="2" l="1"/>
  <c r="A287" i="2"/>
  <c r="D286" i="2"/>
  <c r="F149" i="2"/>
  <c r="G149" i="2" s="1"/>
  <c r="I149" i="2" s="1"/>
  <c r="C150" i="2" s="1"/>
  <c r="H150" i="2" l="1"/>
  <c r="J150" i="2" s="1"/>
  <c r="E150" i="2"/>
  <c r="A288" i="2"/>
  <c r="D287" i="2"/>
  <c r="B287" i="2"/>
  <c r="D288" i="2" l="1"/>
  <c r="A289" i="2"/>
  <c r="B288" i="2"/>
  <c r="F150" i="2"/>
  <c r="G150" i="2" s="1"/>
  <c r="I150" i="2" s="1"/>
  <c r="C151" i="2" s="1"/>
  <c r="H151" i="2" l="1"/>
  <c r="J151" i="2" s="1"/>
  <c r="E151" i="2"/>
  <c r="B289" i="2"/>
  <c r="D289" i="2"/>
  <c r="A290" i="2"/>
  <c r="B290" i="2" l="1"/>
  <c r="A291" i="2"/>
  <c r="D290" i="2"/>
  <c r="F151" i="2"/>
  <c r="G151" i="2" s="1"/>
  <c r="I151" i="2" s="1"/>
  <c r="C152" i="2" s="1"/>
  <c r="H152" i="2" l="1"/>
  <c r="J152" i="2" s="1"/>
  <c r="E152" i="2"/>
  <c r="A292" i="2"/>
  <c r="D291" i="2"/>
  <c r="B291" i="2"/>
  <c r="D292" i="2" l="1"/>
  <c r="A293" i="2"/>
  <c r="B292" i="2"/>
  <c r="F152" i="2"/>
  <c r="G152" i="2" s="1"/>
  <c r="I152" i="2" s="1"/>
  <c r="C153" i="2" s="1"/>
  <c r="H153" i="2" l="1"/>
  <c r="J153" i="2" s="1"/>
  <c r="E153" i="2"/>
  <c r="B293" i="2"/>
  <c r="D293" i="2"/>
  <c r="A294" i="2"/>
  <c r="F153" i="2" l="1"/>
  <c r="G153" i="2" s="1"/>
  <c r="I153" i="2" s="1"/>
  <c r="C154" i="2" s="1"/>
  <c r="B294" i="2"/>
  <c r="A295" i="2"/>
  <c r="D294" i="2"/>
  <c r="H154" i="2" l="1"/>
  <c r="J154" i="2" s="1"/>
  <c r="E154" i="2"/>
  <c r="B295" i="2"/>
  <c r="D295" i="2"/>
  <c r="A296" i="2"/>
  <c r="F154" i="2" l="1"/>
  <c r="G154" i="2" s="1"/>
  <c r="I154" i="2" s="1"/>
  <c r="C155" i="2" s="1"/>
  <c r="D296" i="2"/>
  <c r="B296" i="2"/>
  <c r="A297" i="2"/>
  <c r="H155" i="2" l="1"/>
  <c r="J155" i="2" s="1"/>
  <c r="E155" i="2"/>
  <c r="D297" i="2"/>
  <c r="A298" i="2"/>
  <c r="B297" i="2"/>
  <c r="D298" i="2" l="1"/>
  <c r="A299" i="2"/>
  <c r="B298" i="2"/>
  <c r="F155" i="2"/>
  <c r="G155" i="2" s="1"/>
  <c r="I155" i="2" s="1"/>
  <c r="C156" i="2" s="1"/>
  <c r="H156" i="2" l="1"/>
  <c r="J156" i="2" s="1"/>
  <c r="E156" i="2"/>
  <c r="B299" i="2"/>
  <c r="D299" i="2"/>
  <c r="A300" i="2"/>
  <c r="F156" i="2" l="1"/>
  <c r="G156" i="2" s="1"/>
  <c r="I156" i="2" s="1"/>
  <c r="C157" i="2" s="1"/>
  <c r="A301" i="2"/>
  <c r="B300" i="2"/>
  <c r="D300" i="2"/>
  <c r="H157" i="2" l="1"/>
  <c r="J157" i="2" s="1"/>
  <c r="E157" i="2"/>
  <c r="A302" i="2"/>
  <c r="B301" i="2"/>
  <c r="D301" i="2"/>
  <c r="D302" i="2" l="1"/>
  <c r="A303" i="2"/>
  <c r="B302" i="2"/>
  <c r="F157" i="2"/>
  <c r="G157" i="2" s="1"/>
  <c r="I157" i="2" s="1"/>
  <c r="C158" i="2" s="1"/>
  <c r="H158" i="2" l="1"/>
  <c r="J158" i="2" s="1"/>
  <c r="E158" i="2"/>
  <c r="A304" i="2"/>
  <c r="B303" i="2"/>
  <c r="D303" i="2"/>
  <c r="A305" i="2" l="1"/>
  <c r="D304" i="2"/>
  <c r="B304" i="2"/>
  <c r="F158" i="2"/>
  <c r="G158" i="2" s="1"/>
  <c r="I158" i="2" s="1"/>
  <c r="C159" i="2" s="1"/>
  <c r="E159" i="2" l="1"/>
  <c r="H159" i="2"/>
  <c r="J159" i="2" s="1"/>
  <c r="A306" i="2"/>
  <c r="D305" i="2"/>
  <c r="B305" i="2"/>
  <c r="D306" i="2" l="1"/>
  <c r="A307" i="2"/>
  <c r="B306" i="2"/>
  <c r="F159" i="2"/>
  <c r="G159" i="2" s="1"/>
  <c r="I159" i="2" s="1"/>
  <c r="C160" i="2" s="1"/>
  <c r="E160" i="2" l="1"/>
  <c r="H160" i="2"/>
  <c r="J160" i="2" s="1"/>
  <c r="A308" i="2"/>
  <c r="B307" i="2"/>
  <c r="D307" i="2"/>
  <c r="A309" i="2" l="1"/>
  <c r="B308" i="2"/>
  <c r="D308" i="2"/>
  <c r="F160" i="2"/>
  <c r="G160" i="2" s="1"/>
  <c r="I160" i="2" s="1"/>
  <c r="C161" i="2" s="1"/>
  <c r="H161" i="2" l="1"/>
  <c r="J161" i="2" s="1"/>
  <c r="E161" i="2"/>
  <c r="B309" i="2"/>
  <c r="A310" i="2"/>
  <c r="D309" i="2"/>
  <c r="D310" i="2" l="1"/>
  <c r="A311" i="2"/>
  <c r="B310" i="2"/>
  <c r="F161" i="2"/>
  <c r="G161" i="2" s="1"/>
  <c r="I161" i="2" s="1"/>
  <c r="C162" i="2" s="1"/>
  <c r="E162" i="2" l="1"/>
  <c r="H162" i="2"/>
  <c r="J162" i="2" s="1"/>
  <c r="A312" i="2"/>
  <c r="B311" i="2"/>
  <c r="D311" i="2"/>
  <c r="A313" i="2" l="1"/>
  <c r="D312" i="2"/>
  <c r="B312" i="2"/>
  <c r="F162" i="2"/>
  <c r="G162" i="2" s="1"/>
  <c r="I162" i="2" s="1"/>
  <c r="C163" i="2" s="1"/>
  <c r="A314" i="2" l="1"/>
  <c r="D313" i="2"/>
  <c r="B313" i="2"/>
  <c r="H163" i="2"/>
  <c r="J163" i="2" s="1"/>
  <c r="E163" i="2"/>
  <c r="F163" i="2" l="1"/>
  <c r="G163" i="2" s="1"/>
  <c r="I163" i="2" s="1"/>
  <c r="C164" i="2" s="1"/>
  <c r="D314" i="2"/>
  <c r="A315" i="2"/>
  <c r="B314" i="2"/>
  <c r="E164" i="2" l="1"/>
  <c r="H164" i="2"/>
  <c r="J164" i="2" s="1"/>
  <c r="A316" i="2"/>
  <c r="B315" i="2"/>
  <c r="D315" i="2"/>
  <c r="A317" i="2" l="1"/>
  <c r="B316" i="2"/>
  <c r="D316" i="2"/>
  <c r="F164" i="2"/>
  <c r="G164" i="2" s="1"/>
  <c r="I164" i="2" s="1"/>
  <c r="C165" i="2" s="1"/>
  <c r="H165" i="2" l="1"/>
  <c r="J165" i="2" s="1"/>
  <c r="E165" i="2"/>
  <c r="B317" i="2"/>
  <c r="A318" i="2"/>
  <c r="D317" i="2"/>
  <c r="D318" i="2" l="1"/>
  <c r="A319" i="2"/>
  <c r="B318" i="2"/>
  <c r="F165" i="2"/>
  <c r="G165" i="2" s="1"/>
  <c r="I165" i="2" s="1"/>
  <c r="C166" i="2" s="1"/>
  <c r="H166" i="2" l="1"/>
  <c r="J166" i="2" s="1"/>
  <c r="E166" i="2"/>
  <c r="A320" i="2"/>
  <c r="B319" i="2"/>
  <c r="D319" i="2"/>
  <c r="A321" i="2" l="1"/>
  <c r="D320" i="2"/>
  <c r="B320" i="2"/>
  <c r="F166" i="2"/>
  <c r="G166" i="2" s="1"/>
  <c r="I166" i="2" s="1"/>
  <c r="C167" i="2" s="1"/>
  <c r="A322" i="2" l="1"/>
  <c r="D321" i="2"/>
  <c r="B321" i="2"/>
  <c r="H167" i="2"/>
  <c r="J167" i="2" s="1"/>
  <c r="E167" i="2"/>
  <c r="F167" i="2" l="1"/>
  <c r="G167" i="2" s="1"/>
  <c r="I167" i="2" s="1"/>
  <c r="C168" i="2" s="1"/>
  <c r="D322" i="2"/>
  <c r="A323" i="2"/>
  <c r="B322" i="2"/>
  <c r="H168" i="2" l="1"/>
  <c r="J168" i="2" s="1"/>
  <c r="E168" i="2"/>
  <c r="A324" i="2"/>
  <c r="B323" i="2"/>
  <c r="D323" i="2"/>
  <c r="A325" i="2" l="1"/>
  <c r="B324" i="2"/>
  <c r="D324" i="2"/>
  <c r="F168" i="2"/>
  <c r="G168" i="2" s="1"/>
  <c r="I168" i="2" s="1"/>
  <c r="C169" i="2" s="1"/>
  <c r="H169" i="2" l="1"/>
  <c r="J169" i="2" s="1"/>
  <c r="E169" i="2"/>
  <c r="B325" i="2"/>
  <c r="A326" i="2"/>
  <c r="D325" i="2"/>
  <c r="D326" i="2" l="1"/>
  <c r="A327" i="2"/>
  <c r="B326" i="2"/>
  <c r="F169" i="2"/>
  <c r="G169" i="2" s="1"/>
  <c r="I169" i="2" s="1"/>
  <c r="C170" i="2" s="1"/>
  <c r="E170" i="2" l="1"/>
  <c r="H170" i="2"/>
  <c r="J170" i="2" s="1"/>
  <c r="A328" i="2"/>
  <c r="B327" i="2"/>
  <c r="D327" i="2"/>
  <c r="A329" i="2" l="1"/>
  <c r="D328" i="2"/>
  <c r="B328" i="2"/>
  <c r="F170" i="2"/>
  <c r="G170" i="2" s="1"/>
  <c r="I170" i="2" s="1"/>
  <c r="C171" i="2" s="1"/>
  <c r="H171" i="2" l="1"/>
  <c r="J171" i="2" s="1"/>
  <c r="E171" i="2"/>
  <c r="A330" i="2"/>
  <c r="D329" i="2"/>
  <c r="B329" i="2"/>
  <c r="D330" i="2" l="1"/>
  <c r="A331" i="2"/>
  <c r="B330" i="2"/>
  <c r="F171" i="2"/>
  <c r="G171" i="2" s="1"/>
  <c r="I171" i="2" s="1"/>
  <c r="C172" i="2" s="1"/>
  <c r="E172" i="2" l="1"/>
  <c r="H172" i="2"/>
  <c r="J172" i="2" s="1"/>
  <c r="A332" i="2"/>
  <c r="B331" i="2"/>
  <c r="D331" i="2"/>
  <c r="A333" i="2" l="1"/>
  <c r="B332" i="2"/>
  <c r="D332" i="2"/>
  <c r="F172" i="2"/>
  <c r="G172" i="2" s="1"/>
  <c r="I172" i="2" s="1"/>
  <c r="C173" i="2" s="1"/>
  <c r="H173" i="2" l="1"/>
  <c r="J173" i="2" s="1"/>
  <c r="E173" i="2"/>
  <c r="B333" i="2"/>
  <c r="D333" i="2"/>
  <c r="A334" i="2"/>
  <c r="D334" i="2" l="1"/>
  <c r="A335" i="2"/>
  <c r="B334" i="2"/>
  <c r="F173" i="2"/>
  <c r="G173" i="2" s="1"/>
  <c r="I173" i="2" s="1"/>
  <c r="C174" i="2" s="1"/>
  <c r="H174" i="2" l="1"/>
  <c r="J174" i="2" s="1"/>
  <c r="E174" i="2"/>
  <c r="A336" i="2"/>
  <c r="B335" i="2"/>
  <c r="D335" i="2"/>
  <c r="A337" i="2" l="1"/>
  <c r="D336" i="2"/>
  <c r="B336" i="2"/>
  <c r="F174" i="2"/>
  <c r="G174" i="2" s="1"/>
  <c r="I174" i="2" s="1"/>
  <c r="C175" i="2" s="1"/>
  <c r="H175" i="2" l="1"/>
  <c r="J175" i="2" s="1"/>
  <c r="E175" i="2"/>
  <c r="B337" i="2"/>
  <c r="A338" i="2"/>
  <c r="D337" i="2"/>
  <c r="D338" i="2" l="1"/>
  <c r="A339" i="2"/>
  <c r="B338" i="2"/>
  <c r="F175" i="2"/>
  <c r="G175" i="2" s="1"/>
  <c r="I175" i="2" s="1"/>
  <c r="C176" i="2" s="1"/>
  <c r="E176" i="2" l="1"/>
  <c r="H176" i="2"/>
  <c r="J176" i="2" s="1"/>
  <c r="D339" i="2"/>
  <c r="A340" i="2"/>
  <c r="B339" i="2"/>
  <c r="B340" i="2" l="1"/>
  <c r="A341" i="2"/>
  <c r="D340" i="2"/>
  <c r="F176" i="2"/>
  <c r="G176" i="2" s="1"/>
  <c r="I176" i="2" s="1"/>
  <c r="C177" i="2" s="1"/>
  <c r="H177" i="2" l="1"/>
  <c r="J177" i="2" s="1"/>
  <c r="E177" i="2"/>
  <c r="D341" i="2"/>
  <c r="B341" i="2"/>
  <c r="A342" i="2"/>
  <c r="D342" i="2" l="1"/>
  <c r="A343" i="2"/>
  <c r="B342" i="2"/>
  <c r="F177" i="2"/>
  <c r="G177" i="2" s="1"/>
  <c r="I177" i="2" s="1"/>
  <c r="C178" i="2" s="1"/>
  <c r="H178" i="2" l="1"/>
  <c r="J178" i="2" s="1"/>
  <c r="E178" i="2"/>
  <c r="D343" i="2"/>
  <c r="A344" i="2"/>
  <c r="B343" i="2"/>
  <c r="A345" i="2" l="1"/>
  <c r="B344" i="2"/>
  <c r="D344" i="2"/>
  <c r="F178" i="2"/>
  <c r="G178" i="2" s="1"/>
  <c r="I178" i="2" s="1"/>
  <c r="C179" i="2" s="1"/>
  <c r="H179" i="2" l="1"/>
  <c r="J179" i="2" s="1"/>
  <c r="E179" i="2"/>
  <c r="D345" i="2"/>
  <c r="B345" i="2"/>
  <c r="A346" i="2"/>
  <c r="B346" i="2" l="1"/>
  <c r="A347" i="2"/>
  <c r="D346" i="2"/>
  <c r="F179" i="2"/>
  <c r="G179" i="2" s="1"/>
  <c r="I179" i="2" s="1"/>
  <c r="C180" i="2" s="1"/>
  <c r="H180" i="2" l="1"/>
  <c r="J180" i="2" s="1"/>
  <c r="E180" i="2"/>
  <c r="A348" i="2"/>
  <c r="D347" i="2"/>
  <c r="B347" i="2"/>
  <c r="D348" i="2" l="1"/>
  <c r="A349" i="2"/>
  <c r="B348" i="2"/>
  <c r="F180" i="2"/>
  <c r="G180" i="2" s="1"/>
  <c r="I180" i="2" s="1"/>
  <c r="C181" i="2" s="1"/>
  <c r="H181" i="2" l="1"/>
  <c r="J181" i="2" s="1"/>
  <c r="E181" i="2"/>
  <c r="D349" i="2"/>
  <c r="B349" i="2"/>
  <c r="A350" i="2"/>
  <c r="F181" i="2" l="1"/>
  <c r="G181" i="2" s="1"/>
  <c r="I181" i="2" s="1"/>
  <c r="C182" i="2" s="1"/>
  <c r="A351" i="2"/>
  <c r="B350" i="2"/>
  <c r="D350" i="2"/>
  <c r="E182" i="2" l="1"/>
  <c r="H182" i="2"/>
  <c r="J182" i="2" s="1"/>
  <c r="A352" i="2"/>
  <c r="B351" i="2"/>
  <c r="D351" i="2"/>
  <c r="F182" i="2" l="1"/>
  <c r="G182" i="2" s="1"/>
  <c r="I182" i="2" s="1"/>
  <c r="C183" i="2" s="1"/>
  <c r="D352" i="2"/>
  <c r="B352" i="2"/>
  <c r="A353" i="2"/>
  <c r="E183" i="2" l="1"/>
  <c r="H183" i="2"/>
  <c r="J183" i="2" s="1"/>
  <c r="D353" i="2"/>
  <c r="B353" i="2"/>
  <c r="A354" i="2"/>
  <c r="A355" i="2" l="1"/>
  <c r="B354" i="2"/>
  <c r="D354" i="2"/>
  <c r="F183" i="2"/>
  <c r="G183" i="2" s="1"/>
  <c r="I183" i="2" s="1"/>
  <c r="C184" i="2" s="1"/>
  <c r="H184" i="2" l="1"/>
  <c r="J184" i="2" s="1"/>
  <c r="E184" i="2"/>
  <c r="A356" i="2"/>
  <c r="D355" i="2"/>
  <c r="B355" i="2"/>
  <c r="D356" i="2" l="1"/>
  <c r="A357" i="2"/>
  <c r="B356" i="2"/>
  <c r="F184" i="2"/>
  <c r="G184" i="2" s="1"/>
  <c r="I184" i="2" s="1"/>
  <c r="C185" i="2" s="1"/>
  <c r="H185" i="2" l="1"/>
  <c r="J185" i="2" s="1"/>
  <c r="E185" i="2"/>
  <c r="D357" i="2"/>
  <c r="B357" i="2"/>
  <c r="A358" i="2"/>
  <c r="A359" i="2" l="1"/>
  <c r="B358" i="2"/>
  <c r="D358" i="2"/>
  <c r="F185" i="2"/>
  <c r="G185" i="2" s="1"/>
  <c r="I185" i="2" s="1"/>
  <c r="C186" i="2" s="1"/>
  <c r="H186" i="2" l="1"/>
  <c r="J186" i="2" s="1"/>
  <c r="E186" i="2"/>
  <c r="A360" i="2"/>
  <c r="D359" i="2"/>
  <c r="B359" i="2"/>
  <c r="D360" i="2" l="1"/>
  <c r="B360" i="2"/>
  <c r="A361" i="2"/>
  <c r="F186" i="2"/>
  <c r="G186" i="2" s="1"/>
  <c r="I186" i="2" s="1"/>
  <c r="C187" i="2" s="1"/>
  <c r="H187" i="2" l="1"/>
  <c r="J187" i="2" s="1"/>
  <c r="E187" i="2"/>
  <c r="D361" i="2"/>
  <c r="B361" i="2"/>
  <c r="A362" i="2"/>
  <c r="A363" i="2" l="1"/>
  <c r="B362" i="2"/>
  <c r="D362" i="2"/>
  <c r="F187" i="2"/>
  <c r="G187" i="2" s="1"/>
  <c r="I187" i="2" s="1"/>
  <c r="C188" i="2" s="1"/>
  <c r="H188" i="2" l="1"/>
  <c r="J188" i="2" s="1"/>
  <c r="E188" i="2"/>
  <c r="A364" i="2"/>
  <c r="D363" i="2"/>
  <c r="B363" i="2"/>
  <c r="D364" i="2" l="1"/>
  <c r="A365" i="2"/>
  <c r="B364" i="2"/>
  <c r="F188" i="2"/>
  <c r="G188" i="2" s="1"/>
  <c r="I188" i="2" s="1"/>
  <c r="C189" i="2" s="1"/>
  <c r="H189" i="2" l="1"/>
  <c r="J189" i="2" s="1"/>
  <c r="E189" i="2"/>
  <c r="D365" i="2"/>
  <c r="B365" i="2"/>
  <c r="A366" i="2"/>
  <c r="A367" i="2" l="1"/>
  <c r="B366" i="2"/>
  <c r="D366" i="2"/>
  <c r="F189" i="2"/>
  <c r="G189" i="2" s="1"/>
  <c r="I189" i="2" s="1"/>
  <c r="C190" i="2" s="1"/>
  <c r="E190" i="2" l="1"/>
  <c r="H190" i="2"/>
  <c r="J190" i="2" s="1"/>
  <c r="A368" i="2"/>
  <c r="D367" i="2"/>
  <c r="B367" i="2"/>
  <c r="D368" i="2" l="1"/>
  <c r="B368" i="2"/>
  <c r="A369" i="2"/>
  <c r="F190" i="2"/>
  <c r="G190" i="2" s="1"/>
  <c r="I190" i="2" s="1"/>
  <c r="C191" i="2" s="1"/>
  <c r="H191" i="2" l="1"/>
  <c r="J191" i="2" s="1"/>
  <c r="E191" i="2"/>
  <c r="D369" i="2"/>
  <c r="B369" i="2"/>
  <c r="A370" i="2"/>
  <c r="A371" i="2" l="1"/>
  <c r="B370" i="2"/>
  <c r="D370" i="2"/>
  <c r="F191" i="2"/>
  <c r="G191" i="2" s="1"/>
  <c r="I191" i="2" s="1"/>
  <c r="C192" i="2" s="1"/>
  <c r="H192" i="2" l="1"/>
  <c r="J192" i="2" s="1"/>
  <c r="E192" i="2"/>
  <c r="A372" i="2"/>
  <c r="D371" i="2"/>
  <c r="B371" i="2"/>
  <c r="F192" i="2" l="1"/>
  <c r="G192" i="2" s="1"/>
  <c r="I192" i="2" s="1"/>
  <c r="C193" i="2" s="1"/>
  <c r="D372" i="2"/>
  <c r="A373" i="2"/>
  <c r="B372" i="2"/>
  <c r="E193" i="2" l="1"/>
  <c r="H193" i="2"/>
  <c r="J193" i="2" s="1"/>
  <c r="D373" i="2"/>
  <c r="B373" i="2"/>
  <c r="A374" i="2"/>
  <c r="A375" i="2" l="1"/>
  <c r="B374" i="2"/>
  <c r="D374" i="2"/>
  <c r="F193" i="2"/>
  <c r="G193" i="2" s="1"/>
  <c r="I193" i="2" s="1"/>
  <c r="C194" i="2" s="1"/>
  <c r="E194" i="2" l="1"/>
  <c r="H194" i="2"/>
  <c r="J194" i="2" s="1"/>
  <c r="A376" i="2"/>
  <c r="B375" i="2"/>
  <c r="D375" i="2"/>
  <c r="D376" i="2" l="1"/>
  <c r="B376" i="2"/>
  <c r="A377" i="2"/>
  <c r="F194" i="2"/>
  <c r="G194" i="2" s="1"/>
  <c r="I194" i="2" s="1"/>
  <c r="C195" i="2" s="1"/>
  <c r="E195" i="2" l="1"/>
  <c r="H195" i="2"/>
  <c r="J195" i="2" s="1"/>
  <c r="D377" i="2"/>
  <c r="B377" i="2"/>
  <c r="A378" i="2"/>
  <c r="D378" i="2" l="1"/>
  <c r="A379" i="2"/>
  <c r="B378" i="2"/>
  <c r="F195" i="2"/>
  <c r="G195" i="2" s="1"/>
  <c r="I195" i="2" s="1"/>
  <c r="C196" i="2" s="1"/>
  <c r="H196" i="2" l="1"/>
  <c r="J196" i="2" s="1"/>
  <c r="E196" i="2"/>
  <c r="B379" i="2"/>
  <c r="A380" i="2"/>
  <c r="D379" i="2"/>
  <c r="D380" i="2" l="1"/>
  <c r="B380" i="2"/>
  <c r="A381" i="2"/>
  <c r="F196" i="2"/>
  <c r="G196" i="2" s="1"/>
  <c r="I196" i="2" s="1"/>
  <c r="C197" i="2" s="1"/>
  <c r="H197" i="2" l="1"/>
  <c r="J197" i="2" s="1"/>
  <c r="E197" i="2"/>
  <c r="D381" i="2"/>
  <c r="B381" i="2"/>
  <c r="A382" i="2"/>
  <c r="D382" i="2" l="1"/>
  <c r="A383" i="2"/>
  <c r="B382" i="2"/>
  <c r="F197" i="2"/>
  <c r="G197" i="2" s="1"/>
  <c r="I197" i="2" s="1"/>
  <c r="C198" i="2" s="1"/>
  <c r="E198" i="2" l="1"/>
  <c r="H198" i="2"/>
  <c r="J198" i="2" s="1"/>
  <c r="B383" i="2"/>
  <c r="A384" i="2"/>
  <c r="D383" i="2"/>
  <c r="F198" i="2" l="1"/>
  <c r="G198" i="2" s="1"/>
  <c r="I198" i="2" s="1"/>
  <c r="C199" i="2" s="1"/>
  <c r="D384" i="2"/>
  <c r="A385" i="2"/>
  <c r="B384" i="2"/>
  <c r="H199" i="2" l="1"/>
  <c r="J199" i="2" s="1"/>
  <c r="E199" i="2"/>
  <c r="D385" i="2"/>
  <c r="A386" i="2"/>
  <c r="B385" i="2"/>
  <c r="D386" i="2" l="1"/>
  <c r="A387" i="2"/>
  <c r="B386" i="2"/>
  <c r="F199" i="2"/>
  <c r="G199" i="2" s="1"/>
  <c r="I199" i="2" s="1"/>
  <c r="C200" i="2" s="1"/>
  <c r="H200" i="2" l="1"/>
  <c r="J200" i="2" s="1"/>
  <c r="E200" i="2"/>
  <c r="B387" i="2"/>
  <c r="A388" i="2"/>
  <c r="D387" i="2"/>
  <c r="F200" i="2" l="1"/>
  <c r="G200" i="2" s="1"/>
  <c r="I200" i="2" s="1"/>
  <c r="C201" i="2" s="1"/>
  <c r="D388" i="2"/>
  <c r="A389" i="2"/>
  <c r="B388" i="2"/>
  <c r="H201" i="2" l="1"/>
  <c r="J201" i="2" s="1"/>
  <c r="E201" i="2"/>
  <c r="D389" i="2"/>
  <c r="A390" i="2"/>
  <c r="B389" i="2"/>
  <c r="D390" i="2" l="1"/>
  <c r="A391" i="2"/>
  <c r="B390" i="2"/>
  <c r="F201" i="2"/>
  <c r="G201" i="2" s="1"/>
  <c r="I201" i="2" s="1"/>
  <c r="C202" i="2" s="1"/>
  <c r="H202" i="2" l="1"/>
  <c r="J202" i="2" s="1"/>
  <c r="E202" i="2"/>
  <c r="B391" i="2"/>
  <c r="A392" i="2"/>
  <c r="D391" i="2"/>
  <c r="D392" i="2" l="1"/>
  <c r="B392" i="2"/>
  <c r="A393" i="2"/>
  <c r="F202" i="2"/>
  <c r="G202" i="2" s="1"/>
  <c r="I202" i="2" s="1"/>
  <c r="C203" i="2" s="1"/>
  <c r="H203" i="2" l="1"/>
  <c r="J203" i="2" s="1"/>
  <c r="E203" i="2"/>
  <c r="D393" i="2"/>
  <c r="A394" i="2"/>
  <c r="B393" i="2"/>
  <c r="D394" i="2" l="1"/>
  <c r="A395" i="2"/>
  <c r="B394" i="2"/>
  <c r="F203" i="2"/>
  <c r="G203" i="2" s="1"/>
  <c r="I203" i="2" s="1"/>
  <c r="C204" i="2" s="1"/>
  <c r="H204" i="2" l="1"/>
  <c r="J204" i="2" s="1"/>
  <c r="E204" i="2"/>
  <c r="D395" i="2"/>
  <c r="B395" i="2"/>
  <c r="A396" i="2"/>
  <c r="D396" i="2" l="1"/>
  <c r="A397" i="2"/>
  <c r="B396" i="2"/>
  <c r="F204" i="2"/>
  <c r="G204" i="2" s="1"/>
  <c r="I204" i="2" s="1"/>
  <c r="C205" i="2" s="1"/>
  <c r="H205" i="2" l="1"/>
  <c r="J205" i="2" s="1"/>
  <c r="E205" i="2"/>
  <c r="D397" i="2"/>
  <c r="A398" i="2"/>
  <c r="B397" i="2"/>
  <c r="B398" i="2" l="1"/>
  <c r="A399" i="2"/>
  <c r="D398" i="2"/>
  <c r="F205" i="2"/>
  <c r="G205" i="2" s="1"/>
  <c r="I205" i="2" s="1"/>
  <c r="C206" i="2" s="1"/>
  <c r="D399" i="2" l="1"/>
  <c r="A400" i="2"/>
  <c r="B399" i="2"/>
  <c r="H206" i="2"/>
  <c r="J206" i="2" s="1"/>
  <c r="E206" i="2"/>
  <c r="D400" i="2" l="1"/>
  <c r="A401" i="2"/>
  <c r="B400" i="2"/>
  <c r="F206" i="2"/>
  <c r="G206" i="2" s="1"/>
  <c r="I206" i="2" s="1"/>
  <c r="C207" i="2" s="1"/>
  <c r="H207" i="2" l="1"/>
  <c r="J207" i="2" s="1"/>
  <c r="E207" i="2"/>
  <c r="D401" i="2"/>
  <c r="A402" i="2"/>
  <c r="B401" i="2"/>
  <c r="B402" i="2" l="1"/>
  <c r="A403" i="2"/>
  <c r="D402" i="2"/>
  <c r="F207" i="2"/>
  <c r="G207" i="2" s="1"/>
  <c r="I207" i="2" s="1"/>
  <c r="C208" i="2" s="1"/>
  <c r="E208" i="2" l="1"/>
  <c r="H208" i="2"/>
  <c r="J208" i="2" s="1"/>
  <c r="D403" i="2"/>
  <c r="A404" i="2"/>
  <c r="B403" i="2"/>
  <c r="D404" i="2" l="1"/>
  <c r="A405" i="2"/>
  <c r="B404" i="2"/>
  <c r="F208" i="2"/>
  <c r="G208" i="2" s="1"/>
  <c r="I208" i="2" s="1"/>
  <c r="C209" i="2" s="1"/>
  <c r="H209" i="2" l="1"/>
  <c r="J209" i="2" s="1"/>
  <c r="E209" i="2"/>
  <c r="D405" i="2"/>
  <c r="A406" i="2"/>
  <c r="B405" i="2"/>
  <c r="B406" i="2" l="1"/>
  <c r="A407" i="2"/>
  <c r="D406" i="2"/>
  <c r="F209" i="2"/>
  <c r="G209" i="2" s="1"/>
  <c r="I209" i="2" s="1"/>
  <c r="C210" i="2" s="1"/>
  <c r="H210" i="2" l="1"/>
  <c r="J210" i="2" s="1"/>
  <c r="E210" i="2"/>
  <c r="D407" i="2"/>
  <c r="A408" i="2"/>
  <c r="B407" i="2"/>
  <c r="D408" i="2" l="1"/>
  <c r="A409" i="2"/>
  <c r="B408" i="2"/>
  <c r="F210" i="2"/>
  <c r="G210" i="2" s="1"/>
  <c r="I210" i="2" s="1"/>
  <c r="C211" i="2" s="1"/>
  <c r="H211" i="2" l="1"/>
  <c r="J211" i="2" s="1"/>
  <c r="E211" i="2"/>
  <c r="D409" i="2"/>
  <c r="A410" i="2"/>
  <c r="B409" i="2"/>
  <c r="B410" i="2" l="1"/>
  <c r="A411" i="2"/>
  <c r="D410" i="2"/>
  <c r="F211" i="2"/>
  <c r="G211" i="2" s="1"/>
  <c r="I211" i="2" s="1"/>
  <c r="C212" i="2" s="1"/>
  <c r="H212" i="2" l="1"/>
  <c r="J212" i="2" s="1"/>
  <c r="E212" i="2"/>
  <c r="D411" i="2"/>
  <c r="B411" i="2"/>
  <c r="A412" i="2"/>
  <c r="D412" i="2" l="1"/>
  <c r="A413" i="2"/>
  <c r="B412" i="2"/>
  <c r="F212" i="2"/>
  <c r="G212" i="2" s="1"/>
  <c r="I212" i="2" s="1"/>
  <c r="C213" i="2" s="1"/>
  <c r="H213" i="2" l="1"/>
  <c r="J213" i="2" s="1"/>
  <c r="E213" i="2"/>
  <c r="D413" i="2"/>
  <c r="A414" i="2"/>
  <c r="B413" i="2"/>
  <c r="B414" i="2" l="1"/>
  <c r="A415" i="2"/>
  <c r="D414" i="2"/>
  <c r="F213" i="2"/>
  <c r="G213" i="2" s="1"/>
  <c r="I213" i="2" s="1"/>
  <c r="C214" i="2" s="1"/>
  <c r="H214" i="2" l="1"/>
  <c r="J214" i="2" s="1"/>
  <c r="E214" i="2"/>
  <c r="D415" i="2"/>
  <c r="A416" i="2"/>
  <c r="B415" i="2"/>
  <c r="D416" i="2" l="1"/>
  <c r="A417" i="2"/>
  <c r="B416" i="2"/>
  <c r="F214" i="2"/>
  <c r="G214" i="2" s="1"/>
  <c r="I214" i="2" s="1"/>
  <c r="C215" i="2" s="1"/>
  <c r="H215" i="2" l="1"/>
  <c r="J215" i="2" s="1"/>
  <c r="E215" i="2"/>
  <c r="D417" i="2"/>
  <c r="A418" i="2"/>
  <c r="B417" i="2"/>
  <c r="B418" i="2" l="1"/>
  <c r="A419" i="2"/>
  <c r="D418" i="2"/>
  <c r="F215" i="2"/>
  <c r="G215" i="2" s="1"/>
  <c r="I215" i="2" s="1"/>
  <c r="C216" i="2" s="1"/>
  <c r="H216" i="2" l="1"/>
  <c r="J216" i="2" s="1"/>
  <c r="E216" i="2"/>
  <c r="D419" i="2"/>
  <c r="A420" i="2"/>
  <c r="B419" i="2"/>
  <c r="D420" i="2" l="1"/>
  <c r="A421" i="2"/>
  <c r="B420" i="2"/>
  <c r="F216" i="2"/>
  <c r="G216" i="2" s="1"/>
  <c r="I216" i="2" s="1"/>
  <c r="C217" i="2" s="1"/>
  <c r="H217" i="2" l="1"/>
  <c r="J217" i="2" s="1"/>
  <c r="E217" i="2"/>
  <c r="D421" i="2"/>
  <c r="A422" i="2"/>
  <c r="B421" i="2"/>
  <c r="B422" i="2" l="1"/>
  <c r="A423" i="2"/>
  <c r="D422" i="2"/>
  <c r="F217" i="2"/>
  <c r="G217" i="2" s="1"/>
  <c r="I217" i="2" s="1"/>
  <c r="C218" i="2" s="1"/>
  <c r="H218" i="2" l="1"/>
  <c r="J218" i="2" s="1"/>
  <c r="E218" i="2"/>
  <c r="D423" i="2"/>
  <c r="A424" i="2"/>
  <c r="B423" i="2"/>
  <c r="D424" i="2" l="1"/>
  <c r="A425" i="2"/>
  <c r="B424" i="2"/>
  <c r="F218" i="2"/>
  <c r="G218" i="2" s="1"/>
  <c r="I218" i="2" s="1"/>
  <c r="C219" i="2" s="1"/>
  <c r="H219" i="2" l="1"/>
  <c r="J219" i="2" s="1"/>
  <c r="E219" i="2"/>
  <c r="D425" i="2"/>
  <c r="A426" i="2"/>
  <c r="B425" i="2"/>
  <c r="B426" i="2" l="1"/>
  <c r="A427" i="2"/>
  <c r="D426" i="2"/>
  <c r="F219" i="2"/>
  <c r="G219" i="2" s="1"/>
  <c r="I219" i="2" s="1"/>
  <c r="C220" i="2" s="1"/>
  <c r="H220" i="2" l="1"/>
  <c r="J220" i="2" s="1"/>
  <c r="E220" i="2"/>
  <c r="D427" i="2"/>
  <c r="B427" i="2"/>
  <c r="A428" i="2"/>
  <c r="D428" i="2" l="1"/>
  <c r="A429" i="2"/>
  <c r="B428" i="2"/>
  <c r="F220" i="2"/>
  <c r="G220" i="2" s="1"/>
  <c r="I220" i="2" s="1"/>
  <c r="C221" i="2" s="1"/>
  <c r="D429" i="2" l="1"/>
  <c r="A430" i="2"/>
  <c r="B429" i="2"/>
  <c r="H221" i="2"/>
  <c r="J221" i="2" s="1"/>
  <c r="E221" i="2"/>
  <c r="F221" i="2" l="1"/>
  <c r="G221" i="2" s="1"/>
  <c r="I221" i="2" s="1"/>
  <c r="C222" i="2" s="1"/>
  <c r="A431" i="2"/>
  <c r="B430" i="2"/>
  <c r="D430" i="2"/>
  <c r="E222" i="2" l="1"/>
  <c r="H222" i="2"/>
  <c r="J222" i="2" s="1"/>
  <c r="A432" i="2"/>
  <c r="B431" i="2"/>
  <c r="D431" i="2"/>
  <c r="F222" i="2" l="1"/>
  <c r="G222" i="2" s="1"/>
  <c r="I222" i="2" s="1"/>
  <c r="C223" i="2" s="1"/>
  <c r="D432" i="2"/>
  <c r="A433" i="2"/>
  <c r="B432" i="2"/>
  <c r="H223" i="2" l="1"/>
  <c r="J223" i="2" s="1"/>
  <c r="E223" i="2"/>
  <c r="B433" i="2"/>
  <c r="A434" i="2"/>
  <c r="D433" i="2"/>
  <c r="D434" i="2" l="1"/>
  <c r="A435" i="2"/>
  <c r="B434" i="2"/>
  <c r="F223" i="2"/>
  <c r="G223" i="2" s="1"/>
  <c r="I223" i="2" s="1"/>
  <c r="C224" i="2" s="1"/>
  <c r="D435" i="2" l="1"/>
  <c r="B435" i="2"/>
  <c r="A436" i="2"/>
  <c r="H224" i="2"/>
  <c r="J224" i="2" s="1"/>
  <c r="E224" i="2"/>
  <c r="D436" i="2" l="1"/>
  <c r="B436" i="2"/>
  <c r="A437" i="2"/>
  <c r="F224" i="2"/>
  <c r="G224" i="2" s="1"/>
  <c r="I224" i="2" s="1"/>
  <c r="C225" i="2" s="1"/>
  <c r="E225" i="2" l="1"/>
  <c r="H225" i="2"/>
  <c r="J225" i="2" s="1"/>
  <c r="B437" i="2"/>
  <c r="D437" i="2"/>
  <c r="A438" i="2"/>
  <c r="D438" i="2" l="1"/>
  <c r="A439" i="2"/>
  <c r="B438" i="2"/>
  <c r="F225" i="2"/>
  <c r="G225" i="2" s="1"/>
  <c r="I225" i="2" s="1"/>
  <c r="C226" i="2" s="1"/>
  <c r="H226" i="2" l="1"/>
  <c r="J226" i="2" s="1"/>
  <c r="E226" i="2"/>
  <c r="D439" i="2"/>
  <c r="B439" i="2"/>
  <c r="A440" i="2"/>
  <c r="D440" i="2" l="1"/>
  <c r="B440" i="2"/>
  <c r="A441" i="2"/>
  <c r="F226" i="2"/>
  <c r="G226" i="2" s="1"/>
  <c r="I226" i="2" s="1"/>
  <c r="C227" i="2" s="1"/>
  <c r="H227" i="2" l="1"/>
  <c r="J227" i="2" s="1"/>
  <c r="E227" i="2"/>
  <c r="B441" i="2"/>
  <c r="D441" i="2"/>
  <c r="A442" i="2"/>
  <c r="D442" i="2" l="1"/>
  <c r="A443" i="2"/>
  <c r="B442" i="2"/>
  <c r="F227" i="2"/>
  <c r="G227" i="2" s="1"/>
  <c r="I227" i="2" s="1"/>
  <c r="C228" i="2" s="1"/>
  <c r="H228" i="2" l="1"/>
  <c r="J228" i="2" s="1"/>
  <c r="E228" i="2"/>
  <c r="D443" i="2"/>
  <c r="B443" i="2"/>
  <c r="A444" i="2"/>
  <c r="D444" i="2" l="1"/>
  <c r="B444" i="2"/>
  <c r="A445" i="2"/>
  <c r="F228" i="2"/>
  <c r="G228" i="2" s="1"/>
  <c r="I228" i="2" s="1"/>
  <c r="C229" i="2" s="1"/>
  <c r="H229" i="2" l="1"/>
  <c r="J229" i="2" s="1"/>
  <c r="E229" i="2"/>
  <c r="B445" i="2"/>
  <c r="D445" i="2"/>
  <c r="A446" i="2"/>
  <c r="F229" i="2" l="1"/>
  <c r="G229" i="2" s="1"/>
  <c r="I229" i="2" s="1"/>
  <c r="C230" i="2" s="1"/>
  <c r="D446" i="2"/>
  <c r="B446" i="2"/>
  <c r="A447" i="2"/>
  <c r="H230" i="2" l="1"/>
  <c r="J230" i="2" s="1"/>
  <c r="E230" i="2"/>
  <c r="D447" i="2"/>
  <c r="B447" i="2"/>
  <c r="A448" i="2"/>
  <c r="D448" i="2" l="1"/>
  <c r="B448" i="2"/>
  <c r="A449" i="2"/>
  <c r="F230" i="2"/>
  <c r="G230" i="2" s="1"/>
  <c r="I230" i="2" s="1"/>
  <c r="C231" i="2" s="1"/>
  <c r="E231" i="2" l="1"/>
  <c r="H231" i="2"/>
  <c r="J231" i="2" s="1"/>
  <c r="B449" i="2"/>
  <c r="D449" i="2"/>
  <c r="A450" i="2"/>
  <c r="D450" i="2" l="1"/>
  <c r="B450" i="2"/>
  <c r="A451" i="2"/>
  <c r="F231" i="2"/>
  <c r="G231" i="2" s="1"/>
  <c r="I231" i="2" s="1"/>
  <c r="C232" i="2" s="1"/>
  <c r="H232" i="2" l="1"/>
  <c r="J232" i="2" s="1"/>
  <c r="E232" i="2"/>
  <c r="D451" i="2"/>
  <c r="B451" i="2"/>
  <c r="A452" i="2"/>
  <c r="D452" i="2" l="1"/>
  <c r="B452" i="2"/>
  <c r="A453" i="2"/>
  <c r="F232" i="2"/>
  <c r="G232" i="2" s="1"/>
  <c r="I232" i="2" s="1"/>
  <c r="C233" i="2" s="1"/>
  <c r="H233" i="2" l="1"/>
  <c r="J233" i="2" s="1"/>
  <c r="E233" i="2"/>
  <c r="B453" i="2"/>
  <c r="A454" i="2"/>
  <c r="D453" i="2"/>
  <c r="D454" i="2" l="1"/>
  <c r="B454" i="2"/>
  <c r="A455" i="2"/>
  <c r="F233" i="2"/>
  <c r="G233" i="2" s="1"/>
  <c r="I233" i="2" s="1"/>
  <c r="C234" i="2" s="1"/>
  <c r="H234" i="2" l="1"/>
  <c r="J234" i="2" s="1"/>
  <c r="E234" i="2"/>
  <c r="D455" i="2"/>
  <c r="B455" i="2"/>
  <c r="A456" i="2"/>
  <c r="F234" i="2" l="1"/>
  <c r="G234" i="2" s="1"/>
  <c r="I234" i="2" s="1"/>
  <c r="C235" i="2" s="1"/>
  <c r="D456" i="2"/>
  <c r="B456" i="2"/>
  <c r="A457" i="2"/>
  <c r="H235" i="2" l="1"/>
  <c r="J235" i="2" s="1"/>
  <c r="E235" i="2"/>
  <c r="B457" i="2"/>
  <c r="A458" i="2"/>
  <c r="D457" i="2"/>
  <c r="D458" i="2" l="1"/>
  <c r="B458" i="2"/>
  <c r="A459" i="2"/>
  <c r="F235" i="2"/>
  <c r="G235" i="2" s="1"/>
  <c r="I235" i="2" s="1"/>
  <c r="C236" i="2" s="1"/>
  <c r="D459" i="2" l="1"/>
  <c r="B459" i="2"/>
  <c r="A460" i="2"/>
  <c r="H236" i="2"/>
  <c r="J236" i="2" s="1"/>
  <c r="E236" i="2"/>
  <c r="F236" i="2" l="1"/>
  <c r="G236" i="2" s="1"/>
  <c r="I236" i="2" s="1"/>
  <c r="C237" i="2" s="1"/>
  <c r="D460" i="2"/>
  <c r="B460" i="2"/>
  <c r="A461" i="2"/>
  <c r="H237" i="2" l="1"/>
  <c r="J237" i="2" s="1"/>
  <c r="E237" i="2"/>
  <c r="B461" i="2"/>
  <c r="A462" i="2"/>
  <c r="D461" i="2"/>
  <c r="D462" i="2" l="1"/>
  <c r="A463" i="2"/>
  <c r="B462" i="2"/>
  <c r="F237" i="2"/>
  <c r="G237" i="2" s="1"/>
  <c r="I237" i="2" s="1"/>
  <c r="C238" i="2" s="1"/>
  <c r="H238" i="2" l="1"/>
  <c r="J238" i="2" s="1"/>
  <c r="E238" i="2"/>
  <c r="D463" i="2"/>
  <c r="B463" i="2"/>
  <c r="A464" i="2"/>
  <c r="D464" i="2" l="1"/>
  <c r="B464" i="2"/>
  <c r="A465" i="2"/>
  <c r="F238" i="2"/>
  <c r="G238" i="2" s="1"/>
  <c r="I238" i="2" s="1"/>
  <c r="C239" i="2" s="1"/>
  <c r="H239" i="2" l="1"/>
  <c r="J239" i="2" s="1"/>
  <c r="E239" i="2"/>
  <c r="B465" i="2"/>
  <c r="D465" i="2"/>
  <c r="A466" i="2"/>
  <c r="F239" i="2" l="1"/>
  <c r="G239" i="2" s="1"/>
  <c r="I239" i="2" s="1"/>
  <c r="C240" i="2" s="1"/>
  <c r="D466" i="2"/>
  <c r="A467" i="2"/>
  <c r="B466" i="2"/>
  <c r="H240" i="2" l="1"/>
  <c r="J240" i="2" s="1"/>
  <c r="E240" i="2"/>
  <c r="D467" i="2"/>
  <c r="B467" i="2"/>
  <c r="A468" i="2"/>
  <c r="D468" i="2" l="1"/>
  <c r="B468" i="2"/>
  <c r="A469" i="2"/>
  <c r="F240" i="2"/>
  <c r="G240" i="2" s="1"/>
  <c r="I240" i="2" s="1"/>
  <c r="C241" i="2" s="1"/>
  <c r="H241" i="2" l="1"/>
  <c r="J241" i="2" s="1"/>
  <c r="E241" i="2"/>
  <c r="B469" i="2"/>
  <c r="A470" i="2"/>
  <c r="D469" i="2"/>
  <c r="D470" i="2" l="1"/>
  <c r="A471" i="2"/>
  <c r="B470" i="2"/>
  <c r="F241" i="2"/>
  <c r="G241" i="2" s="1"/>
  <c r="I241" i="2" s="1"/>
  <c r="C242" i="2" s="1"/>
  <c r="E242" i="2" l="1"/>
  <c r="H242" i="2"/>
  <c r="J242" i="2" s="1"/>
  <c r="D471" i="2"/>
  <c r="B471" i="2"/>
  <c r="A472" i="2"/>
  <c r="D472" i="2" l="1"/>
  <c r="B472" i="2"/>
  <c r="A473" i="2"/>
  <c r="F242" i="2"/>
  <c r="G242" i="2" s="1"/>
  <c r="I242" i="2" s="1"/>
  <c r="C243" i="2" s="1"/>
  <c r="H243" i="2" l="1"/>
  <c r="J243" i="2" s="1"/>
  <c r="E243" i="2"/>
  <c r="B473" i="2"/>
  <c r="D473" i="2"/>
  <c r="A474" i="2"/>
  <c r="D474" i="2" l="1"/>
  <c r="A475" i="2"/>
  <c r="B474" i="2"/>
  <c r="F243" i="2"/>
  <c r="G243" i="2" s="1"/>
  <c r="I243" i="2" s="1"/>
  <c r="C244" i="2" s="1"/>
  <c r="H244" i="2" l="1"/>
  <c r="J244" i="2" s="1"/>
  <c r="E244" i="2"/>
  <c r="D475" i="2"/>
  <c r="A476" i="2"/>
  <c r="B475" i="2"/>
  <c r="F244" i="2" l="1"/>
  <c r="G244" i="2" s="1"/>
  <c r="I244" i="2" s="1"/>
  <c r="C245" i="2" s="1"/>
  <c r="D476" i="2"/>
  <c r="A477" i="2"/>
  <c r="B476" i="2"/>
  <c r="H245" i="2" l="1"/>
  <c r="J245" i="2" s="1"/>
  <c r="E245" i="2"/>
  <c r="B477" i="2"/>
  <c r="A478" i="2"/>
  <c r="D477" i="2"/>
  <c r="D478" i="2" l="1"/>
  <c r="A479" i="2"/>
  <c r="B478" i="2"/>
  <c r="F245" i="2"/>
  <c r="G245" i="2" s="1"/>
  <c r="I245" i="2" s="1"/>
  <c r="C246" i="2" s="1"/>
  <c r="H246" i="2" l="1"/>
  <c r="J246" i="2" s="1"/>
  <c r="E246" i="2"/>
  <c r="D479" i="2"/>
  <c r="A480" i="2"/>
  <c r="B479" i="2"/>
  <c r="F246" i="2" l="1"/>
  <c r="G246" i="2" s="1"/>
  <c r="I246" i="2" s="1"/>
  <c r="C247" i="2" s="1"/>
  <c r="D480" i="2"/>
  <c r="A481" i="2"/>
  <c r="B480" i="2"/>
  <c r="E247" i="2" l="1"/>
  <c r="H247" i="2"/>
  <c r="J247" i="2" s="1"/>
  <c r="B481" i="2"/>
  <c r="D481" i="2"/>
  <c r="A482" i="2"/>
  <c r="F247" i="2" l="1"/>
  <c r="G247" i="2" s="1"/>
  <c r="I247" i="2" s="1"/>
  <c r="C248" i="2" s="1"/>
  <c r="D482" i="2"/>
  <c r="A483" i="2"/>
  <c r="B482" i="2"/>
  <c r="H248" i="2" l="1"/>
  <c r="J248" i="2" s="1"/>
  <c r="E248" i="2"/>
  <c r="D483" i="2"/>
  <c r="A484" i="2"/>
  <c r="B483" i="2"/>
  <c r="F248" i="2" l="1"/>
  <c r="G248" i="2" s="1"/>
  <c r="I248" i="2" s="1"/>
  <c r="C249" i="2" s="1"/>
  <c r="D484" i="2"/>
  <c r="A485" i="2"/>
  <c r="B484" i="2"/>
  <c r="H249" i="2" l="1"/>
  <c r="J249" i="2" s="1"/>
  <c r="E249" i="2"/>
  <c r="B485" i="2"/>
  <c r="D485" i="2"/>
  <c r="A486" i="2"/>
  <c r="F249" i="2" l="1"/>
  <c r="G249" i="2" s="1"/>
  <c r="I249" i="2" s="1"/>
  <c r="C250" i="2" s="1"/>
  <c r="D486" i="2"/>
  <c r="A487" i="2"/>
  <c r="B486" i="2"/>
  <c r="H250" i="2" l="1"/>
  <c r="J250" i="2" s="1"/>
  <c r="E250" i="2"/>
  <c r="D487" i="2"/>
  <c r="A488" i="2"/>
  <c r="B487" i="2"/>
  <c r="D488" i="2" l="1"/>
  <c r="A489" i="2"/>
  <c r="B488" i="2"/>
  <c r="F250" i="2"/>
  <c r="G250" i="2" s="1"/>
  <c r="I250" i="2" s="1"/>
  <c r="C251" i="2" s="1"/>
  <c r="E251" i="2" l="1"/>
  <c r="H251" i="2"/>
  <c r="J251" i="2" s="1"/>
  <c r="B489" i="2"/>
  <c r="A490" i="2"/>
  <c r="D489" i="2"/>
  <c r="D490" i="2" l="1"/>
  <c r="A491" i="2"/>
  <c r="B490" i="2"/>
  <c r="F251" i="2"/>
  <c r="G251" i="2" s="1"/>
  <c r="I251" i="2" s="1"/>
  <c r="C252" i="2" s="1"/>
  <c r="H252" i="2" l="1"/>
  <c r="J252" i="2" s="1"/>
  <c r="E252" i="2"/>
  <c r="D491" i="2"/>
  <c r="A492" i="2"/>
  <c r="B491" i="2"/>
  <c r="D492" i="2" l="1"/>
  <c r="A493" i="2"/>
  <c r="B492" i="2"/>
  <c r="F252" i="2"/>
  <c r="G252" i="2" s="1"/>
  <c r="I252" i="2" s="1"/>
  <c r="C253" i="2" s="1"/>
  <c r="H253" i="2" l="1"/>
  <c r="J253" i="2" s="1"/>
  <c r="E253" i="2"/>
  <c r="B493" i="2"/>
  <c r="A494" i="2"/>
  <c r="D493" i="2"/>
  <c r="D494" i="2" l="1"/>
  <c r="A495" i="2"/>
  <c r="B494" i="2"/>
  <c r="F253" i="2"/>
  <c r="G253" i="2" s="1"/>
  <c r="I253" i="2" s="1"/>
  <c r="C254" i="2" s="1"/>
  <c r="H254" i="2" l="1"/>
  <c r="J254" i="2" s="1"/>
  <c r="E254" i="2"/>
  <c r="D495" i="2"/>
  <c r="A496" i="2"/>
  <c r="B495" i="2"/>
  <c r="D496" i="2" l="1"/>
  <c r="A497" i="2"/>
  <c r="B496" i="2"/>
  <c r="F254" i="2"/>
  <c r="G254" i="2" s="1"/>
  <c r="I254" i="2" s="1"/>
  <c r="C255" i="2" s="1"/>
  <c r="H255" i="2" l="1"/>
  <c r="J255" i="2" s="1"/>
  <c r="E255" i="2"/>
  <c r="B497" i="2"/>
  <c r="D497" i="2"/>
  <c r="F255" i="2" l="1"/>
  <c r="G255" i="2" s="1"/>
  <c r="I255" i="2" s="1"/>
  <c r="C256" i="2" s="1"/>
  <c r="E256" i="2" l="1"/>
  <c r="H256" i="2"/>
  <c r="J256" i="2" s="1"/>
  <c r="F256" i="2" l="1"/>
  <c r="G256" i="2" s="1"/>
  <c r="I256" i="2" s="1"/>
  <c r="C257" i="2" s="1"/>
  <c r="H257" i="2" l="1"/>
  <c r="J257" i="2" s="1"/>
  <c r="E257" i="2"/>
  <c r="I257" i="2" l="1"/>
  <c r="C258" i="2" s="1"/>
  <c r="F257" i="2"/>
  <c r="G257" i="2" s="1"/>
  <c r="H258" i="2" l="1"/>
  <c r="J258" i="2" s="1"/>
  <c r="E258" i="2"/>
  <c r="I258" i="2" l="1"/>
  <c r="C259" i="2" s="1"/>
  <c r="F258" i="2"/>
  <c r="G258" i="2" s="1"/>
  <c r="H259" i="2" l="1"/>
  <c r="J259" i="2" s="1"/>
  <c r="E259" i="2"/>
  <c r="F259" i="2" l="1"/>
  <c r="G259" i="2" s="1"/>
  <c r="I259" i="2"/>
  <c r="C260" i="2" s="1"/>
  <c r="H260" i="2" l="1"/>
  <c r="J260" i="2" s="1"/>
  <c r="E260" i="2"/>
  <c r="F260" i="2" l="1"/>
  <c r="G260" i="2" s="1"/>
  <c r="I260" i="2"/>
  <c r="C261" i="2" s="1"/>
  <c r="H261" i="2" l="1"/>
  <c r="J261" i="2" s="1"/>
  <c r="E261" i="2"/>
  <c r="I261" i="2" l="1"/>
  <c r="C262" i="2" s="1"/>
  <c r="F261" i="2"/>
  <c r="G261" i="2" s="1"/>
  <c r="H262" i="2" l="1"/>
  <c r="J262" i="2" s="1"/>
  <c r="E262" i="2"/>
  <c r="F262" i="2" l="1"/>
  <c r="G262" i="2" s="1"/>
  <c r="I262" i="2"/>
  <c r="C263" i="2" s="1"/>
  <c r="H263" i="2" l="1"/>
  <c r="J263" i="2" s="1"/>
  <c r="E263" i="2"/>
  <c r="F263" i="2" l="1"/>
  <c r="G263" i="2" s="1"/>
  <c r="I263" i="2"/>
  <c r="C264" i="2" s="1"/>
  <c r="H264" i="2" l="1"/>
  <c r="J264" i="2" s="1"/>
  <c r="E264" i="2"/>
  <c r="I264" i="2" l="1"/>
  <c r="C265" i="2" s="1"/>
  <c r="F264" i="2"/>
  <c r="G264" i="2" s="1"/>
  <c r="H265" i="2" l="1"/>
  <c r="J265" i="2" s="1"/>
  <c r="E265" i="2"/>
  <c r="F265" i="2" l="1"/>
  <c r="G265" i="2" s="1"/>
  <c r="I265" i="2"/>
  <c r="C266" i="2" s="1"/>
  <c r="H266" i="2" l="1"/>
  <c r="J266" i="2" s="1"/>
  <c r="E266" i="2"/>
  <c r="I266" i="2" l="1"/>
  <c r="C267" i="2" s="1"/>
  <c r="F266" i="2"/>
  <c r="G266" i="2" s="1"/>
  <c r="H267" i="2" l="1"/>
  <c r="J267" i="2" s="1"/>
  <c r="E267" i="2"/>
  <c r="F267" i="2" l="1"/>
  <c r="G267" i="2" s="1"/>
  <c r="I267" i="2"/>
  <c r="C268" i="2" s="1"/>
  <c r="H268" i="2" l="1"/>
  <c r="J268" i="2" s="1"/>
  <c r="E268" i="2"/>
  <c r="I268" i="2" l="1"/>
  <c r="C269" i="2" s="1"/>
  <c r="F268" i="2"/>
  <c r="G268" i="2" s="1"/>
  <c r="H269" i="2" l="1"/>
  <c r="J269" i="2" s="1"/>
  <c r="E269" i="2"/>
  <c r="F269" i="2" l="1"/>
  <c r="G269" i="2" s="1"/>
  <c r="I269" i="2"/>
  <c r="C270" i="2" s="1"/>
  <c r="H270" i="2" l="1"/>
  <c r="J270" i="2" s="1"/>
  <c r="E270" i="2"/>
  <c r="F270" i="2" l="1"/>
  <c r="G270" i="2" s="1"/>
  <c r="I270" i="2"/>
  <c r="C271" i="2" s="1"/>
  <c r="H271" i="2" l="1"/>
  <c r="J271" i="2" s="1"/>
  <c r="E271" i="2"/>
  <c r="I271" i="2" l="1"/>
  <c r="C272" i="2" s="1"/>
  <c r="F271" i="2"/>
  <c r="G271" i="2" s="1"/>
  <c r="H272" i="2" l="1"/>
  <c r="J272" i="2" s="1"/>
  <c r="E272" i="2"/>
  <c r="I272" i="2" l="1"/>
  <c r="C273" i="2" s="1"/>
  <c r="F272" i="2"/>
  <c r="G272" i="2" s="1"/>
  <c r="H273" i="2" l="1"/>
  <c r="J273" i="2" s="1"/>
  <c r="E273" i="2"/>
  <c r="I273" i="2" l="1"/>
  <c r="C274" i="2" s="1"/>
  <c r="F273" i="2"/>
  <c r="G273" i="2" s="1"/>
  <c r="E274" i="2" l="1"/>
  <c r="H274" i="2"/>
  <c r="J274" i="2" s="1"/>
  <c r="I274" i="2" l="1"/>
  <c r="C275" i="2" s="1"/>
  <c r="F274" i="2"/>
  <c r="G274" i="2" s="1"/>
  <c r="H275" i="2" l="1"/>
  <c r="J275" i="2" s="1"/>
  <c r="E275" i="2"/>
  <c r="I275" i="2" l="1"/>
  <c r="C276" i="2" s="1"/>
  <c r="F275" i="2"/>
  <c r="G275" i="2" s="1"/>
  <c r="H276" i="2" l="1"/>
  <c r="J276" i="2" s="1"/>
  <c r="E276" i="2"/>
  <c r="I276" i="2" l="1"/>
  <c r="C277" i="2" s="1"/>
  <c r="F276" i="2"/>
  <c r="G276" i="2" s="1"/>
  <c r="H277" i="2" l="1"/>
  <c r="J277" i="2" s="1"/>
  <c r="E277" i="2"/>
  <c r="I277" i="2" l="1"/>
  <c r="C278" i="2" s="1"/>
  <c r="F277" i="2"/>
  <c r="G277" i="2" s="1"/>
  <c r="H278" i="2" l="1"/>
  <c r="J278" i="2" s="1"/>
  <c r="E278" i="2"/>
  <c r="F278" i="2" l="1"/>
  <c r="G278" i="2" s="1"/>
  <c r="I278" i="2"/>
  <c r="C279" i="2" s="1"/>
  <c r="H279" i="2" l="1"/>
  <c r="J279" i="2" s="1"/>
  <c r="E279" i="2"/>
  <c r="F279" i="2" l="1"/>
  <c r="G279" i="2" s="1"/>
  <c r="I279" i="2"/>
  <c r="C280" i="2" s="1"/>
  <c r="H280" i="2" l="1"/>
  <c r="J280" i="2" s="1"/>
  <c r="E280" i="2"/>
  <c r="I280" i="2" l="1"/>
  <c r="C281" i="2" s="1"/>
  <c r="F280" i="2"/>
  <c r="G280" i="2" s="1"/>
  <c r="H281" i="2" l="1"/>
  <c r="J281" i="2" s="1"/>
  <c r="E281" i="2"/>
  <c r="F281" i="2" l="1"/>
  <c r="G281" i="2" s="1"/>
  <c r="I281" i="2"/>
  <c r="C282" i="2" s="1"/>
  <c r="E282" i="2" l="1"/>
  <c r="H282" i="2"/>
  <c r="J282" i="2" s="1"/>
  <c r="I282" i="2" l="1"/>
  <c r="C283" i="2" s="1"/>
  <c r="F282" i="2"/>
  <c r="G282" i="2" s="1"/>
  <c r="H283" i="2" l="1"/>
  <c r="J283" i="2" s="1"/>
  <c r="E283" i="2"/>
  <c r="I283" i="2" l="1"/>
  <c r="C284" i="2" s="1"/>
  <c r="F283" i="2"/>
  <c r="G283" i="2" s="1"/>
  <c r="H284" i="2" l="1"/>
  <c r="J284" i="2" s="1"/>
  <c r="E284" i="2"/>
  <c r="I284" i="2" l="1"/>
  <c r="C285" i="2" s="1"/>
  <c r="F284" i="2"/>
  <c r="G284" i="2" s="1"/>
  <c r="H285" i="2" l="1"/>
  <c r="J285" i="2" s="1"/>
  <c r="E285" i="2"/>
  <c r="F285" i="2" l="1"/>
  <c r="G285" i="2" s="1"/>
  <c r="I285" i="2"/>
  <c r="C286" i="2" s="1"/>
  <c r="H286" i="2" l="1"/>
  <c r="J286" i="2" s="1"/>
  <c r="E286" i="2"/>
  <c r="I286" i="2" l="1"/>
  <c r="C287" i="2" s="1"/>
  <c r="F286" i="2"/>
  <c r="G286" i="2" s="1"/>
  <c r="H287" i="2" l="1"/>
  <c r="J287" i="2" s="1"/>
  <c r="E287" i="2"/>
  <c r="I287" i="2" l="1"/>
  <c r="C288" i="2" s="1"/>
  <c r="F287" i="2"/>
  <c r="G287" i="2" s="1"/>
  <c r="H288" i="2" l="1"/>
  <c r="J288" i="2" s="1"/>
  <c r="E288" i="2"/>
  <c r="F288" i="2" l="1"/>
  <c r="G288" i="2" s="1"/>
  <c r="I288" i="2"/>
  <c r="C289" i="2" s="1"/>
  <c r="H289" i="2" l="1"/>
  <c r="J289" i="2" s="1"/>
  <c r="E289" i="2"/>
  <c r="F289" i="2" l="1"/>
  <c r="G289" i="2" s="1"/>
  <c r="I289" i="2"/>
  <c r="C290" i="2" s="1"/>
  <c r="H290" i="2" l="1"/>
  <c r="J290" i="2" s="1"/>
  <c r="E290" i="2"/>
  <c r="F290" i="2" l="1"/>
  <c r="G290" i="2" s="1"/>
  <c r="I290" i="2"/>
  <c r="C291" i="2" s="1"/>
  <c r="H291" i="2" l="1"/>
  <c r="J291" i="2" s="1"/>
  <c r="E291" i="2"/>
  <c r="F291" i="2" l="1"/>
  <c r="G291" i="2" s="1"/>
  <c r="I291" i="2"/>
  <c r="C292" i="2" s="1"/>
  <c r="H292" i="2" l="1"/>
  <c r="J292" i="2" s="1"/>
  <c r="E292" i="2"/>
  <c r="I292" i="2" l="1"/>
  <c r="C293" i="2" s="1"/>
  <c r="F292" i="2"/>
  <c r="G292" i="2" s="1"/>
  <c r="H293" i="2" l="1"/>
  <c r="J293" i="2" s="1"/>
  <c r="E293" i="2"/>
  <c r="I293" i="2" l="1"/>
  <c r="C294" i="2" s="1"/>
  <c r="F293" i="2"/>
  <c r="G293" i="2" s="1"/>
  <c r="H294" i="2" l="1"/>
  <c r="J294" i="2" s="1"/>
  <c r="E294" i="2"/>
  <c r="I294" i="2" l="1"/>
  <c r="C295" i="2" s="1"/>
  <c r="F294" i="2"/>
  <c r="G294" i="2" s="1"/>
  <c r="H295" i="2" l="1"/>
  <c r="J295" i="2" s="1"/>
  <c r="E295" i="2"/>
  <c r="I295" i="2" l="1"/>
  <c r="C296" i="2" s="1"/>
  <c r="F295" i="2"/>
  <c r="G295" i="2" s="1"/>
  <c r="H296" i="2" l="1"/>
  <c r="J296" i="2" s="1"/>
  <c r="E296" i="2"/>
  <c r="F296" i="2" l="1"/>
  <c r="G296" i="2" s="1"/>
  <c r="I296" i="2"/>
  <c r="C297" i="2" s="1"/>
  <c r="H297" i="2" l="1"/>
  <c r="J297" i="2" s="1"/>
  <c r="E297" i="2"/>
  <c r="F297" i="2" l="1"/>
  <c r="G297" i="2" s="1"/>
  <c r="I297" i="2"/>
  <c r="C298" i="2" s="1"/>
  <c r="E298" i="2" l="1"/>
  <c r="H298" i="2"/>
  <c r="J298" i="2" s="1"/>
  <c r="F298" i="2" l="1"/>
  <c r="G298" i="2" s="1"/>
  <c r="I298" i="2"/>
  <c r="C299" i="2" s="1"/>
  <c r="H299" i="2" l="1"/>
  <c r="J299" i="2" s="1"/>
  <c r="E299" i="2"/>
  <c r="F299" i="2" l="1"/>
  <c r="G299" i="2" s="1"/>
  <c r="I299" i="2"/>
  <c r="C300" i="2" s="1"/>
  <c r="H300" i="2" l="1"/>
  <c r="J300" i="2" s="1"/>
  <c r="E300" i="2"/>
  <c r="I300" i="2" l="1"/>
  <c r="C301" i="2" s="1"/>
  <c r="F300" i="2"/>
  <c r="G300" i="2" s="1"/>
  <c r="E301" i="2" l="1"/>
  <c r="H301" i="2"/>
  <c r="J301" i="2" s="1"/>
  <c r="I301" i="2" l="1"/>
  <c r="C302" i="2" s="1"/>
  <c r="F301" i="2"/>
  <c r="G301" i="2" s="1"/>
  <c r="E302" i="2" l="1"/>
  <c r="H302" i="2"/>
  <c r="J302" i="2" s="1"/>
  <c r="F302" i="2" l="1"/>
  <c r="G302" i="2" s="1"/>
  <c r="I302" i="2"/>
  <c r="C303" i="2" s="1"/>
  <c r="H303" i="2" l="1"/>
  <c r="J303" i="2" s="1"/>
  <c r="E303" i="2"/>
  <c r="I303" i="2" l="1"/>
  <c r="C304" i="2" s="1"/>
  <c r="F303" i="2"/>
  <c r="G303" i="2" s="1"/>
  <c r="H304" i="2" l="1"/>
  <c r="J304" i="2" s="1"/>
  <c r="E304" i="2"/>
  <c r="F304" i="2" l="1"/>
  <c r="G304" i="2" s="1"/>
  <c r="I304" i="2"/>
  <c r="C305" i="2" s="1"/>
  <c r="H305" i="2" l="1"/>
  <c r="J305" i="2" s="1"/>
  <c r="E305" i="2"/>
  <c r="F305" i="2" l="1"/>
  <c r="G305" i="2" s="1"/>
  <c r="I305" i="2"/>
  <c r="C306" i="2" s="1"/>
  <c r="H306" i="2" l="1"/>
  <c r="J306" i="2" s="1"/>
  <c r="E306" i="2"/>
  <c r="F306" i="2" l="1"/>
  <c r="G306" i="2" s="1"/>
  <c r="I306" i="2"/>
  <c r="C307" i="2" s="1"/>
  <c r="H307" i="2" l="1"/>
  <c r="J307" i="2" s="1"/>
  <c r="E307" i="2"/>
  <c r="I307" i="2" l="1"/>
  <c r="C308" i="2" s="1"/>
  <c r="F307" i="2"/>
  <c r="G307" i="2" s="1"/>
  <c r="H308" i="2" l="1"/>
  <c r="J308" i="2" s="1"/>
  <c r="E308" i="2"/>
  <c r="F308" i="2" l="1"/>
  <c r="G308" i="2" s="1"/>
  <c r="I308" i="2"/>
  <c r="C309" i="2" s="1"/>
  <c r="H309" i="2" l="1"/>
  <c r="J309" i="2" s="1"/>
  <c r="E309" i="2"/>
  <c r="I309" i="2" l="1"/>
  <c r="C310" i="2" s="1"/>
  <c r="F309" i="2"/>
  <c r="G309" i="2" s="1"/>
  <c r="H310" i="2" l="1"/>
  <c r="J310" i="2" s="1"/>
  <c r="E310" i="2"/>
  <c r="I310" i="2" l="1"/>
  <c r="C311" i="2" s="1"/>
  <c r="F310" i="2"/>
  <c r="G310" i="2" s="1"/>
  <c r="H311" i="2" l="1"/>
  <c r="J311" i="2" s="1"/>
  <c r="E311" i="2"/>
  <c r="I311" i="2" l="1"/>
  <c r="C312" i="2" s="1"/>
  <c r="F311" i="2"/>
  <c r="G311" i="2" s="1"/>
  <c r="H312" i="2" l="1"/>
  <c r="J312" i="2" s="1"/>
  <c r="E312" i="2"/>
  <c r="I312" i="2" l="1"/>
  <c r="C313" i="2" s="1"/>
  <c r="F312" i="2"/>
  <c r="G312" i="2" s="1"/>
  <c r="H313" i="2" l="1"/>
  <c r="J313" i="2" s="1"/>
  <c r="E313" i="2"/>
  <c r="F313" i="2" l="1"/>
  <c r="G313" i="2" s="1"/>
  <c r="I313" i="2"/>
  <c r="C314" i="2" s="1"/>
  <c r="H314" i="2" l="1"/>
  <c r="J314" i="2" s="1"/>
  <c r="E314" i="2"/>
  <c r="F314" i="2" l="1"/>
  <c r="G314" i="2" s="1"/>
  <c r="I314" i="2"/>
  <c r="C315" i="2" s="1"/>
  <c r="H315" i="2" l="1"/>
  <c r="J315" i="2" s="1"/>
  <c r="E315" i="2"/>
  <c r="I315" i="2" l="1"/>
  <c r="C316" i="2" s="1"/>
  <c r="F315" i="2"/>
  <c r="G315" i="2" s="1"/>
  <c r="H316" i="2" l="1"/>
  <c r="J316" i="2" s="1"/>
  <c r="E316" i="2"/>
  <c r="F316" i="2" l="1"/>
  <c r="G316" i="2" s="1"/>
  <c r="I316" i="2"/>
  <c r="C317" i="2" s="1"/>
  <c r="H317" i="2" l="1"/>
  <c r="J317" i="2" s="1"/>
  <c r="E317" i="2"/>
  <c r="F317" i="2" l="1"/>
  <c r="G317" i="2" s="1"/>
  <c r="I317" i="2"/>
  <c r="C318" i="2" s="1"/>
  <c r="H318" i="2" l="1"/>
  <c r="J318" i="2" s="1"/>
  <c r="E318" i="2"/>
  <c r="I318" i="2" l="1"/>
  <c r="C319" i="2" s="1"/>
  <c r="F318" i="2"/>
  <c r="G318" i="2" s="1"/>
  <c r="H319" i="2" l="1"/>
  <c r="J319" i="2" s="1"/>
  <c r="E319" i="2"/>
  <c r="F319" i="2" l="1"/>
  <c r="G319" i="2" s="1"/>
  <c r="I319" i="2"/>
  <c r="C320" i="2" s="1"/>
  <c r="H320" i="2" l="1"/>
  <c r="J320" i="2" s="1"/>
  <c r="E320" i="2"/>
  <c r="I320" i="2" l="1"/>
  <c r="C321" i="2" s="1"/>
  <c r="F320" i="2"/>
  <c r="G320" i="2" s="1"/>
  <c r="H321" i="2" l="1"/>
  <c r="J321" i="2" s="1"/>
  <c r="E321" i="2"/>
  <c r="F321" i="2" l="1"/>
  <c r="G321" i="2" s="1"/>
  <c r="I321" i="2"/>
  <c r="C322" i="2" s="1"/>
  <c r="H322" i="2" l="1"/>
  <c r="J322" i="2" s="1"/>
  <c r="E322" i="2"/>
  <c r="I322" i="2" l="1"/>
  <c r="C323" i="2" s="1"/>
  <c r="F322" i="2"/>
  <c r="G322" i="2" s="1"/>
  <c r="H323" i="2" l="1"/>
  <c r="J323" i="2" s="1"/>
  <c r="E323" i="2"/>
  <c r="F323" i="2" l="1"/>
  <c r="G323" i="2" s="1"/>
  <c r="I323" i="2"/>
  <c r="C324" i="2" s="1"/>
  <c r="E324" i="2" l="1"/>
  <c r="H324" i="2"/>
  <c r="J324" i="2" s="1"/>
  <c r="F324" i="2" l="1"/>
  <c r="G324" i="2" s="1"/>
  <c r="I324" i="2"/>
  <c r="C325" i="2" s="1"/>
  <c r="H325" i="2" l="1"/>
  <c r="J325" i="2" s="1"/>
  <c r="E325" i="2"/>
  <c r="F325" i="2" l="1"/>
  <c r="G325" i="2" s="1"/>
  <c r="I325" i="2"/>
  <c r="C326" i="2" s="1"/>
  <c r="H326" i="2" l="1"/>
  <c r="J326" i="2" s="1"/>
  <c r="E326" i="2"/>
  <c r="I326" i="2" l="1"/>
  <c r="C327" i="2" s="1"/>
  <c r="F326" i="2"/>
  <c r="G326" i="2" s="1"/>
  <c r="H327" i="2" l="1"/>
  <c r="J327" i="2" s="1"/>
  <c r="E327" i="2"/>
  <c r="I327" i="2" l="1"/>
  <c r="C328" i="2" s="1"/>
  <c r="F327" i="2"/>
  <c r="G327" i="2" s="1"/>
  <c r="H328" i="2" l="1"/>
  <c r="J328" i="2" s="1"/>
  <c r="E328" i="2"/>
  <c r="F328" i="2" l="1"/>
  <c r="G328" i="2" s="1"/>
  <c r="I328" i="2"/>
  <c r="C329" i="2" s="1"/>
  <c r="H329" i="2" l="1"/>
  <c r="J329" i="2" s="1"/>
  <c r="E329" i="2"/>
  <c r="F329" i="2" l="1"/>
  <c r="G329" i="2" s="1"/>
  <c r="I329" i="2"/>
  <c r="C330" i="2" s="1"/>
  <c r="H330" i="2" l="1"/>
  <c r="J330" i="2" s="1"/>
  <c r="E330" i="2"/>
  <c r="F330" i="2" l="1"/>
  <c r="G330" i="2" s="1"/>
  <c r="I330" i="2"/>
  <c r="C331" i="2" s="1"/>
  <c r="H331" i="2" l="1"/>
  <c r="J331" i="2" s="1"/>
  <c r="E331" i="2"/>
  <c r="I331" i="2" l="1"/>
  <c r="C332" i="2" s="1"/>
  <c r="F331" i="2"/>
  <c r="G331" i="2" s="1"/>
  <c r="H332" i="2" l="1"/>
  <c r="J332" i="2" s="1"/>
  <c r="E332" i="2"/>
  <c r="F332" i="2" l="1"/>
  <c r="G332" i="2" s="1"/>
  <c r="I332" i="2"/>
  <c r="C333" i="2" s="1"/>
  <c r="H333" i="2" l="1"/>
  <c r="J333" i="2" s="1"/>
  <c r="E333" i="2"/>
  <c r="I333" i="2" l="1"/>
  <c r="C334" i="2" s="1"/>
  <c r="F333" i="2"/>
  <c r="G333" i="2" s="1"/>
  <c r="H334" i="2" l="1"/>
  <c r="J334" i="2" s="1"/>
  <c r="E334" i="2"/>
  <c r="I334" i="2" l="1"/>
  <c r="C335" i="2" s="1"/>
  <c r="F334" i="2"/>
  <c r="G334" i="2" s="1"/>
  <c r="H335" i="2" l="1"/>
  <c r="J335" i="2" s="1"/>
  <c r="E335" i="2"/>
  <c r="F335" i="2" l="1"/>
  <c r="G335" i="2" s="1"/>
  <c r="I335" i="2"/>
  <c r="C336" i="2" s="1"/>
  <c r="H336" i="2" l="1"/>
  <c r="J336" i="2" s="1"/>
  <c r="E336" i="2"/>
  <c r="I336" i="2" l="1"/>
  <c r="C337" i="2" s="1"/>
  <c r="F336" i="2"/>
  <c r="G336" i="2" s="1"/>
  <c r="H337" i="2" l="1"/>
  <c r="J337" i="2" s="1"/>
  <c r="E337" i="2"/>
  <c r="I337" i="2" l="1"/>
  <c r="C338" i="2" s="1"/>
  <c r="F337" i="2"/>
  <c r="G337" i="2" s="1"/>
  <c r="H338" i="2" l="1"/>
  <c r="J338" i="2" s="1"/>
  <c r="E338" i="2"/>
  <c r="I338" i="2" l="1"/>
  <c r="C339" i="2" s="1"/>
  <c r="F338" i="2"/>
  <c r="G338" i="2" s="1"/>
  <c r="H339" i="2" l="1"/>
  <c r="J339" i="2" s="1"/>
  <c r="E339" i="2"/>
  <c r="I339" i="2" l="1"/>
  <c r="C340" i="2" s="1"/>
  <c r="F339" i="2"/>
  <c r="G339" i="2" s="1"/>
  <c r="H340" i="2" l="1"/>
  <c r="J340" i="2" s="1"/>
  <c r="E340" i="2"/>
  <c r="I340" i="2" l="1"/>
  <c r="C341" i="2" s="1"/>
  <c r="F340" i="2"/>
  <c r="G340" i="2" s="1"/>
  <c r="H341" i="2" l="1"/>
  <c r="J341" i="2" s="1"/>
  <c r="E341" i="2"/>
  <c r="I341" i="2" l="1"/>
  <c r="C342" i="2" s="1"/>
  <c r="F341" i="2"/>
  <c r="G341" i="2" s="1"/>
  <c r="H342" i="2" l="1"/>
  <c r="J342" i="2" s="1"/>
  <c r="E342" i="2"/>
  <c r="I342" i="2" l="1"/>
  <c r="C343" i="2" s="1"/>
  <c r="F342" i="2"/>
  <c r="G342" i="2" s="1"/>
  <c r="H343" i="2" l="1"/>
  <c r="J343" i="2" s="1"/>
  <c r="E343" i="2"/>
  <c r="I343" i="2" l="1"/>
  <c r="C344" i="2" s="1"/>
  <c r="F343" i="2"/>
  <c r="G343" i="2" s="1"/>
  <c r="H344" i="2" l="1"/>
  <c r="J344" i="2" s="1"/>
  <c r="E344" i="2"/>
  <c r="I344" i="2" l="1"/>
  <c r="C345" i="2" s="1"/>
  <c r="F344" i="2"/>
  <c r="G344" i="2" s="1"/>
  <c r="H345" i="2" l="1"/>
  <c r="J345" i="2" s="1"/>
  <c r="E345" i="2"/>
  <c r="I345" i="2" l="1"/>
  <c r="C346" i="2" s="1"/>
  <c r="F345" i="2"/>
  <c r="G345" i="2" s="1"/>
  <c r="H346" i="2" l="1"/>
  <c r="J346" i="2" s="1"/>
  <c r="E346" i="2"/>
  <c r="F346" i="2" l="1"/>
  <c r="G346" i="2" s="1"/>
  <c r="I346" i="2"/>
  <c r="C347" i="2" s="1"/>
  <c r="E347" i="2" l="1"/>
  <c r="H347" i="2"/>
  <c r="J347" i="2" s="1"/>
  <c r="I347" i="2" l="1"/>
  <c r="C348" i="2" s="1"/>
  <c r="F347" i="2"/>
  <c r="G347" i="2" s="1"/>
  <c r="E348" i="2" l="1"/>
  <c r="H348" i="2"/>
  <c r="J348" i="2" s="1"/>
  <c r="F348" i="2" l="1"/>
  <c r="G348" i="2" s="1"/>
  <c r="I348" i="2"/>
  <c r="C349" i="2" s="1"/>
  <c r="H349" i="2" l="1"/>
  <c r="J349" i="2" s="1"/>
  <c r="E349" i="2"/>
  <c r="F349" i="2" l="1"/>
  <c r="G349" i="2" s="1"/>
  <c r="I349" i="2"/>
  <c r="C350" i="2" s="1"/>
  <c r="H350" i="2" l="1"/>
  <c r="J350" i="2" s="1"/>
  <c r="E350" i="2"/>
  <c r="I350" i="2" l="1"/>
  <c r="C351" i="2" s="1"/>
  <c r="F350" i="2"/>
  <c r="G350" i="2" s="1"/>
  <c r="H351" i="2" l="1"/>
  <c r="J351" i="2" s="1"/>
  <c r="E351" i="2"/>
  <c r="I351" i="2" l="1"/>
  <c r="C352" i="2" s="1"/>
  <c r="F351" i="2"/>
  <c r="G351" i="2" s="1"/>
  <c r="H352" i="2" l="1"/>
  <c r="J352" i="2" s="1"/>
  <c r="E352" i="2"/>
  <c r="I352" i="2" l="1"/>
  <c r="C353" i="2" s="1"/>
  <c r="F352" i="2"/>
  <c r="G352" i="2" s="1"/>
  <c r="H353" i="2" l="1"/>
  <c r="J353" i="2" s="1"/>
  <c r="E353" i="2"/>
  <c r="I353" i="2" l="1"/>
  <c r="C354" i="2" s="1"/>
  <c r="F353" i="2"/>
  <c r="G353" i="2" s="1"/>
  <c r="H354" i="2" l="1"/>
  <c r="J354" i="2" s="1"/>
  <c r="E354" i="2"/>
  <c r="I354" i="2" l="1"/>
  <c r="C355" i="2" s="1"/>
  <c r="F354" i="2"/>
  <c r="G354" i="2" s="1"/>
  <c r="E355" i="2" l="1"/>
  <c r="H355" i="2"/>
  <c r="J355" i="2" s="1"/>
  <c r="I355" i="2" l="1"/>
  <c r="C356" i="2" s="1"/>
  <c r="F355" i="2"/>
  <c r="G355" i="2" s="1"/>
  <c r="H356" i="2" l="1"/>
  <c r="J356" i="2" s="1"/>
  <c r="E356" i="2"/>
  <c r="I356" i="2" l="1"/>
  <c r="C357" i="2" s="1"/>
  <c r="F356" i="2"/>
  <c r="G356" i="2" s="1"/>
  <c r="H357" i="2" l="1"/>
  <c r="J357" i="2" s="1"/>
  <c r="E357" i="2"/>
  <c r="I357" i="2" l="1"/>
  <c r="C358" i="2" s="1"/>
  <c r="F357" i="2"/>
  <c r="G357" i="2" s="1"/>
  <c r="H358" i="2" l="1"/>
  <c r="J358" i="2" s="1"/>
  <c r="E358" i="2"/>
  <c r="I358" i="2" l="1"/>
  <c r="C359" i="2" s="1"/>
  <c r="F358" i="2"/>
  <c r="G358" i="2" s="1"/>
  <c r="H359" i="2" l="1"/>
  <c r="J359" i="2" s="1"/>
  <c r="E359" i="2"/>
  <c r="F359" i="2" l="1"/>
  <c r="G359" i="2" s="1"/>
  <c r="I359" i="2"/>
  <c r="C360" i="2" s="1"/>
  <c r="H360" i="2" l="1"/>
  <c r="J360" i="2" s="1"/>
  <c r="E360" i="2"/>
  <c r="I360" i="2" l="1"/>
  <c r="C361" i="2" s="1"/>
  <c r="F360" i="2"/>
  <c r="G360" i="2" s="1"/>
  <c r="H361" i="2" l="1"/>
  <c r="J361" i="2" s="1"/>
  <c r="E361" i="2"/>
  <c r="I361" i="2" l="1"/>
  <c r="C362" i="2" s="1"/>
  <c r="F361" i="2"/>
  <c r="G361" i="2" s="1"/>
  <c r="H362" i="2" l="1"/>
  <c r="J362" i="2" s="1"/>
  <c r="E362" i="2"/>
  <c r="F362" i="2" l="1"/>
  <c r="G362" i="2" s="1"/>
  <c r="I362" i="2"/>
  <c r="C363" i="2" s="1"/>
  <c r="H363" i="2" l="1"/>
  <c r="J363" i="2" s="1"/>
  <c r="E363" i="2"/>
  <c r="I363" i="2" l="1"/>
  <c r="C364" i="2" s="1"/>
  <c r="F363" i="2"/>
  <c r="G363" i="2" s="1"/>
  <c r="H364" i="2" l="1"/>
  <c r="J364" i="2" s="1"/>
  <c r="E364" i="2"/>
  <c r="I364" i="2" l="1"/>
  <c r="C365" i="2" s="1"/>
  <c r="F364" i="2"/>
  <c r="G364" i="2" s="1"/>
  <c r="H365" i="2" l="1"/>
  <c r="J365" i="2" s="1"/>
  <c r="E365" i="2"/>
  <c r="I365" i="2" l="1"/>
  <c r="C366" i="2" s="1"/>
  <c r="F365" i="2"/>
  <c r="G365" i="2" s="1"/>
  <c r="E366" i="2" l="1"/>
  <c r="H366" i="2"/>
  <c r="J366" i="2" s="1"/>
  <c r="I366" i="2" l="1"/>
  <c r="C367" i="2" s="1"/>
  <c r="F366" i="2"/>
  <c r="G366" i="2" s="1"/>
  <c r="H367" i="2" l="1"/>
  <c r="J367" i="2" s="1"/>
  <c r="E367" i="2"/>
  <c r="F367" i="2" l="1"/>
  <c r="G367" i="2" s="1"/>
  <c r="I367" i="2"/>
  <c r="C368" i="2" s="1"/>
  <c r="H368" i="2" l="1"/>
  <c r="J368" i="2" s="1"/>
  <c r="E368" i="2"/>
  <c r="I368" i="2" l="1"/>
  <c r="C369" i="2" s="1"/>
  <c r="F368" i="2"/>
  <c r="G368" i="2" s="1"/>
  <c r="H369" i="2" l="1"/>
  <c r="J369" i="2" s="1"/>
  <c r="E369" i="2"/>
  <c r="F369" i="2" l="1"/>
  <c r="G369" i="2" s="1"/>
  <c r="I369" i="2"/>
  <c r="C370" i="2" s="1"/>
  <c r="H370" i="2" l="1"/>
  <c r="J370" i="2" s="1"/>
  <c r="E370" i="2"/>
  <c r="F370" i="2" l="1"/>
  <c r="G370" i="2" s="1"/>
  <c r="I370" i="2"/>
  <c r="C371" i="2" s="1"/>
  <c r="H371" i="2" l="1"/>
  <c r="J371" i="2" s="1"/>
  <c r="E371" i="2"/>
  <c r="I371" i="2" l="1"/>
  <c r="C372" i="2" s="1"/>
  <c r="F371" i="2"/>
  <c r="G371" i="2" s="1"/>
  <c r="H372" i="2" l="1"/>
  <c r="J372" i="2" s="1"/>
  <c r="E372" i="2"/>
  <c r="I372" i="2" l="1"/>
  <c r="C373" i="2" s="1"/>
  <c r="F372" i="2"/>
  <c r="G372" i="2" s="1"/>
  <c r="H373" i="2" l="1"/>
  <c r="J373" i="2" s="1"/>
  <c r="E373" i="2"/>
  <c r="I373" i="2" l="1"/>
  <c r="C374" i="2" s="1"/>
  <c r="F373" i="2"/>
  <c r="G373" i="2" s="1"/>
  <c r="H374" i="2" l="1"/>
  <c r="J374" i="2" s="1"/>
  <c r="E374" i="2"/>
  <c r="I374" i="2" l="1"/>
  <c r="C375" i="2" s="1"/>
  <c r="F374" i="2"/>
  <c r="G374" i="2" s="1"/>
  <c r="E375" i="2" l="1"/>
  <c r="H375" i="2"/>
  <c r="J375" i="2" s="1"/>
  <c r="F375" i="2" l="1"/>
  <c r="G375" i="2" s="1"/>
  <c r="I375" i="2"/>
  <c r="C376" i="2" s="1"/>
  <c r="H376" i="2" l="1"/>
  <c r="J376" i="2" s="1"/>
  <c r="E376" i="2"/>
  <c r="F376" i="2" l="1"/>
  <c r="G376" i="2" s="1"/>
  <c r="I376" i="2"/>
  <c r="C377" i="2" s="1"/>
  <c r="H377" i="2" l="1"/>
  <c r="J377" i="2" s="1"/>
  <c r="E377" i="2"/>
  <c r="I377" i="2" l="1"/>
  <c r="C378" i="2" s="1"/>
  <c r="F377" i="2"/>
  <c r="G377" i="2" s="1"/>
  <c r="H378" i="2" l="1"/>
  <c r="J378" i="2" s="1"/>
  <c r="E378" i="2"/>
  <c r="F378" i="2" l="1"/>
  <c r="G378" i="2" s="1"/>
  <c r="I378" i="2"/>
  <c r="C379" i="2" s="1"/>
  <c r="H379" i="2" l="1"/>
  <c r="J379" i="2" s="1"/>
  <c r="E379" i="2"/>
  <c r="F379" i="2" l="1"/>
  <c r="G379" i="2" s="1"/>
  <c r="I379" i="2"/>
  <c r="C380" i="2" s="1"/>
  <c r="H380" i="2" l="1"/>
  <c r="J380" i="2" s="1"/>
  <c r="E380" i="2"/>
  <c r="I380" i="2" l="1"/>
  <c r="C381" i="2" s="1"/>
  <c r="F380" i="2"/>
  <c r="G380" i="2" s="1"/>
  <c r="H381" i="2" l="1"/>
  <c r="J381" i="2" s="1"/>
  <c r="E381" i="2"/>
  <c r="F381" i="2" l="1"/>
  <c r="G381" i="2" s="1"/>
  <c r="I381" i="2"/>
  <c r="C382" i="2" s="1"/>
  <c r="E382" i="2" l="1"/>
  <c r="H382" i="2"/>
  <c r="J382" i="2" s="1"/>
  <c r="F382" i="2" l="1"/>
  <c r="G382" i="2" s="1"/>
  <c r="I382" i="2"/>
  <c r="C383" i="2" s="1"/>
  <c r="E383" i="2" l="1"/>
  <c r="H383" i="2"/>
  <c r="J383" i="2" s="1"/>
  <c r="I383" i="2" l="1"/>
  <c r="C384" i="2" s="1"/>
  <c r="F383" i="2"/>
  <c r="G383" i="2" s="1"/>
  <c r="H384" i="2" l="1"/>
  <c r="J384" i="2" s="1"/>
  <c r="E384" i="2"/>
  <c r="F384" i="2" l="1"/>
  <c r="G384" i="2" s="1"/>
  <c r="I384" i="2"/>
  <c r="C385" i="2" s="1"/>
  <c r="H385" i="2" l="1"/>
  <c r="J385" i="2" s="1"/>
  <c r="E385" i="2"/>
  <c r="I385" i="2" l="1"/>
  <c r="C386" i="2" s="1"/>
  <c r="F385" i="2"/>
  <c r="G385" i="2" s="1"/>
  <c r="H386" i="2" l="1"/>
  <c r="J386" i="2" s="1"/>
  <c r="E386" i="2"/>
  <c r="I386" i="2" l="1"/>
  <c r="C387" i="2" s="1"/>
  <c r="F386" i="2"/>
  <c r="G386" i="2" s="1"/>
  <c r="H387" i="2" l="1"/>
  <c r="J387" i="2" s="1"/>
  <c r="E387" i="2"/>
  <c r="F387" i="2" l="1"/>
  <c r="G387" i="2" s="1"/>
  <c r="I387" i="2"/>
  <c r="C388" i="2" s="1"/>
  <c r="E388" i="2" l="1"/>
  <c r="H388" i="2"/>
  <c r="J388" i="2" s="1"/>
  <c r="I388" i="2" l="1"/>
  <c r="C389" i="2" s="1"/>
  <c r="F388" i="2"/>
  <c r="G388" i="2" s="1"/>
  <c r="H389" i="2" l="1"/>
  <c r="J389" i="2" s="1"/>
  <c r="E389" i="2"/>
  <c r="I389" i="2" l="1"/>
  <c r="C390" i="2" s="1"/>
  <c r="F389" i="2"/>
  <c r="G389" i="2" s="1"/>
  <c r="H390" i="2" l="1"/>
  <c r="J390" i="2" s="1"/>
  <c r="E390" i="2"/>
  <c r="F390" i="2" l="1"/>
  <c r="G390" i="2" s="1"/>
  <c r="I390" i="2"/>
  <c r="C391" i="2" s="1"/>
  <c r="H391" i="2" l="1"/>
  <c r="J391" i="2" s="1"/>
  <c r="E391" i="2"/>
  <c r="F391" i="2" l="1"/>
  <c r="G391" i="2" s="1"/>
  <c r="I391" i="2"/>
  <c r="C392" i="2" s="1"/>
  <c r="H392" i="2" l="1"/>
  <c r="J392" i="2" s="1"/>
  <c r="E392" i="2"/>
  <c r="I392" i="2" l="1"/>
  <c r="C393" i="2" s="1"/>
  <c r="F392" i="2"/>
  <c r="G392" i="2" s="1"/>
  <c r="H393" i="2" l="1"/>
  <c r="J393" i="2" s="1"/>
  <c r="E393" i="2"/>
  <c r="I393" i="2" l="1"/>
  <c r="C394" i="2" s="1"/>
  <c r="F393" i="2"/>
  <c r="G393" i="2" s="1"/>
  <c r="H394" i="2" l="1"/>
  <c r="J394" i="2" s="1"/>
  <c r="E394" i="2"/>
  <c r="I394" i="2" l="1"/>
  <c r="C395" i="2" s="1"/>
  <c r="F394" i="2"/>
  <c r="G394" i="2" s="1"/>
  <c r="H395" i="2" l="1"/>
  <c r="J395" i="2" s="1"/>
  <c r="E395" i="2"/>
  <c r="F395" i="2" l="1"/>
  <c r="G395" i="2" s="1"/>
  <c r="I395" i="2"/>
  <c r="C396" i="2" s="1"/>
  <c r="H396" i="2" l="1"/>
  <c r="J396" i="2" s="1"/>
  <c r="E396" i="2"/>
  <c r="I396" i="2" l="1"/>
  <c r="C397" i="2" s="1"/>
  <c r="F396" i="2"/>
  <c r="G396" i="2" s="1"/>
  <c r="H397" i="2" l="1"/>
  <c r="J397" i="2" s="1"/>
  <c r="E397" i="2"/>
  <c r="I397" i="2" l="1"/>
  <c r="C398" i="2" s="1"/>
  <c r="F397" i="2"/>
  <c r="G397" i="2" s="1"/>
  <c r="H398" i="2" l="1"/>
  <c r="J398" i="2" s="1"/>
  <c r="E398" i="2"/>
  <c r="I398" i="2" l="1"/>
  <c r="C399" i="2" s="1"/>
  <c r="F398" i="2"/>
  <c r="G398" i="2" s="1"/>
  <c r="H399" i="2" l="1"/>
  <c r="J399" i="2" s="1"/>
  <c r="E399" i="2"/>
  <c r="I399" i="2" l="1"/>
  <c r="C400" i="2" s="1"/>
  <c r="F399" i="2"/>
  <c r="G399" i="2" s="1"/>
  <c r="H400" i="2" l="1"/>
  <c r="J400" i="2" s="1"/>
  <c r="E400" i="2"/>
  <c r="I400" i="2" l="1"/>
  <c r="C401" i="2" s="1"/>
  <c r="F400" i="2"/>
  <c r="G400" i="2" s="1"/>
  <c r="H401" i="2" l="1"/>
  <c r="J401" i="2" s="1"/>
  <c r="E401" i="2"/>
  <c r="F401" i="2" l="1"/>
  <c r="G401" i="2" s="1"/>
  <c r="I401" i="2"/>
  <c r="C402" i="2" s="1"/>
  <c r="E402" i="2" l="1"/>
  <c r="H402" i="2"/>
  <c r="J402" i="2" s="1"/>
  <c r="I402" i="2" l="1"/>
  <c r="C403" i="2" s="1"/>
  <c r="F402" i="2"/>
  <c r="G402" i="2" s="1"/>
  <c r="H403" i="2" l="1"/>
  <c r="J403" i="2" s="1"/>
  <c r="E403" i="2"/>
  <c r="F403" i="2" l="1"/>
  <c r="G403" i="2" s="1"/>
  <c r="I403" i="2"/>
  <c r="C404" i="2" s="1"/>
  <c r="H404" i="2" l="1"/>
  <c r="J404" i="2" s="1"/>
  <c r="E404" i="2"/>
  <c r="I404" i="2" l="1"/>
  <c r="C405" i="2" s="1"/>
  <c r="F404" i="2"/>
  <c r="G404" i="2" s="1"/>
  <c r="H405" i="2" l="1"/>
  <c r="J405" i="2" s="1"/>
  <c r="E405" i="2"/>
  <c r="I405" i="2" l="1"/>
  <c r="C406" i="2" s="1"/>
  <c r="F405" i="2"/>
  <c r="G405" i="2" s="1"/>
  <c r="H406" i="2" l="1"/>
  <c r="J406" i="2" s="1"/>
  <c r="E406" i="2"/>
  <c r="I406" i="2" l="1"/>
  <c r="C407" i="2" s="1"/>
  <c r="F406" i="2"/>
  <c r="G406" i="2" s="1"/>
  <c r="H407" i="2" l="1"/>
  <c r="J407" i="2" s="1"/>
  <c r="E407" i="2"/>
  <c r="F407" i="2" l="1"/>
  <c r="G407" i="2" s="1"/>
  <c r="I407" i="2"/>
  <c r="C408" i="2" s="1"/>
  <c r="H408" i="2" l="1"/>
  <c r="J408" i="2" s="1"/>
  <c r="E408" i="2"/>
  <c r="F408" i="2" l="1"/>
  <c r="G408" i="2" s="1"/>
  <c r="I408" i="2"/>
  <c r="C409" i="2" s="1"/>
  <c r="H409" i="2" l="1"/>
  <c r="J409" i="2" s="1"/>
  <c r="E409" i="2"/>
  <c r="I409" i="2" l="1"/>
  <c r="C410" i="2" s="1"/>
  <c r="F409" i="2"/>
  <c r="G409" i="2" s="1"/>
  <c r="H410" i="2" l="1"/>
  <c r="J410" i="2" s="1"/>
  <c r="E410" i="2"/>
  <c r="F410" i="2" l="1"/>
  <c r="G410" i="2" s="1"/>
  <c r="I410" i="2"/>
  <c r="C411" i="2" s="1"/>
  <c r="H411" i="2" l="1"/>
  <c r="J411" i="2" s="1"/>
  <c r="E411" i="2"/>
  <c r="I411" i="2" l="1"/>
  <c r="C412" i="2" s="1"/>
  <c r="F411" i="2"/>
  <c r="G411" i="2" s="1"/>
  <c r="H412" i="2" l="1"/>
  <c r="J412" i="2" s="1"/>
  <c r="E412" i="2"/>
  <c r="I412" i="2" l="1"/>
  <c r="C413" i="2" s="1"/>
  <c r="F412" i="2"/>
  <c r="G412" i="2" s="1"/>
  <c r="H413" i="2" l="1"/>
  <c r="J413" i="2" s="1"/>
  <c r="E413" i="2"/>
  <c r="I413" i="2" l="1"/>
  <c r="C414" i="2" s="1"/>
  <c r="F413" i="2"/>
  <c r="G413" i="2" s="1"/>
  <c r="H414" i="2" l="1"/>
  <c r="J414" i="2" s="1"/>
  <c r="E414" i="2"/>
  <c r="F414" i="2" l="1"/>
  <c r="G414" i="2" s="1"/>
  <c r="I414" i="2"/>
  <c r="C415" i="2" s="1"/>
  <c r="H415" i="2" l="1"/>
  <c r="J415" i="2" s="1"/>
  <c r="E415" i="2"/>
  <c r="I415" i="2" l="1"/>
  <c r="C416" i="2" s="1"/>
  <c r="F415" i="2"/>
  <c r="G415" i="2" s="1"/>
  <c r="H416" i="2" l="1"/>
  <c r="J416" i="2" s="1"/>
  <c r="E416" i="2"/>
  <c r="I416" i="2" l="1"/>
  <c r="C417" i="2" s="1"/>
  <c r="F416" i="2"/>
  <c r="G416" i="2" s="1"/>
  <c r="H417" i="2" l="1"/>
  <c r="J417" i="2" s="1"/>
  <c r="E417" i="2"/>
  <c r="I417" i="2" l="1"/>
  <c r="C418" i="2" s="1"/>
  <c r="F417" i="2"/>
  <c r="G417" i="2" s="1"/>
  <c r="E418" i="2" l="1"/>
  <c r="H418" i="2"/>
  <c r="J418" i="2" s="1"/>
  <c r="F418" i="2" l="1"/>
  <c r="G418" i="2" s="1"/>
  <c r="I418" i="2"/>
  <c r="C419" i="2" s="1"/>
  <c r="H419" i="2" l="1"/>
  <c r="J419" i="2" s="1"/>
  <c r="E419" i="2"/>
  <c r="F419" i="2" l="1"/>
  <c r="G419" i="2" s="1"/>
  <c r="I419" i="2"/>
  <c r="C420" i="2" s="1"/>
  <c r="H420" i="2" l="1"/>
  <c r="J420" i="2" s="1"/>
  <c r="E420" i="2"/>
  <c r="I420" i="2" l="1"/>
  <c r="C421" i="2" s="1"/>
  <c r="F420" i="2"/>
  <c r="G420" i="2" s="1"/>
  <c r="H421" i="2" l="1"/>
  <c r="J421" i="2" s="1"/>
  <c r="E421" i="2"/>
  <c r="I421" i="2" l="1"/>
  <c r="C422" i="2" s="1"/>
  <c r="F421" i="2"/>
  <c r="G421" i="2" s="1"/>
  <c r="H422" i="2" l="1"/>
  <c r="J422" i="2" s="1"/>
  <c r="E422" i="2"/>
  <c r="I422" i="2" l="1"/>
  <c r="C423" i="2" s="1"/>
  <c r="F422" i="2"/>
  <c r="G422" i="2" s="1"/>
  <c r="H423" i="2" l="1"/>
  <c r="J423" i="2" s="1"/>
  <c r="E423" i="2"/>
  <c r="I423" i="2" l="1"/>
  <c r="C424" i="2" s="1"/>
  <c r="F423" i="2"/>
  <c r="G423" i="2" s="1"/>
  <c r="H424" i="2" l="1"/>
  <c r="J424" i="2" s="1"/>
  <c r="E424" i="2"/>
  <c r="F424" i="2" l="1"/>
  <c r="G424" i="2" s="1"/>
  <c r="I424" i="2"/>
  <c r="C425" i="2" s="1"/>
  <c r="H425" i="2" l="1"/>
  <c r="J425" i="2" s="1"/>
  <c r="E425" i="2"/>
  <c r="I425" i="2" l="1"/>
  <c r="C426" i="2" s="1"/>
  <c r="F425" i="2"/>
  <c r="G425" i="2" s="1"/>
  <c r="H426" i="2" l="1"/>
  <c r="J426" i="2" s="1"/>
  <c r="E426" i="2"/>
  <c r="I426" i="2" l="1"/>
  <c r="C427" i="2" s="1"/>
  <c r="F426" i="2"/>
  <c r="G426" i="2" s="1"/>
  <c r="H427" i="2" l="1"/>
  <c r="J427" i="2" s="1"/>
  <c r="E427" i="2"/>
  <c r="I427" i="2" l="1"/>
  <c r="C428" i="2" s="1"/>
  <c r="F427" i="2"/>
  <c r="G427" i="2" s="1"/>
  <c r="H428" i="2" l="1"/>
  <c r="J428" i="2" s="1"/>
  <c r="E428" i="2"/>
  <c r="I428" i="2" l="1"/>
  <c r="C429" i="2" s="1"/>
  <c r="F428" i="2"/>
  <c r="G428" i="2" s="1"/>
  <c r="E429" i="2" l="1"/>
  <c r="H429" i="2"/>
  <c r="J429" i="2" s="1"/>
  <c r="I429" i="2" l="1"/>
  <c r="C430" i="2" s="1"/>
  <c r="F429" i="2"/>
  <c r="G429" i="2" s="1"/>
  <c r="H430" i="2" l="1"/>
  <c r="J430" i="2" s="1"/>
  <c r="E430" i="2"/>
  <c r="I430" i="2" l="1"/>
  <c r="C431" i="2" s="1"/>
  <c r="F430" i="2"/>
  <c r="G430" i="2" s="1"/>
  <c r="E431" i="2" l="1"/>
  <c r="H431" i="2"/>
  <c r="J431" i="2" s="1"/>
  <c r="F431" i="2" l="1"/>
  <c r="G431" i="2" s="1"/>
  <c r="I431" i="2"/>
  <c r="C432" i="2" s="1"/>
  <c r="H432" i="2" l="1"/>
  <c r="J432" i="2" s="1"/>
  <c r="E432" i="2"/>
  <c r="F432" i="2" l="1"/>
  <c r="G432" i="2" s="1"/>
  <c r="I432" i="2"/>
  <c r="C433" i="2" s="1"/>
  <c r="H433" i="2" l="1"/>
  <c r="J433" i="2" s="1"/>
  <c r="E433" i="2"/>
  <c r="F433" i="2" l="1"/>
  <c r="G433" i="2" s="1"/>
  <c r="I433" i="2"/>
  <c r="C434" i="2" s="1"/>
  <c r="H434" i="2" l="1"/>
  <c r="J434" i="2" s="1"/>
  <c r="E434" i="2"/>
  <c r="I434" i="2" l="1"/>
  <c r="C435" i="2" s="1"/>
  <c r="F434" i="2"/>
  <c r="G434" i="2" s="1"/>
  <c r="H435" i="2" l="1"/>
  <c r="J435" i="2" s="1"/>
  <c r="E435" i="2"/>
  <c r="I435" i="2" l="1"/>
  <c r="C436" i="2" s="1"/>
  <c r="F435" i="2"/>
  <c r="G435" i="2" s="1"/>
  <c r="H436" i="2" l="1"/>
  <c r="J436" i="2" s="1"/>
  <c r="E436" i="2"/>
  <c r="I436" i="2" l="1"/>
  <c r="C437" i="2" s="1"/>
  <c r="F436" i="2"/>
  <c r="G436" i="2" s="1"/>
  <c r="H437" i="2" l="1"/>
  <c r="J437" i="2" s="1"/>
  <c r="E437" i="2"/>
  <c r="I437" i="2" l="1"/>
  <c r="C438" i="2" s="1"/>
  <c r="F437" i="2"/>
  <c r="G437" i="2" s="1"/>
  <c r="H438" i="2" l="1"/>
  <c r="J438" i="2" s="1"/>
  <c r="E438" i="2"/>
  <c r="I438" i="2" l="1"/>
  <c r="C439" i="2" s="1"/>
  <c r="F438" i="2"/>
  <c r="G438" i="2" s="1"/>
  <c r="H439" i="2" l="1"/>
  <c r="J439" i="2" s="1"/>
  <c r="E439" i="2"/>
  <c r="I439" i="2" l="1"/>
  <c r="C440" i="2" s="1"/>
  <c r="F439" i="2"/>
  <c r="G439" i="2" s="1"/>
  <c r="H440" i="2" l="1"/>
  <c r="J440" i="2" s="1"/>
  <c r="E440" i="2"/>
  <c r="I440" i="2" l="1"/>
  <c r="C441" i="2" s="1"/>
  <c r="F440" i="2"/>
  <c r="G440" i="2" s="1"/>
  <c r="H441" i="2" l="1"/>
  <c r="J441" i="2" s="1"/>
  <c r="E441" i="2"/>
  <c r="I441" i="2" l="1"/>
  <c r="C442" i="2" s="1"/>
  <c r="F441" i="2"/>
  <c r="G441" i="2" s="1"/>
  <c r="H442" i="2" l="1"/>
  <c r="J442" i="2" s="1"/>
  <c r="E442" i="2"/>
  <c r="I442" i="2" l="1"/>
  <c r="C443" i="2" s="1"/>
  <c r="F442" i="2"/>
  <c r="G442" i="2" s="1"/>
  <c r="H443" i="2" l="1"/>
  <c r="J443" i="2" s="1"/>
  <c r="E443" i="2"/>
  <c r="I443" i="2" l="1"/>
  <c r="C444" i="2" s="1"/>
  <c r="F443" i="2"/>
  <c r="G443" i="2" s="1"/>
  <c r="H444" i="2" l="1"/>
  <c r="J444" i="2" s="1"/>
  <c r="E444" i="2"/>
  <c r="I444" i="2" l="1"/>
  <c r="C445" i="2" s="1"/>
  <c r="F444" i="2"/>
  <c r="G444" i="2" s="1"/>
  <c r="H445" i="2" l="1"/>
  <c r="J445" i="2" s="1"/>
  <c r="E445" i="2"/>
  <c r="I445" i="2" l="1"/>
  <c r="C446" i="2" s="1"/>
  <c r="F445" i="2"/>
  <c r="G445" i="2" s="1"/>
  <c r="H446" i="2" l="1"/>
  <c r="J446" i="2" s="1"/>
  <c r="E446" i="2"/>
  <c r="I446" i="2" l="1"/>
  <c r="C447" i="2" s="1"/>
  <c r="F446" i="2"/>
  <c r="G446" i="2" s="1"/>
  <c r="H447" i="2" l="1"/>
  <c r="J447" i="2" s="1"/>
  <c r="E447" i="2"/>
  <c r="I447" i="2" l="1"/>
  <c r="C448" i="2" s="1"/>
  <c r="F447" i="2"/>
  <c r="G447" i="2" s="1"/>
  <c r="H448" i="2" l="1"/>
  <c r="J448" i="2" s="1"/>
  <c r="E448" i="2"/>
  <c r="I448" i="2" l="1"/>
  <c r="C449" i="2" s="1"/>
  <c r="F448" i="2"/>
  <c r="G448" i="2" s="1"/>
  <c r="H449" i="2" l="1"/>
  <c r="J449" i="2" s="1"/>
  <c r="E449" i="2"/>
  <c r="I449" i="2" l="1"/>
  <c r="C450" i="2" s="1"/>
  <c r="F449" i="2"/>
  <c r="G449" i="2" s="1"/>
  <c r="H450" i="2" l="1"/>
  <c r="J450" i="2" s="1"/>
  <c r="E450" i="2"/>
  <c r="I450" i="2" l="1"/>
  <c r="C451" i="2" s="1"/>
  <c r="F450" i="2"/>
  <c r="G450" i="2" s="1"/>
  <c r="H451" i="2" l="1"/>
  <c r="J451" i="2" s="1"/>
  <c r="E451" i="2"/>
  <c r="I451" i="2" l="1"/>
  <c r="C452" i="2" s="1"/>
  <c r="F451" i="2"/>
  <c r="G451" i="2" s="1"/>
  <c r="H452" i="2" l="1"/>
  <c r="J452" i="2" s="1"/>
  <c r="E452" i="2"/>
  <c r="F452" i="2" l="1"/>
  <c r="G452" i="2" s="1"/>
  <c r="I452" i="2"/>
  <c r="C453" i="2" s="1"/>
  <c r="E453" i="2" l="1"/>
  <c r="H453" i="2"/>
  <c r="J453" i="2" s="1"/>
  <c r="F453" i="2" l="1"/>
  <c r="G453" i="2" s="1"/>
  <c r="I453" i="2"/>
  <c r="C454" i="2" s="1"/>
  <c r="H454" i="2" l="1"/>
  <c r="J454" i="2" s="1"/>
  <c r="E454" i="2"/>
  <c r="I454" i="2" l="1"/>
  <c r="C455" i="2" s="1"/>
  <c r="F454" i="2"/>
  <c r="G454" i="2" s="1"/>
  <c r="H455" i="2" l="1"/>
  <c r="J455" i="2" s="1"/>
  <c r="E455" i="2"/>
  <c r="F455" i="2" l="1"/>
  <c r="G455" i="2" s="1"/>
  <c r="I455" i="2"/>
  <c r="C456" i="2" s="1"/>
  <c r="H456" i="2" l="1"/>
  <c r="J456" i="2" s="1"/>
  <c r="E456" i="2"/>
  <c r="I456" i="2" l="1"/>
  <c r="C457" i="2" s="1"/>
  <c r="F456" i="2"/>
  <c r="G456" i="2" s="1"/>
  <c r="H457" i="2" l="1"/>
  <c r="J457" i="2" s="1"/>
  <c r="E457" i="2"/>
  <c r="F457" i="2" l="1"/>
  <c r="G457" i="2" s="1"/>
  <c r="I457" i="2"/>
  <c r="C458" i="2" s="1"/>
  <c r="H458" i="2" l="1"/>
  <c r="J458" i="2" s="1"/>
  <c r="E458" i="2"/>
  <c r="I458" i="2" l="1"/>
  <c r="C459" i="2" s="1"/>
  <c r="F458" i="2"/>
  <c r="G458" i="2" s="1"/>
  <c r="E459" i="2" l="1"/>
  <c r="H459" i="2"/>
  <c r="J459" i="2" s="1"/>
  <c r="F459" i="2" l="1"/>
  <c r="G459" i="2" s="1"/>
  <c r="I459" i="2"/>
  <c r="C460" i="2" s="1"/>
  <c r="H460" i="2" l="1"/>
  <c r="J460" i="2" s="1"/>
  <c r="E460" i="2"/>
  <c r="I460" i="2" l="1"/>
  <c r="C461" i="2" s="1"/>
  <c r="F460" i="2"/>
  <c r="G460" i="2" s="1"/>
  <c r="H461" i="2" l="1"/>
  <c r="J461" i="2" s="1"/>
  <c r="E461" i="2"/>
  <c r="I461" i="2" l="1"/>
  <c r="C462" i="2" s="1"/>
  <c r="F461" i="2"/>
  <c r="G461" i="2" s="1"/>
  <c r="H462" i="2" l="1"/>
  <c r="J462" i="2" s="1"/>
  <c r="E462" i="2"/>
  <c r="I462" i="2" l="1"/>
  <c r="C463" i="2" s="1"/>
  <c r="F462" i="2"/>
  <c r="G462" i="2" s="1"/>
  <c r="H463" i="2" l="1"/>
  <c r="J463" i="2" s="1"/>
  <c r="E463" i="2"/>
  <c r="I463" i="2" l="1"/>
  <c r="C464" i="2" s="1"/>
  <c r="F463" i="2"/>
  <c r="G463" i="2" s="1"/>
  <c r="E464" i="2" l="1"/>
  <c r="H464" i="2"/>
  <c r="J464" i="2" s="1"/>
  <c r="I464" i="2" l="1"/>
  <c r="C465" i="2" s="1"/>
  <c r="F464" i="2"/>
  <c r="G464" i="2" s="1"/>
  <c r="H465" i="2" l="1"/>
  <c r="J465" i="2" s="1"/>
  <c r="E465" i="2"/>
  <c r="I465" i="2" l="1"/>
  <c r="C466" i="2" s="1"/>
  <c r="F465" i="2"/>
  <c r="G465" i="2" s="1"/>
  <c r="E466" i="2" l="1"/>
  <c r="H466" i="2"/>
  <c r="J466" i="2" s="1"/>
  <c r="I466" i="2" l="1"/>
  <c r="C467" i="2" s="1"/>
  <c r="F466" i="2"/>
  <c r="G466" i="2" s="1"/>
  <c r="H467" i="2" l="1"/>
  <c r="J467" i="2" s="1"/>
  <c r="E467" i="2"/>
  <c r="I467" i="2" l="1"/>
  <c r="C468" i="2" s="1"/>
  <c r="F467" i="2"/>
  <c r="G467" i="2" s="1"/>
  <c r="H468" i="2" l="1"/>
  <c r="J468" i="2" s="1"/>
  <c r="E468" i="2"/>
  <c r="F468" i="2" l="1"/>
  <c r="G468" i="2" s="1"/>
  <c r="I468" i="2"/>
  <c r="C469" i="2" s="1"/>
  <c r="H469" i="2" l="1"/>
  <c r="J469" i="2" s="1"/>
  <c r="E469" i="2"/>
  <c r="I469" i="2" l="1"/>
  <c r="C470" i="2" s="1"/>
  <c r="F469" i="2"/>
  <c r="G469" i="2" s="1"/>
  <c r="H470" i="2" l="1"/>
  <c r="J470" i="2" s="1"/>
  <c r="E470" i="2"/>
  <c r="I470" i="2" l="1"/>
  <c r="C471" i="2" s="1"/>
  <c r="F470" i="2"/>
  <c r="G470" i="2" s="1"/>
  <c r="H471" i="2" l="1"/>
  <c r="J471" i="2" s="1"/>
  <c r="E471" i="2"/>
  <c r="I471" i="2" l="1"/>
  <c r="C472" i="2" s="1"/>
  <c r="F471" i="2"/>
  <c r="G471" i="2" s="1"/>
  <c r="E472" i="2" l="1"/>
  <c r="H472" i="2"/>
  <c r="J472" i="2" s="1"/>
  <c r="I472" i="2" l="1"/>
  <c r="C473" i="2" s="1"/>
  <c r="F472" i="2"/>
  <c r="G472" i="2" s="1"/>
  <c r="H473" i="2" l="1"/>
  <c r="J473" i="2" s="1"/>
  <c r="E473" i="2"/>
  <c r="I473" i="2" l="1"/>
  <c r="C474" i="2" s="1"/>
  <c r="F473" i="2"/>
  <c r="G473" i="2" s="1"/>
  <c r="H474" i="2" l="1"/>
  <c r="J474" i="2" s="1"/>
  <c r="E474" i="2"/>
  <c r="I474" i="2" l="1"/>
  <c r="C475" i="2" s="1"/>
  <c r="F474" i="2"/>
  <c r="G474" i="2" s="1"/>
  <c r="H475" i="2" l="1"/>
  <c r="J475" i="2" s="1"/>
  <c r="E475" i="2"/>
  <c r="I475" i="2" l="1"/>
  <c r="C476" i="2" s="1"/>
  <c r="F475" i="2"/>
  <c r="G475" i="2" s="1"/>
  <c r="E476" i="2" l="1"/>
  <c r="H476" i="2"/>
  <c r="J476" i="2" s="1"/>
  <c r="I476" i="2" l="1"/>
  <c r="C477" i="2" s="1"/>
  <c r="F476" i="2"/>
  <c r="G476" i="2" s="1"/>
  <c r="H477" i="2" l="1"/>
  <c r="J477" i="2" s="1"/>
  <c r="E477" i="2"/>
  <c r="I477" i="2" l="1"/>
  <c r="C478" i="2" s="1"/>
  <c r="F477" i="2"/>
  <c r="G477" i="2" s="1"/>
  <c r="H478" i="2" l="1"/>
  <c r="J478" i="2" s="1"/>
  <c r="E478" i="2"/>
  <c r="I478" i="2" l="1"/>
  <c r="C479" i="2" s="1"/>
  <c r="F478" i="2"/>
  <c r="G478" i="2" s="1"/>
  <c r="H479" i="2" l="1"/>
  <c r="J479" i="2" s="1"/>
  <c r="E479" i="2"/>
  <c r="I479" i="2" l="1"/>
  <c r="C480" i="2" s="1"/>
  <c r="F479" i="2"/>
  <c r="G479" i="2" s="1"/>
  <c r="H480" i="2" l="1"/>
  <c r="J480" i="2" s="1"/>
  <c r="E480" i="2"/>
  <c r="I480" i="2" l="1"/>
  <c r="C481" i="2" s="1"/>
  <c r="F480" i="2"/>
  <c r="G480" i="2" s="1"/>
  <c r="H481" i="2" l="1"/>
  <c r="J481" i="2" s="1"/>
  <c r="E481" i="2"/>
  <c r="I481" i="2" l="1"/>
  <c r="C482" i="2" s="1"/>
  <c r="F481" i="2"/>
  <c r="G481" i="2" s="1"/>
  <c r="H482" i="2" l="1"/>
  <c r="J482" i="2" s="1"/>
  <c r="E482" i="2"/>
  <c r="I482" i="2" l="1"/>
  <c r="C483" i="2" s="1"/>
  <c r="F482" i="2"/>
  <c r="G482" i="2" s="1"/>
  <c r="H483" i="2" l="1"/>
  <c r="J483" i="2" s="1"/>
  <c r="E483" i="2"/>
  <c r="I483" i="2" l="1"/>
  <c r="C484" i="2" s="1"/>
  <c r="F483" i="2"/>
  <c r="G483" i="2" s="1"/>
  <c r="H484" i="2" l="1"/>
  <c r="J484" i="2" s="1"/>
  <c r="E484" i="2"/>
  <c r="I484" i="2" l="1"/>
  <c r="C485" i="2" s="1"/>
  <c r="F484" i="2"/>
  <c r="G484" i="2" s="1"/>
  <c r="H485" i="2" l="1"/>
  <c r="J485" i="2" s="1"/>
  <c r="E485" i="2"/>
  <c r="I485" i="2" l="1"/>
  <c r="C486" i="2" s="1"/>
  <c r="F485" i="2"/>
  <c r="G485" i="2" s="1"/>
  <c r="E486" i="2" l="1"/>
  <c r="H486" i="2"/>
  <c r="J486" i="2" s="1"/>
  <c r="F486" i="2" l="1"/>
  <c r="G486" i="2" s="1"/>
  <c r="I486" i="2"/>
  <c r="C487" i="2" s="1"/>
  <c r="H487" i="2" l="1"/>
  <c r="J487" i="2" s="1"/>
  <c r="E487" i="2"/>
  <c r="I487" i="2" l="1"/>
  <c r="C488" i="2" s="1"/>
  <c r="F487" i="2"/>
  <c r="G487" i="2" s="1"/>
  <c r="H488" i="2" l="1"/>
  <c r="J488" i="2" s="1"/>
  <c r="E488" i="2"/>
  <c r="F488" i="2" l="1"/>
  <c r="G488" i="2" s="1"/>
  <c r="I488" i="2"/>
  <c r="C489" i="2" s="1"/>
  <c r="H489" i="2" l="1"/>
  <c r="J489" i="2" s="1"/>
  <c r="E489" i="2"/>
  <c r="I489" i="2" l="1"/>
  <c r="C490" i="2" s="1"/>
  <c r="F489" i="2"/>
  <c r="G489" i="2" s="1"/>
  <c r="H490" i="2" l="1"/>
  <c r="J490" i="2" s="1"/>
  <c r="E490" i="2"/>
  <c r="I490" i="2" l="1"/>
  <c r="C491" i="2" s="1"/>
  <c r="F490" i="2"/>
  <c r="G490" i="2" s="1"/>
  <c r="H491" i="2" l="1"/>
  <c r="J491" i="2" s="1"/>
  <c r="E491" i="2"/>
  <c r="F491" i="2" l="1"/>
  <c r="G491" i="2" s="1"/>
  <c r="I491" i="2"/>
  <c r="C492" i="2" s="1"/>
  <c r="E492" i="2" l="1"/>
  <c r="H492" i="2"/>
  <c r="J492" i="2" s="1"/>
  <c r="I492" i="2" l="1"/>
  <c r="C493" i="2" s="1"/>
  <c r="F492" i="2"/>
  <c r="G492" i="2" s="1"/>
  <c r="H493" i="2" l="1"/>
  <c r="J493" i="2" s="1"/>
  <c r="E493" i="2"/>
  <c r="I493" i="2" l="1"/>
  <c r="C494" i="2" s="1"/>
  <c r="F493" i="2"/>
  <c r="G493" i="2" s="1"/>
  <c r="H494" i="2" l="1"/>
  <c r="J494" i="2" s="1"/>
  <c r="E494" i="2"/>
  <c r="I494" i="2" l="1"/>
  <c r="C495" i="2" s="1"/>
  <c r="F494" i="2"/>
  <c r="G494" i="2" s="1"/>
  <c r="H495" i="2" l="1"/>
  <c r="J495" i="2" s="1"/>
  <c r="E495" i="2"/>
  <c r="I495" i="2" l="1"/>
  <c r="C496" i="2" s="1"/>
  <c r="F495" i="2"/>
  <c r="G495" i="2" s="1"/>
  <c r="H496" i="2" l="1"/>
  <c r="J496" i="2" s="1"/>
  <c r="E496" i="2"/>
  <c r="I496" i="2" l="1"/>
  <c r="C497" i="2" s="1"/>
  <c r="F496" i="2"/>
  <c r="G496" i="2" s="1"/>
  <c r="J9" i="2" l="1"/>
  <c r="J8" i="2"/>
  <c r="E497" i="2"/>
  <c r="H497" i="2"/>
  <c r="J497" i="2" s="1"/>
  <c r="I497" i="2" l="1"/>
  <c r="J7" i="2" s="1"/>
  <c r="F497" i="2"/>
  <c r="G497" i="2" s="1"/>
</calcChain>
</file>

<file path=xl/sharedStrings.xml><?xml version="1.0" encoding="utf-8"?>
<sst xmlns="http://schemas.openxmlformats.org/spreadsheetml/2006/main" count="123" uniqueCount="56">
  <si>
    <t>Desc</t>
  </si>
  <si>
    <t>amount</t>
  </si>
  <si>
    <t>type</t>
  </si>
  <si>
    <t>status</t>
  </si>
  <si>
    <t>Scheduled</t>
  </si>
  <si>
    <t>auto</t>
  </si>
  <si>
    <t>unpaid</t>
  </si>
  <si>
    <t>HDFC</t>
  </si>
  <si>
    <t>manual</t>
  </si>
  <si>
    <t>TNEB</t>
  </si>
  <si>
    <t>BSNL</t>
  </si>
  <si>
    <t xml:space="preserve">Airtel </t>
  </si>
  <si>
    <t>Bescom</t>
  </si>
  <si>
    <t>Airtel digital</t>
  </si>
  <si>
    <t>Personal L Emi</t>
  </si>
  <si>
    <t>Amount to be settle</t>
  </si>
  <si>
    <t>Gobi</t>
  </si>
  <si>
    <t>Anantha</t>
  </si>
  <si>
    <t>Home Loan</t>
  </si>
  <si>
    <t>Citi</t>
  </si>
  <si>
    <t>10th</t>
  </si>
  <si>
    <t>5th</t>
  </si>
  <si>
    <t>7th</t>
  </si>
  <si>
    <t>2nd</t>
  </si>
  <si>
    <t>-</t>
  </si>
  <si>
    <t>Seran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</si>
  <si>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</si>
  <si>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</si>
  <si>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</si>
  <si>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</si>
  <si>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</si>
  <si>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</si>
  <si>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</si>
  <si>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</si>
  <si>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</si>
  <si>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</si>
  <si>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</si>
  <si>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</si>
  <si>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</si>
  <si>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</si>
  <si>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</si>
  <si>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Ramkumar P M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</si>
  <si>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</si>
  <si>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</si>
  <si>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</si>
  <si>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</si>
  <si>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</si>
  <si>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</si>
  <si>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</si>
  <si>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</si>
  <si>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</si>
  <si>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</si>
  <si>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Kotak</t>
  </si>
  <si>
    <t>Sbi</t>
  </si>
  <si>
    <t>Paid</t>
  </si>
  <si>
    <t>Muthu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</si>
</sst>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8"/>
      <name val="Calibri Light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0" borderId="0"/>
    <xf numFmtId="0" fontId="3" fillId="5" borderId="0" applyNumberFormat="0" applyBorder="0" applyAlignment="0" applyProtection="0"/>
    <xf numFmtId="0" fontId="5" fillId="2" borderId="1" applyNumberFormat="0" applyAlignment="0" applyProtection="0"/>
    <xf numFmtId="0" fontId="7" fillId="3" borderId="1" applyNumberFormat="0" applyAlignment="0" applyProtection="0"/>
    <xf numFmtId="44" fontId="12" fillId="0" borderId="0" applyFont="0" applyFill="0" applyBorder="0" applyAlignment="0" applyProtection="0"/>
  </cellStyleXfs>
  <cellXfs count="45">
    <xf numFmtId="0" fontId="0" fillId="0" borderId="0" xfId="0"/>
    <xf numFmtId="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2" fillId="4" borderId="0" xfId="1" applyFont="1" applyFill="1" applyBorder="1" applyAlignment="1"/>
    <xf numFmtId="0" fontId="1" fillId="0" borderId="0" xfId="1" applyFont="1" applyAlignment="1"/>
    <xf numFmtId="0" fontId="1" fillId="4" borderId="0" xfId="1" applyFont="1" applyFill="1" applyBorder="1" applyAlignment="1">
      <alignment horizontal="left"/>
    </xf>
    <xf numFmtId="0" fontId="1" fillId="0" borderId="0" xfId="1" applyFont="1" applyBorder="1"/>
    <xf numFmtId="0" fontId="1" fillId="4" borderId="2" xfId="1" applyFont="1" applyFill="1" applyBorder="1" applyAlignment="1">
      <alignment horizontal="left"/>
    </xf>
    <xf numFmtId="0" fontId="1" fillId="4" borderId="2" xfId="1" applyFont="1" applyFill="1" applyBorder="1"/>
    <xf numFmtId="0" fontId="1" fillId="4" borderId="0" xfId="1" applyFont="1" applyFill="1" applyBorder="1"/>
    <xf numFmtId="0" fontId="1" fillId="4" borderId="6" xfId="1" applyFont="1" applyFill="1" applyBorder="1" applyAlignment="1">
      <alignment horizontal="left"/>
    </xf>
    <xf numFmtId="0" fontId="1" fillId="4" borderId="0" xfId="1" applyFont="1" applyFill="1" applyBorder="1" applyAlignment="1">
      <alignment horizontal="right"/>
    </xf>
    <xf numFmtId="44" fontId="6" fillId="2" borderId="1" xfId="3" applyNumberFormat="1" applyFont="1" applyAlignment="1" applyProtection="1">
      <alignment horizontal="right"/>
      <protection locked="0"/>
    </xf>
    <xf numFmtId="44" fontId="8" fillId="3" borderId="1" xfId="4" applyNumberFormat="1" applyFont="1" applyAlignment="1">
      <alignment horizontal="right"/>
    </xf>
    <xf numFmtId="164" fontId="6" fillId="2" borderId="1" xfId="3" applyNumberFormat="1" applyFont="1" applyAlignment="1" applyProtection="1">
      <alignment horizontal="right"/>
      <protection locked="0"/>
    </xf>
    <xf numFmtId="165" fontId="8" fillId="3" borderId="1" xfId="4" applyNumberFormat="1" applyFont="1" applyAlignment="1">
      <alignment horizontal="right"/>
    </xf>
    <xf numFmtId="165" fontId="6" fillId="2" borderId="1" xfId="3" applyNumberFormat="1" applyFont="1" applyAlignment="1" applyProtection="1">
      <alignment horizontal="right"/>
      <protection locked="0"/>
    </xf>
    <xf numFmtId="14" fontId="6" fillId="2" borderId="1" xfId="3" applyNumberFormat="1" applyFont="1" applyAlignment="1" applyProtection="1">
      <alignment horizontal="right"/>
      <protection locked="0"/>
    </xf>
    <xf numFmtId="0" fontId="1" fillId="4" borderId="7" xfId="1" applyFont="1" applyFill="1" applyBorder="1" applyAlignment="1">
      <alignment horizontal="left"/>
    </xf>
    <xf numFmtId="0" fontId="1" fillId="4" borderId="2" xfId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left"/>
    </xf>
    <xf numFmtId="0" fontId="9" fillId="4" borderId="0" xfId="1" applyFont="1" applyFill="1" applyBorder="1" applyAlignment="1">
      <alignment horizontal="right"/>
    </xf>
    <xf numFmtId="0" fontId="1" fillId="4" borderId="0" xfId="1" applyFont="1" applyFill="1"/>
    <xf numFmtId="0" fontId="1" fillId="4" borderId="10" xfId="1" applyFont="1" applyFill="1" applyBorder="1" applyAlignment="1" applyProtection="1">
      <alignment horizontal="left"/>
    </xf>
    <xf numFmtId="0" fontId="10" fillId="5" borderId="0" xfId="2" applyFont="1" applyBorder="1" applyAlignment="1">
      <alignment horizontal="left"/>
    </xf>
    <xf numFmtId="0" fontId="10" fillId="5" borderId="0" xfId="2" applyFont="1" applyBorder="1"/>
    <xf numFmtId="0" fontId="4" fillId="5" borderId="11" xfId="2" applyFont="1" applyBorder="1" applyAlignment="1" applyProtection="1">
      <alignment horizontal="center" vertical="center" wrapText="1"/>
    </xf>
    <xf numFmtId="0" fontId="4" fillId="5" borderId="12" xfId="2" applyFont="1" applyBorder="1" applyAlignment="1" applyProtection="1">
      <alignment horizontal="center" vertical="center" wrapText="1"/>
    </xf>
    <xf numFmtId="0" fontId="4" fillId="5" borderId="13" xfId="2" applyFont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0" fontId="10" fillId="5" borderId="2" xfId="2" applyFont="1" applyBorder="1" applyAlignment="1">
      <alignment horizontal="left"/>
    </xf>
    <xf numFmtId="0" fontId="10" fillId="5" borderId="2" xfId="2" applyFont="1" applyBorder="1" applyAlignment="1" applyProtection="1">
      <alignment horizontal="left" wrapText="1" indent="2"/>
    </xf>
    <xf numFmtId="0" fontId="10" fillId="5" borderId="2" xfId="2" applyFont="1" applyBorder="1" applyAlignment="1" applyProtection="1">
      <alignment horizontal="left" wrapText="1" indent="3"/>
    </xf>
    <xf numFmtId="0" fontId="11" fillId="4" borderId="0" xfId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 applyProtection="1">
      <alignment horizontal="right"/>
      <protection locked="0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4" fillId="5" borderId="3" xfId="2" applyFont="1" applyBorder="1" applyAlignment="1">
      <alignment horizontal="right"/>
    </xf>
    <xf numFmtId="0" fontId="4" fillId="5" borderId="4" xfId="2" applyFont="1" applyBorder="1" applyAlignment="1">
      <alignment horizontal="right"/>
    </xf>
    <xf numFmtId="0" fontId="4" fillId="5" borderId="5" xfId="2" applyFont="1" applyBorder="1" applyAlignment="1">
      <alignment horizontal="right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9" xfId="1" applyFont="1" applyFill="1" applyBorder="1" applyAlignment="1" applyProtection="1">
      <alignment horizontal="left"/>
      <protection locked="0"/>
    </xf>
  </cellXfs>
  <cellStyles count="6">
    <cellStyle name="20% - Accent3 2" xfId="2"/>
    <cellStyle name="Calculation 2" xfId="4"/>
    <cellStyle name="Currency 2" xfId="5"/>
    <cellStyle name="Input 2" xfId="3"/>
    <cellStyle name="Normal" xfId="0" builtinId="0"/>
    <cellStyle name="Normal 2" xfId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4" sqref="B4"/>
    </sheetView>
  </sheetViews>
  <sheetFormatPr defaultRowHeight="14.4" x14ac:dyDescent="0.3"/>
  <cols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54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5" x14ac:dyDescent="0.3">
      <c r="A4" t="s">
        <v>7</v>
      </c>
      <c r="B4" s="1">
        <v>11500</v>
      </c>
      <c r="C4" t="s">
        <v>5</v>
      </c>
      <c r="D4" t="s">
        <v>54</v>
      </c>
      <c r="E4" s="2" t="s">
        <v>22</v>
      </c>
    </row>
    <row r="5" spans="1:5" x14ac:dyDescent="0.3">
      <c r="A5" t="s">
        <v>52</v>
      </c>
      <c r="B5" s="1">
        <v>24500</v>
      </c>
      <c r="C5" t="s">
        <v>5</v>
      </c>
      <c r="D5" t="s">
        <v>54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1010</v>
      </c>
      <c r="C8" t="s">
        <v>8</v>
      </c>
      <c r="D8" t="s">
        <v>54</v>
      </c>
    </row>
    <row r="9" spans="1:5" x14ac:dyDescent="0.3">
      <c r="A9" t="s">
        <v>10</v>
      </c>
      <c r="B9" s="1">
        <v>589</v>
      </c>
      <c r="C9" t="s">
        <v>8</v>
      </c>
      <c r="D9" t="s">
        <v>54</v>
      </c>
      <c r="E9" s="3"/>
    </row>
    <row r="10" spans="1:5" x14ac:dyDescent="0.3">
      <c r="A10" t="s">
        <v>11</v>
      </c>
      <c r="B10" s="1">
        <v>671</v>
      </c>
      <c r="C10" t="s">
        <v>8</v>
      </c>
      <c r="D10" t="s">
        <v>54</v>
      </c>
      <c r="E10" s="3"/>
    </row>
    <row r="11" spans="1:5" x14ac:dyDescent="0.3">
      <c r="A11" t="s">
        <v>12</v>
      </c>
      <c r="B11" s="1">
        <v>1000</v>
      </c>
      <c r="C11" t="s">
        <v>8</v>
      </c>
      <c r="D11" t="s">
        <v>54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84850</v>
      </c>
    </row>
    <row r="19" spans="1:2" x14ac:dyDescent="0.3">
      <c r="A19" t="s">
        <v>15</v>
      </c>
    </row>
    <row r="20" spans="1:2" x14ac:dyDescent="0.3">
      <c r="A20" t="s">
        <v>55</v>
      </c>
      <c r="B20">
        <v>20000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20000</v>
      </c>
    </row>
    <row r="23" spans="1:2" x14ac:dyDescent="0.3">
      <c r="A23" t="s">
        <v>17</v>
      </c>
      <c r="B23">
        <v>100000</v>
      </c>
    </row>
  </sheetData>
  <autoFilter ref="A1:E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C12" sqref="C12:D12"/>
    </sheetView>
  </sheetViews>
  <sheetFormatPr defaultColWidth="9.109375" defaultRowHeight="13.8" x14ac:dyDescent="0.3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 x14ac:dyDescent="0.45">
      <c r="A1" s="4" t="s">
        <v>26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 x14ac:dyDescent="0.3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 x14ac:dyDescent="0.3">
      <c r="A4" s="6"/>
      <c r="B4" s="40" t="s">
        <v>27</v>
      </c>
      <c r="C4" s="41"/>
      <c r="D4" s="42"/>
      <c r="E4" s="6"/>
      <c r="F4" s="7"/>
      <c r="G4" s="7"/>
      <c r="H4" s="40" t="s">
        <v>28</v>
      </c>
      <c r="I4" s="41"/>
      <c r="J4" s="42"/>
    </row>
    <row r="5" spans="1:10" x14ac:dyDescent="0.3">
      <c r="A5" s="6"/>
      <c r="B5" s="11"/>
      <c r="C5" s="12" t="s">
        <v>29</v>
      </c>
      <c r="D5" s="13">
        <v>3400000</v>
      </c>
      <c r="E5" s="6"/>
      <c r="F5" s="7"/>
      <c r="G5" s="7"/>
      <c r="H5" s="11"/>
      <c r="I5" s="12" t="s">
        <v>30</v>
      </c>
      <c r="J5" s="14">
        <f>IF(Values_Entered,-PMT(Interest_Rate/Num_Pmt_Per_Year,Loan_Years*Num_Pmt_Per_Year,Loan_Amount),"")</f>
        <v>29721.53366051667</v>
      </c>
    </row>
    <row r="6" spans="1:10" x14ac:dyDescent="0.3">
      <c r="A6" s="6"/>
      <c r="B6" s="11"/>
      <c r="C6" s="12" t="s">
        <v>31</v>
      </c>
      <c r="D6" s="15">
        <v>8.5999999999999993E-2</v>
      </c>
      <c r="E6" s="6"/>
      <c r="F6" s="7"/>
      <c r="G6" s="7"/>
      <c r="H6" s="11"/>
      <c r="I6" s="12" t="s">
        <v>32</v>
      </c>
      <c r="J6" s="16">
        <f>IF(Values_Entered,Loan_Years*Num_Pmt_Per_Year,"")</f>
        <v>240</v>
      </c>
    </row>
    <row r="7" spans="1:10" x14ac:dyDescent="0.3">
      <c r="A7" s="6"/>
      <c r="B7" s="11"/>
      <c r="C7" s="12" t="s">
        <v>33</v>
      </c>
      <c r="D7" s="17">
        <v>20</v>
      </c>
      <c r="E7" s="6"/>
      <c r="F7" s="7"/>
      <c r="G7" s="7"/>
      <c r="H7" s="11"/>
      <c r="I7" s="12" t="s">
        <v>34</v>
      </c>
      <c r="J7" s="16">
        <f>IF(Values_Entered,Number_of_Payments,"")</f>
        <v>95</v>
      </c>
    </row>
    <row r="8" spans="1:10" x14ac:dyDescent="0.3">
      <c r="A8" s="6"/>
      <c r="B8" s="11"/>
      <c r="C8" s="12" t="s">
        <v>35</v>
      </c>
      <c r="D8" s="17">
        <v>12</v>
      </c>
      <c r="E8" s="6"/>
      <c r="F8" s="7"/>
      <c r="G8" s="7"/>
      <c r="H8" s="11"/>
      <c r="I8" s="12" t="s">
        <v>36</v>
      </c>
      <c r="J8" s="14">
        <f>IF(Values_Entered,SUMIF(Beg_Bal,"&gt;0",Extra_Pay),"")</f>
        <v>1880000</v>
      </c>
    </row>
    <row r="9" spans="1:10" x14ac:dyDescent="0.3">
      <c r="A9" s="6"/>
      <c r="B9" s="11"/>
      <c r="C9" s="12" t="s">
        <v>37</v>
      </c>
      <c r="D9" s="18">
        <v>43101</v>
      </c>
      <c r="E9" s="6"/>
      <c r="F9" s="7"/>
      <c r="G9" s="7"/>
      <c r="H9" s="19"/>
      <c r="I9" s="20" t="s">
        <v>38</v>
      </c>
      <c r="J9" s="14">
        <f>IF(Values_Entered,SUMIF(Beg_Bal,"&gt;0",Int),"")</f>
        <v>1289202.615222354</v>
      </c>
    </row>
    <row r="10" spans="1:10" x14ac:dyDescent="0.3">
      <c r="A10" s="6"/>
      <c r="B10" s="19"/>
      <c r="C10" s="20" t="s">
        <v>39</v>
      </c>
      <c r="D10" s="13">
        <v>20000</v>
      </c>
      <c r="E10" s="6"/>
      <c r="F10" s="10"/>
      <c r="G10" s="10"/>
      <c r="H10" s="10"/>
      <c r="I10" s="10"/>
      <c r="J10" s="21"/>
    </row>
    <row r="11" spans="1:10" x14ac:dyDescent="0.3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6"/>
      <c r="B12" s="22" t="s">
        <v>40</v>
      </c>
      <c r="C12" s="43" t="s">
        <v>41</v>
      </c>
      <c r="D12" s="44"/>
      <c r="E12" s="23"/>
      <c r="F12" s="10"/>
      <c r="G12" s="10"/>
      <c r="H12" s="10"/>
      <c r="I12" s="10"/>
      <c r="J12" s="10"/>
    </row>
    <row r="13" spans="1:10" x14ac:dyDescent="0.3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 x14ac:dyDescent="0.3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 x14ac:dyDescent="0.3">
      <c r="A16" s="27" t="s">
        <v>42</v>
      </c>
      <c r="B16" s="28" t="s">
        <v>43</v>
      </c>
      <c r="C16" s="28" t="s">
        <v>44</v>
      </c>
      <c r="D16" s="28" t="s">
        <v>45</v>
      </c>
      <c r="E16" s="28" t="s">
        <v>46</v>
      </c>
      <c r="F16" s="28" t="s">
        <v>47</v>
      </c>
      <c r="G16" s="28" t="s">
        <v>48</v>
      </c>
      <c r="H16" s="28" t="s">
        <v>49</v>
      </c>
      <c r="I16" s="28" t="s">
        <v>50</v>
      </c>
      <c r="J16" s="29" t="s">
        <v>51</v>
      </c>
    </row>
    <row r="17" spans="1:10" s="30" customFormat="1" ht="6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 x14ac:dyDescent="0.3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43132</v>
      </c>
      <c r="C18" s="36">
        <f>IF(Values_Entered,Loan_Amount,"")</f>
        <v>3400000</v>
      </c>
      <c r="D18" s="36">
        <f>IF(Pay_Num&lt;&gt;"",Scheduled_Monthly_Payment,"")</f>
        <v>29721.53366051667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20000</v>
      </c>
      <c r="F18" s="36">
        <f t="shared" ref="F18:F81" si="2">IF(AND(Pay_Num&lt;&gt;"",Sched_Pay+Extra_Pay&lt;Beg_Bal),Sched_Pay+Extra_Pay,IF(Pay_Num&lt;&gt;"",Beg_Bal,""))</f>
        <v>49721.533660516667</v>
      </c>
      <c r="G18" s="36">
        <f>IF(Pay_Num&lt;&gt;"",Total_Pay-Int,"")</f>
        <v>25354.866993850002</v>
      </c>
      <c r="H18" s="36">
        <f>IF(Pay_Num&lt;&gt;"",Beg_Bal*(Interest_Rate/Num_Pmt_Per_Year),"")</f>
        <v>24366.666666666664</v>
      </c>
      <c r="I18" s="36">
        <f t="shared" ref="I18:I81" si="3">IF(AND(Pay_Num&lt;&gt;"",Sched_Pay+Extra_Pay&lt;Beg_Bal),Beg_Bal-Princ,IF(Pay_Num&lt;&gt;"",0,""))</f>
        <v>3374645.1330061499</v>
      </c>
      <c r="J18" s="36">
        <f>SUM($H$18:$H18)</f>
        <v>24366.666666666664</v>
      </c>
    </row>
    <row r="19" spans="1:10" s="30" customFormat="1" ht="12.75" customHeight="1" x14ac:dyDescent="0.3">
      <c r="A19" s="34">
        <f t="shared" ref="A19:A82" si="4">IF(Values_Entered,A18+1,"")</f>
        <v>2</v>
      </c>
      <c r="B19" s="35">
        <f t="shared" si="0"/>
        <v>43160</v>
      </c>
      <c r="C19" s="36">
        <f t="shared" ref="C19:C82" si="5">IF(Pay_Num&lt;&gt;"",I18,"")</f>
        <v>3374645.1330061499</v>
      </c>
      <c r="D19" s="36">
        <f>IF(Pay_Num&lt;&gt;"",Scheduled_Monthly_Payment,"")</f>
        <v>29721.53366051667</v>
      </c>
      <c r="E19" s="37">
        <f t="shared" si="1"/>
        <v>20000</v>
      </c>
      <c r="F19" s="36">
        <f t="shared" si="2"/>
        <v>49721.533660516667</v>
      </c>
      <c r="G19" s="36">
        <f t="shared" ref="G19:G82" si="6">IF(Pay_Num&lt;&gt;"",Total_Pay-Int,"")</f>
        <v>25536.576873972594</v>
      </c>
      <c r="H19" s="36">
        <f t="shared" ref="H19:H82" si="7">IF(Pay_Num&lt;&gt;"",Beg_Bal*Interest_Rate/Num_Pmt_Per_Year,"")</f>
        <v>24184.956786544073</v>
      </c>
      <c r="I19" s="36">
        <f t="shared" si="3"/>
        <v>3349108.5561321774</v>
      </c>
      <c r="J19" s="36">
        <f>SUM($H$18:$H19)</f>
        <v>48551.623453210734</v>
      </c>
    </row>
    <row r="20" spans="1:10" s="30" customFormat="1" ht="12.75" customHeight="1" x14ac:dyDescent="0.3">
      <c r="A20" s="34">
        <f t="shared" si="4"/>
        <v>3</v>
      </c>
      <c r="B20" s="35">
        <f t="shared" si="0"/>
        <v>43191</v>
      </c>
      <c r="C20" s="36">
        <f t="shared" si="5"/>
        <v>3349108.5561321774</v>
      </c>
      <c r="D20" s="36">
        <f t="shared" ref="D20:D83" si="8">IF(Pay_Num&lt;&gt;"",Scheduled_Monthly_Payment,"")</f>
        <v>29721.53366051667</v>
      </c>
      <c r="E20" s="37">
        <f t="shared" si="1"/>
        <v>20000</v>
      </c>
      <c r="F20" s="36">
        <f t="shared" si="2"/>
        <v>49721.533660516667</v>
      </c>
      <c r="G20" s="36">
        <f t="shared" si="6"/>
        <v>25719.589008236067</v>
      </c>
      <c r="H20" s="36">
        <f t="shared" si="7"/>
        <v>24001.944652280599</v>
      </c>
      <c r="I20" s="36">
        <f t="shared" si="3"/>
        <v>3323388.9671239415</v>
      </c>
      <c r="J20" s="36">
        <f>SUM($H$18:$H20)</f>
        <v>72553.568105491329</v>
      </c>
    </row>
    <row r="21" spans="1:10" s="30" customFormat="1" x14ac:dyDescent="0.3">
      <c r="A21" s="34">
        <f t="shared" si="4"/>
        <v>4</v>
      </c>
      <c r="B21" s="35">
        <f t="shared" si="0"/>
        <v>43221</v>
      </c>
      <c r="C21" s="36">
        <f t="shared" si="5"/>
        <v>3323388.9671239415</v>
      </c>
      <c r="D21" s="36">
        <f>IF(Pay_Num&lt;&gt;"",Scheduled_Monthly_Payment,"")</f>
        <v>29721.53366051667</v>
      </c>
      <c r="E21" s="37">
        <f t="shared" si="1"/>
        <v>20000</v>
      </c>
      <c r="F21" s="36">
        <f t="shared" si="2"/>
        <v>49721.533660516667</v>
      </c>
      <c r="G21" s="36">
        <f t="shared" si="6"/>
        <v>25903.912729461754</v>
      </c>
      <c r="H21" s="36">
        <f t="shared" si="7"/>
        <v>23817.620931054913</v>
      </c>
      <c r="I21" s="36">
        <f t="shared" si="3"/>
        <v>3297485.0543944798</v>
      </c>
      <c r="J21" s="36">
        <f>SUM($H$18:$H21)</f>
        <v>96371.189036546246</v>
      </c>
    </row>
    <row r="22" spans="1:10" s="30" customFormat="1" x14ac:dyDescent="0.3">
      <c r="A22" s="34">
        <f t="shared" si="4"/>
        <v>5</v>
      </c>
      <c r="B22" s="35">
        <f t="shared" si="0"/>
        <v>43252</v>
      </c>
      <c r="C22" s="36">
        <f t="shared" si="5"/>
        <v>3297485.0543944798</v>
      </c>
      <c r="D22" s="36">
        <f t="shared" si="8"/>
        <v>29721.53366051667</v>
      </c>
      <c r="E22" s="37">
        <f t="shared" si="1"/>
        <v>20000</v>
      </c>
      <c r="F22" s="36">
        <f t="shared" si="2"/>
        <v>49721.533660516667</v>
      </c>
      <c r="G22" s="36">
        <f t="shared" si="6"/>
        <v>26089.55743735623</v>
      </c>
      <c r="H22" s="36">
        <f t="shared" si="7"/>
        <v>23631.976223160436</v>
      </c>
      <c r="I22" s="36">
        <f t="shared" si="3"/>
        <v>3271395.4969571237</v>
      </c>
      <c r="J22" s="36">
        <f>SUM($H$18:$H22)</f>
        <v>120003.16525970669</v>
      </c>
    </row>
    <row r="23" spans="1:10" x14ac:dyDescent="0.3">
      <c r="A23" s="34">
        <f t="shared" si="4"/>
        <v>6</v>
      </c>
      <c r="B23" s="35">
        <f t="shared" si="0"/>
        <v>43282</v>
      </c>
      <c r="C23" s="36">
        <f t="shared" si="5"/>
        <v>3271395.4969571237</v>
      </c>
      <c r="D23" s="36">
        <f t="shared" si="8"/>
        <v>29721.53366051667</v>
      </c>
      <c r="E23" s="37">
        <f t="shared" si="1"/>
        <v>20000</v>
      </c>
      <c r="F23" s="36">
        <f t="shared" si="2"/>
        <v>49721.533660516667</v>
      </c>
      <c r="G23" s="36">
        <f t="shared" si="6"/>
        <v>26276.532598990616</v>
      </c>
      <c r="H23" s="36">
        <f t="shared" si="7"/>
        <v>23445.001061526051</v>
      </c>
      <c r="I23" s="36">
        <f t="shared" si="3"/>
        <v>3245118.9643581333</v>
      </c>
      <c r="J23" s="36">
        <f>SUM($H$18:$H23)</f>
        <v>143448.16632123274</v>
      </c>
    </row>
    <row r="24" spans="1:10" x14ac:dyDescent="0.3">
      <c r="A24" s="34">
        <f t="shared" si="4"/>
        <v>7</v>
      </c>
      <c r="B24" s="35">
        <f t="shared" si="0"/>
        <v>43313</v>
      </c>
      <c r="C24" s="36">
        <f t="shared" si="5"/>
        <v>3245118.9643581333</v>
      </c>
      <c r="D24" s="36">
        <f t="shared" si="8"/>
        <v>29721.53366051667</v>
      </c>
      <c r="E24" s="37">
        <f t="shared" si="1"/>
        <v>20000</v>
      </c>
      <c r="F24" s="36">
        <f t="shared" si="2"/>
        <v>49721.533660516667</v>
      </c>
      <c r="G24" s="36">
        <f t="shared" si="6"/>
        <v>26464.847749283381</v>
      </c>
      <c r="H24" s="36">
        <f t="shared" si="7"/>
        <v>23256.685911233286</v>
      </c>
      <c r="I24" s="36">
        <f t="shared" si="3"/>
        <v>3218654.1166088497</v>
      </c>
      <c r="J24" s="36">
        <f>SUM($H$18:$H24)</f>
        <v>166704.85223246602</v>
      </c>
    </row>
    <row r="25" spans="1:10" x14ac:dyDescent="0.3">
      <c r="A25" s="34">
        <f t="shared" si="4"/>
        <v>8</v>
      </c>
      <c r="B25" s="35">
        <f t="shared" si="0"/>
        <v>43344</v>
      </c>
      <c r="C25" s="36">
        <f t="shared" si="5"/>
        <v>3218654.1166088497</v>
      </c>
      <c r="D25" s="36">
        <f t="shared" si="8"/>
        <v>29721.53366051667</v>
      </c>
      <c r="E25" s="37">
        <f t="shared" si="1"/>
        <v>20000</v>
      </c>
      <c r="F25" s="36">
        <f t="shared" si="2"/>
        <v>49721.533660516667</v>
      </c>
      <c r="G25" s="36">
        <f t="shared" si="6"/>
        <v>26654.512491486577</v>
      </c>
      <c r="H25" s="36">
        <f t="shared" si="7"/>
        <v>23067.021169030089</v>
      </c>
      <c r="I25" s="36">
        <f t="shared" si="3"/>
        <v>3191999.6041173632</v>
      </c>
      <c r="J25" s="36">
        <f>SUM($H$18:$H25)</f>
        <v>189771.87340149609</v>
      </c>
    </row>
    <row r="26" spans="1:10" x14ac:dyDescent="0.3">
      <c r="A26" s="34">
        <f t="shared" si="4"/>
        <v>9</v>
      </c>
      <c r="B26" s="35">
        <f t="shared" si="0"/>
        <v>43374</v>
      </c>
      <c r="C26" s="36">
        <f t="shared" si="5"/>
        <v>3191999.6041173632</v>
      </c>
      <c r="D26" s="36">
        <f t="shared" si="8"/>
        <v>29721.53366051667</v>
      </c>
      <c r="E26" s="37">
        <f t="shared" si="1"/>
        <v>20000</v>
      </c>
      <c r="F26" s="36">
        <f t="shared" si="2"/>
        <v>49721.533660516667</v>
      </c>
      <c r="G26" s="36">
        <f t="shared" si="6"/>
        <v>26845.536497675566</v>
      </c>
      <c r="H26" s="36">
        <f t="shared" si="7"/>
        <v>22875.9971628411</v>
      </c>
      <c r="I26" s="36">
        <f t="shared" si="3"/>
        <v>3165154.0676196879</v>
      </c>
      <c r="J26" s="36">
        <f>SUM($H$18:$H26)</f>
        <v>212647.87056433718</v>
      </c>
    </row>
    <row r="27" spans="1:10" x14ac:dyDescent="0.3">
      <c r="A27" s="34">
        <f t="shared" si="4"/>
        <v>10</v>
      </c>
      <c r="B27" s="35">
        <f t="shared" si="0"/>
        <v>43405</v>
      </c>
      <c r="C27" s="36">
        <f t="shared" si="5"/>
        <v>3165154.0676196879</v>
      </c>
      <c r="D27" s="36">
        <f t="shared" si="8"/>
        <v>29721.53366051667</v>
      </c>
      <c r="E27" s="37">
        <f t="shared" si="1"/>
        <v>20000</v>
      </c>
      <c r="F27" s="36">
        <f t="shared" si="2"/>
        <v>49721.533660516667</v>
      </c>
      <c r="G27" s="36">
        <f t="shared" si="6"/>
        <v>27037.92950924224</v>
      </c>
      <c r="H27" s="36">
        <f t="shared" si="7"/>
        <v>22683.604151274427</v>
      </c>
      <c r="I27" s="36">
        <f t="shared" si="3"/>
        <v>3138116.1381104458</v>
      </c>
      <c r="J27" s="36">
        <f>SUM($H$18:$H27)</f>
        <v>235331.47471561161</v>
      </c>
    </row>
    <row r="28" spans="1:10" x14ac:dyDescent="0.3">
      <c r="A28" s="34">
        <f t="shared" si="4"/>
        <v>11</v>
      </c>
      <c r="B28" s="35">
        <f t="shared" si="0"/>
        <v>43435</v>
      </c>
      <c r="C28" s="36">
        <f t="shared" si="5"/>
        <v>3138116.1381104458</v>
      </c>
      <c r="D28" s="36">
        <f t="shared" si="8"/>
        <v>29721.53366051667</v>
      </c>
      <c r="E28" s="37">
        <f t="shared" si="1"/>
        <v>20000</v>
      </c>
      <c r="F28" s="36">
        <f t="shared" si="2"/>
        <v>49721.533660516667</v>
      </c>
      <c r="G28" s="36">
        <f t="shared" si="6"/>
        <v>27231.701337391805</v>
      </c>
      <c r="H28" s="36">
        <f t="shared" si="7"/>
        <v>22489.832323124861</v>
      </c>
      <c r="I28" s="36">
        <f t="shared" si="3"/>
        <v>3110884.4367730538</v>
      </c>
      <c r="J28" s="36">
        <f>SUM($H$18:$H28)</f>
        <v>257821.30703873647</v>
      </c>
    </row>
    <row r="29" spans="1:10" x14ac:dyDescent="0.3">
      <c r="A29" s="34">
        <f t="shared" si="4"/>
        <v>12</v>
      </c>
      <c r="B29" s="35">
        <f t="shared" si="0"/>
        <v>43466</v>
      </c>
      <c r="C29" s="36">
        <f t="shared" si="5"/>
        <v>3110884.4367730538</v>
      </c>
      <c r="D29" s="36">
        <f t="shared" si="8"/>
        <v>29721.53366051667</v>
      </c>
      <c r="E29" s="37">
        <f t="shared" si="1"/>
        <v>20000</v>
      </c>
      <c r="F29" s="36">
        <f t="shared" si="2"/>
        <v>49721.533660516667</v>
      </c>
      <c r="G29" s="36">
        <f t="shared" si="6"/>
        <v>27426.861863643117</v>
      </c>
      <c r="H29" s="36">
        <f t="shared" si="7"/>
        <v>22294.67179687355</v>
      </c>
      <c r="I29" s="36">
        <f t="shared" si="3"/>
        <v>3083457.5749094109</v>
      </c>
      <c r="J29" s="36">
        <f>SUM($H$18:$H29)</f>
        <v>280115.97883561003</v>
      </c>
    </row>
    <row r="30" spans="1:10" x14ac:dyDescent="0.3">
      <c r="A30" s="34">
        <f t="shared" si="4"/>
        <v>13</v>
      </c>
      <c r="B30" s="35">
        <f t="shared" si="0"/>
        <v>43497</v>
      </c>
      <c r="C30" s="36">
        <f t="shared" si="5"/>
        <v>3083457.5749094109</v>
      </c>
      <c r="D30" s="36">
        <f t="shared" si="8"/>
        <v>29721.53366051667</v>
      </c>
      <c r="E30" s="37">
        <f t="shared" si="1"/>
        <v>20000</v>
      </c>
      <c r="F30" s="36">
        <f t="shared" si="2"/>
        <v>49721.533660516667</v>
      </c>
      <c r="G30" s="36">
        <f t="shared" si="6"/>
        <v>27623.421040332556</v>
      </c>
      <c r="H30" s="36">
        <f t="shared" si="7"/>
        <v>22098.112620184111</v>
      </c>
      <c r="I30" s="36">
        <f t="shared" si="3"/>
        <v>3055834.1538690785</v>
      </c>
      <c r="J30" s="36">
        <f>SUM($H$18:$H30)</f>
        <v>302214.09145579417</v>
      </c>
    </row>
    <row r="31" spans="1:10" x14ac:dyDescent="0.3">
      <c r="A31" s="34">
        <f t="shared" si="4"/>
        <v>14</v>
      </c>
      <c r="B31" s="35">
        <f t="shared" si="0"/>
        <v>43525</v>
      </c>
      <c r="C31" s="36">
        <f t="shared" si="5"/>
        <v>3055834.1538690785</v>
      </c>
      <c r="D31" s="36">
        <f t="shared" si="8"/>
        <v>29721.53366051667</v>
      </c>
      <c r="E31" s="37">
        <f t="shared" si="1"/>
        <v>20000</v>
      </c>
      <c r="F31" s="36">
        <f t="shared" si="2"/>
        <v>49721.533660516667</v>
      </c>
      <c r="G31" s="36">
        <f t="shared" si="6"/>
        <v>27821.388891121605</v>
      </c>
      <c r="H31" s="36">
        <f t="shared" si="7"/>
        <v>21900.144769395061</v>
      </c>
      <c r="I31" s="36">
        <f t="shared" si="3"/>
        <v>3028012.7649779571</v>
      </c>
      <c r="J31" s="36">
        <f>SUM($H$18:$H31)</f>
        <v>324114.23622518923</v>
      </c>
    </row>
    <row r="32" spans="1:10" x14ac:dyDescent="0.3">
      <c r="A32" s="34">
        <f t="shared" si="4"/>
        <v>15</v>
      </c>
      <c r="B32" s="35">
        <f t="shared" si="0"/>
        <v>43556</v>
      </c>
      <c r="C32" s="36">
        <f t="shared" si="5"/>
        <v>3028012.7649779571</v>
      </c>
      <c r="D32" s="36">
        <f t="shared" si="8"/>
        <v>29721.53366051667</v>
      </c>
      <c r="E32" s="37">
        <f t="shared" si="1"/>
        <v>20000</v>
      </c>
      <c r="F32" s="36">
        <f t="shared" si="2"/>
        <v>49721.533660516667</v>
      </c>
      <c r="G32" s="36">
        <f t="shared" si="6"/>
        <v>28020.775511507974</v>
      </c>
      <c r="H32" s="36">
        <f t="shared" si="7"/>
        <v>21700.758149008692</v>
      </c>
      <c r="I32" s="36">
        <f t="shared" si="3"/>
        <v>2999991.9894664492</v>
      </c>
      <c r="J32" s="36">
        <f>SUM($H$18:$H32)</f>
        <v>345814.99437419791</v>
      </c>
    </row>
    <row r="33" spans="1:10" x14ac:dyDescent="0.3">
      <c r="A33" s="34">
        <f t="shared" si="4"/>
        <v>16</v>
      </c>
      <c r="B33" s="35">
        <f t="shared" si="0"/>
        <v>43586</v>
      </c>
      <c r="C33" s="36">
        <f t="shared" si="5"/>
        <v>2999991.9894664492</v>
      </c>
      <c r="D33" s="36">
        <f t="shared" si="8"/>
        <v>29721.53366051667</v>
      </c>
      <c r="E33" s="37">
        <f t="shared" si="1"/>
        <v>20000</v>
      </c>
      <c r="F33" s="36">
        <f t="shared" si="2"/>
        <v>49721.533660516667</v>
      </c>
      <c r="G33" s="36">
        <f t="shared" si="6"/>
        <v>28221.591069340448</v>
      </c>
      <c r="H33" s="36">
        <f t="shared" si="7"/>
        <v>21499.942591176219</v>
      </c>
      <c r="I33" s="36">
        <f t="shared" si="3"/>
        <v>2971770.398397109</v>
      </c>
      <c r="J33" s="36">
        <f>SUM($H$18:$H33)</f>
        <v>367314.9369653741</v>
      </c>
    </row>
    <row r="34" spans="1:10" x14ac:dyDescent="0.3">
      <c r="A34" s="34">
        <f t="shared" si="4"/>
        <v>17</v>
      </c>
      <c r="B34" s="35">
        <f t="shared" si="0"/>
        <v>43617</v>
      </c>
      <c r="C34" s="36">
        <f t="shared" si="5"/>
        <v>2971770.398397109</v>
      </c>
      <c r="D34" s="36">
        <f t="shared" si="8"/>
        <v>29721.53366051667</v>
      </c>
      <c r="E34" s="37">
        <f t="shared" si="1"/>
        <v>20000</v>
      </c>
      <c r="F34" s="36">
        <f t="shared" si="2"/>
        <v>49721.533660516667</v>
      </c>
      <c r="G34" s="36">
        <f t="shared" si="6"/>
        <v>28423.845805337387</v>
      </c>
      <c r="H34" s="36">
        <f t="shared" si="7"/>
        <v>21297.68785517928</v>
      </c>
      <c r="I34" s="36">
        <f t="shared" si="3"/>
        <v>2943346.5525917718</v>
      </c>
      <c r="J34" s="36">
        <f>SUM($H$18:$H34)</f>
        <v>388612.62482055341</v>
      </c>
    </row>
    <row r="35" spans="1:10" x14ac:dyDescent="0.3">
      <c r="A35" s="34">
        <f t="shared" si="4"/>
        <v>18</v>
      </c>
      <c r="B35" s="35">
        <f t="shared" si="0"/>
        <v>43647</v>
      </c>
      <c r="C35" s="36">
        <f t="shared" si="5"/>
        <v>2943346.5525917718</v>
      </c>
      <c r="D35" s="36">
        <f t="shared" si="8"/>
        <v>29721.53366051667</v>
      </c>
      <c r="E35" s="37">
        <f t="shared" si="1"/>
        <v>20000</v>
      </c>
      <c r="F35" s="36">
        <f t="shared" si="2"/>
        <v>49721.533660516667</v>
      </c>
      <c r="G35" s="36">
        <f t="shared" si="6"/>
        <v>28627.550033608972</v>
      </c>
      <c r="H35" s="36">
        <f t="shared" si="7"/>
        <v>21093.983626907695</v>
      </c>
      <c r="I35" s="36">
        <f t="shared" si="3"/>
        <v>2914719.0025581629</v>
      </c>
      <c r="J35" s="36">
        <f>SUM($H$18:$H35)</f>
        <v>409706.6084474611</v>
      </c>
    </row>
    <row r="36" spans="1:10" x14ac:dyDescent="0.3">
      <c r="A36" s="34">
        <f t="shared" si="4"/>
        <v>19</v>
      </c>
      <c r="B36" s="35">
        <f t="shared" si="0"/>
        <v>43678</v>
      </c>
      <c r="C36" s="36">
        <f t="shared" si="5"/>
        <v>2914719.0025581629</v>
      </c>
      <c r="D36" s="36">
        <f t="shared" si="8"/>
        <v>29721.53366051667</v>
      </c>
      <c r="E36" s="37">
        <f t="shared" si="1"/>
        <v>20000</v>
      </c>
      <c r="F36" s="36">
        <f t="shared" si="2"/>
        <v>49721.533660516667</v>
      </c>
      <c r="G36" s="36">
        <f t="shared" si="6"/>
        <v>28832.714142183166</v>
      </c>
      <c r="H36" s="36">
        <f t="shared" si="7"/>
        <v>20888.819518333501</v>
      </c>
      <c r="I36" s="36">
        <f t="shared" si="3"/>
        <v>2885886.2884159796</v>
      </c>
      <c r="J36" s="36">
        <f>SUM($H$18:$H36)</f>
        <v>430595.42796579457</v>
      </c>
    </row>
    <row r="37" spans="1:10" x14ac:dyDescent="0.3">
      <c r="A37" s="34">
        <f t="shared" si="4"/>
        <v>20</v>
      </c>
      <c r="B37" s="35">
        <f t="shared" si="0"/>
        <v>43709</v>
      </c>
      <c r="C37" s="36">
        <f t="shared" si="5"/>
        <v>2885886.2884159796</v>
      </c>
      <c r="D37" s="36">
        <f t="shared" si="8"/>
        <v>29721.53366051667</v>
      </c>
      <c r="E37" s="37">
        <f t="shared" si="1"/>
        <v>20000</v>
      </c>
      <c r="F37" s="36">
        <f t="shared" si="2"/>
        <v>49721.533660516667</v>
      </c>
      <c r="G37" s="36">
        <f t="shared" si="6"/>
        <v>29039.34859353548</v>
      </c>
      <c r="H37" s="36">
        <f t="shared" si="7"/>
        <v>20682.185066981187</v>
      </c>
      <c r="I37" s="36">
        <f t="shared" si="3"/>
        <v>2856846.9398224442</v>
      </c>
      <c r="J37" s="36">
        <f>SUM($H$18:$H37)</f>
        <v>451277.61303277576</v>
      </c>
    </row>
    <row r="38" spans="1:10" x14ac:dyDescent="0.3">
      <c r="A38" s="34">
        <f t="shared" si="4"/>
        <v>21</v>
      </c>
      <c r="B38" s="35">
        <f t="shared" si="0"/>
        <v>43739</v>
      </c>
      <c r="C38" s="36">
        <f t="shared" si="5"/>
        <v>2856846.9398224442</v>
      </c>
      <c r="D38" s="36">
        <f t="shared" si="8"/>
        <v>29721.53366051667</v>
      </c>
      <c r="E38" s="37">
        <f t="shared" si="1"/>
        <v>20000</v>
      </c>
      <c r="F38" s="36">
        <f t="shared" si="2"/>
        <v>49721.533660516667</v>
      </c>
      <c r="G38" s="36">
        <f t="shared" si="6"/>
        <v>29247.463925122483</v>
      </c>
      <c r="H38" s="36">
        <f t="shared" si="7"/>
        <v>20474.069735394183</v>
      </c>
      <c r="I38" s="36">
        <f t="shared" si="3"/>
        <v>2827599.4758973219</v>
      </c>
      <c r="J38" s="36">
        <f>SUM($H$18:$H38)</f>
        <v>471751.68276816997</v>
      </c>
    </row>
    <row r="39" spans="1:10" x14ac:dyDescent="0.3">
      <c r="A39" s="34">
        <f t="shared" si="4"/>
        <v>22</v>
      </c>
      <c r="B39" s="35">
        <f t="shared" si="0"/>
        <v>43770</v>
      </c>
      <c r="C39" s="36">
        <f t="shared" si="5"/>
        <v>2827599.4758973219</v>
      </c>
      <c r="D39" s="36">
        <f t="shared" si="8"/>
        <v>29721.53366051667</v>
      </c>
      <c r="E39" s="37">
        <f t="shared" si="1"/>
        <v>20000</v>
      </c>
      <c r="F39" s="36">
        <f t="shared" si="2"/>
        <v>49721.533660516667</v>
      </c>
      <c r="G39" s="36">
        <f t="shared" si="6"/>
        <v>29457.070749919196</v>
      </c>
      <c r="H39" s="36">
        <f t="shared" si="7"/>
        <v>20264.462910597471</v>
      </c>
      <c r="I39" s="36">
        <f t="shared" si="3"/>
        <v>2798142.4051474025</v>
      </c>
      <c r="J39" s="36">
        <f>SUM($H$18:$H39)</f>
        <v>492016.14567876741</v>
      </c>
    </row>
    <row r="40" spans="1:10" x14ac:dyDescent="0.3">
      <c r="A40" s="34">
        <f t="shared" si="4"/>
        <v>23</v>
      </c>
      <c r="B40" s="35">
        <f t="shared" si="0"/>
        <v>43800</v>
      </c>
      <c r="C40" s="36">
        <f t="shared" si="5"/>
        <v>2798142.4051474025</v>
      </c>
      <c r="D40" s="36">
        <f t="shared" si="8"/>
        <v>29721.53366051667</v>
      </c>
      <c r="E40" s="37">
        <f t="shared" si="1"/>
        <v>20000</v>
      </c>
      <c r="F40" s="36">
        <f t="shared" si="2"/>
        <v>49721.533660516667</v>
      </c>
      <c r="G40" s="36">
        <f t="shared" si="6"/>
        <v>29668.179756960282</v>
      </c>
      <c r="H40" s="36">
        <f t="shared" si="7"/>
        <v>20053.353903556384</v>
      </c>
      <c r="I40" s="36">
        <f t="shared" si="3"/>
        <v>2768474.2253904422</v>
      </c>
      <c r="J40" s="36">
        <f>SUM($H$18:$H40)</f>
        <v>512069.49958232377</v>
      </c>
    </row>
    <row r="41" spans="1:10" x14ac:dyDescent="0.3">
      <c r="A41" s="34">
        <f t="shared" si="4"/>
        <v>24</v>
      </c>
      <c r="B41" s="35">
        <f t="shared" si="0"/>
        <v>43831</v>
      </c>
      <c r="C41" s="36">
        <f t="shared" si="5"/>
        <v>2768474.2253904422</v>
      </c>
      <c r="D41" s="36">
        <f t="shared" si="8"/>
        <v>29721.53366051667</v>
      </c>
      <c r="E41" s="37">
        <f t="shared" si="1"/>
        <v>20000</v>
      </c>
      <c r="F41" s="36">
        <f t="shared" si="2"/>
        <v>49721.533660516667</v>
      </c>
      <c r="G41" s="36">
        <f t="shared" si="6"/>
        <v>29880.801711885168</v>
      </c>
      <c r="H41" s="36">
        <f t="shared" si="7"/>
        <v>19840.731948631499</v>
      </c>
      <c r="I41" s="36">
        <f t="shared" si="3"/>
        <v>2738593.4236785569</v>
      </c>
      <c r="J41" s="36">
        <f>SUM($H$18:$H41)</f>
        <v>531910.23153095529</v>
      </c>
    </row>
    <row r="42" spans="1:10" x14ac:dyDescent="0.3">
      <c r="A42" s="34">
        <f t="shared" si="4"/>
        <v>25</v>
      </c>
      <c r="B42" s="35">
        <f t="shared" si="0"/>
        <v>43862</v>
      </c>
      <c r="C42" s="36">
        <f t="shared" si="5"/>
        <v>2738593.4236785569</v>
      </c>
      <c r="D42" s="36">
        <f t="shared" si="8"/>
        <v>29721.53366051667</v>
      </c>
      <c r="E42" s="37">
        <f t="shared" si="1"/>
        <v>20000</v>
      </c>
      <c r="F42" s="36">
        <f t="shared" si="2"/>
        <v>49721.533660516667</v>
      </c>
      <c r="G42" s="36">
        <f t="shared" si="6"/>
        <v>30094.947457487011</v>
      </c>
      <c r="H42" s="36">
        <f t="shared" si="7"/>
        <v>19626.586203029656</v>
      </c>
      <c r="I42" s="36">
        <f t="shared" si="3"/>
        <v>2708498.4762210697</v>
      </c>
      <c r="J42" s="36">
        <f>SUM($H$18:$H42)</f>
        <v>551536.81773398491</v>
      </c>
    </row>
    <row r="43" spans="1:10" x14ac:dyDescent="0.3">
      <c r="A43" s="34">
        <f t="shared" si="4"/>
        <v>26</v>
      </c>
      <c r="B43" s="35">
        <f t="shared" si="0"/>
        <v>43891</v>
      </c>
      <c r="C43" s="36">
        <f t="shared" si="5"/>
        <v>2708498.4762210697</v>
      </c>
      <c r="D43" s="36">
        <f t="shared" si="8"/>
        <v>29721.53366051667</v>
      </c>
      <c r="E43" s="37">
        <f t="shared" si="1"/>
        <v>20000</v>
      </c>
      <c r="F43" s="36">
        <f t="shared" si="2"/>
        <v>49721.533660516667</v>
      </c>
      <c r="G43" s="36">
        <f t="shared" si="6"/>
        <v>30310.627914265668</v>
      </c>
      <c r="H43" s="36">
        <f t="shared" si="7"/>
        <v>19410.905746250999</v>
      </c>
      <c r="I43" s="36">
        <f t="shared" si="3"/>
        <v>2678187.848306804</v>
      </c>
      <c r="J43" s="36">
        <f>SUM($H$18:$H43)</f>
        <v>570947.7234802359</v>
      </c>
    </row>
    <row r="44" spans="1:10" x14ac:dyDescent="0.3">
      <c r="A44" s="34">
        <f t="shared" si="4"/>
        <v>27</v>
      </c>
      <c r="B44" s="35">
        <f t="shared" si="0"/>
        <v>43922</v>
      </c>
      <c r="C44" s="36">
        <f t="shared" si="5"/>
        <v>2678187.848306804</v>
      </c>
      <c r="D44" s="36">
        <f t="shared" si="8"/>
        <v>29721.53366051667</v>
      </c>
      <c r="E44" s="37">
        <f t="shared" si="1"/>
        <v>20000</v>
      </c>
      <c r="F44" s="36">
        <f t="shared" si="2"/>
        <v>49721.533660516667</v>
      </c>
      <c r="G44" s="36">
        <f t="shared" si="6"/>
        <v>30527.854080984573</v>
      </c>
      <c r="H44" s="36">
        <f t="shared" si="7"/>
        <v>19193.679579532094</v>
      </c>
      <c r="I44" s="36">
        <f t="shared" si="3"/>
        <v>2647659.9942258196</v>
      </c>
      <c r="J44" s="36">
        <f>SUM($H$18:$H44)</f>
        <v>590141.40305976802</v>
      </c>
    </row>
    <row r="45" spans="1:10" x14ac:dyDescent="0.3">
      <c r="A45" s="34">
        <f t="shared" si="4"/>
        <v>28</v>
      </c>
      <c r="B45" s="35">
        <f t="shared" si="0"/>
        <v>43952</v>
      </c>
      <c r="C45" s="36">
        <f t="shared" si="5"/>
        <v>2647659.9942258196</v>
      </c>
      <c r="D45" s="36">
        <f t="shared" si="8"/>
        <v>29721.53366051667</v>
      </c>
      <c r="E45" s="37">
        <f t="shared" si="1"/>
        <v>20000</v>
      </c>
      <c r="F45" s="36">
        <f t="shared" si="2"/>
        <v>49721.533660516667</v>
      </c>
      <c r="G45" s="36">
        <f t="shared" si="6"/>
        <v>30746.637035231626</v>
      </c>
      <c r="H45" s="36">
        <f t="shared" si="7"/>
        <v>18974.89662528504</v>
      </c>
      <c r="I45" s="36">
        <f t="shared" si="3"/>
        <v>2616913.357190588</v>
      </c>
      <c r="J45" s="36">
        <f>SUM($H$18:$H45)</f>
        <v>609116.29968505306</v>
      </c>
    </row>
    <row r="46" spans="1:10" x14ac:dyDescent="0.3">
      <c r="A46" s="34">
        <f t="shared" si="4"/>
        <v>29</v>
      </c>
      <c r="B46" s="35">
        <f t="shared" si="0"/>
        <v>43983</v>
      </c>
      <c r="C46" s="36">
        <f t="shared" si="5"/>
        <v>2616913.357190588</v>
      </c>
      <c r="D46" s="36">
        <f t="shared" si="8"/>
        <v>29721.53366051667</v>
      </c>
      <c r="E46" s="37">
        <f t="shared" si="1"/>
        <v>20000</v>
      </c>
      <c r="F46" s="36">
        <f t="shared" si="2"/>
        <v>49721.533660516667</v>
      </c>
      <c r="G46" s="36">
        <f t="shared" si="6"/>
        <v>30966.987933984121</v>
      </c>
      <c r="H46" s="36">
        <f t="shared" si="7"/>
        <v>18754.545726532546</v>
      </c>
      <c r="I46" s="36">
        <f t="shared" si="3"/>
        <v>2585946.369256604</v>
      </c>
      <c r="J46" s="36">
        <f>SUM($H$18:$H46)</f>
        <v>627870.84541158564</v>
      </c>
    </row>
    <row r="47" spans="1:10" x14ac:dyDescent="0.3">
      <c r="A47" s="34">
        <f t="shared" si="4"/>
        <v>30</v>
      </c>
      <c r="B47" s="35">
        <f t="shared" si="0"/>
        <v>44013</v>
      </c>
      <c r="C47" s="36">
        <f t="shared" si="5"/>
        <v>2585946.369256604</v>
      </c>
      <c r="D47" s="36">
        <f t="shared" si="8"/>
        <v>29721.53366051667</v>
      </c>
      <c r="E47" s="37">
        <f t="shared" si="1"/>
        <v>20000</v>
      </c>
      <c r="F47" s="36">
        <f t="shared" si="2"/>
        <v>49721.533660516667</v>
      </c>
      <c r="G47" s="36">
        <f t="shared" si="6"/>
        <v>31188.918014177671</v>
      </c>
      <c r="H47" s="36">
        <f t="shared" si="7"/>
        <v>18532.615646338996</v>
      </c>
      <c r="I47" s="36">
        <f t="shared" si="3"/>
        <v>2554757.4512424264</v>
      </c>
      <c r="J47" s="36">
        <f>SUM($H$18:$H47)</f>
        <v>646403.46105792467</v>
      </c>
    </row>
    <row r="48" spans="1:10" x14ac:dyDescent="0.3">
      <c r="A48" s="34">
        <f t="shared" si="4"/>
        <v>31</v>
      </c>
      <c r="B48" s="35">
        <f t="shared" si="0"/>
        <v>44044</v>
      </c>
      <c r="C48" s="36">
        <f t="shared" si="5"/>
        <v>2554757.4512424264</v>
      </c>
      <c r="D48" s="36">
        <f t="shared" si="8"/>
        <v>29721.53366051667</v>
      </c>
      <c r="E48" s="37">
        <f t="shared" si="1"/>
        <v>20000</v>
      </c>
      <c r="F48" s="36">
        <f t="shared" si="2"/>
        <v>49721.533660516667</v>
      </c>
      <c r="G48" s="36">
        <f t="shared" si="6"/>
        <v>31412.438593279279</v>
      </c>
      <c r="H48" s="36">
        <f t="shared" si="7"/>
        <v>18309.095067237387</v>
      </c>
      <c r="I48" s="36">
        <f t="shared" si="3"/>
        <v>2523345.0126491473</v>
      </c>
      <c r="J48" s="36">
        <f>SUM($H$18:$H48)</f>
        <v>664712.55612516205</v>
      </c>
    </row>
    <row r="49" spans="1:10" x14ac:dyDescent="0.3">
      <c r="A49" s="34">
        <f t="shared" si="4"/>
        <v>32</v>
      </c>
      <c r="B49" s="35">
        <f t="shared" si="0"/>
        <v>44075</v>
      </c>
      <c r="C49" s="36">
        <f t="shared" si="5"/>
        <v>2523345.0126491473</v>
      </c>
      <c r="D49" s="36">
        <f t="shared" si="8"/>
        <v>29721.53366051667</v>
      </c>
      <c r="E49" s="37">
        <f t="shared" si="1"/>
        <v>20000</v>
      </c>
      <c r="F49" s="36">
        <f t="shared" si="2"/>
        <v>49721.533660516667</v>
      </c>
      <c r="G49" s="36">
        <f t="shared" si="6"/>
        <v>31637.561069864445</v>
      </c>
      <c r="H49" s="36">
        <f t="shared" si="7"/>
        <v>18083.972590652222</v>
      </c>
      <c r="I49" s="36">
        <f t="shared" si="3"/>
        <v>2491707.451579283</v>
      </c>
      <c r="J49" s="36">
        <f>SUM($H$18:$H49)</f>
        <v>682796.52871581423</v>
      </c>
    </row>
    <row r="50" spans="1:10" x14ac:dyDescent="0.3">
      <c r="A50" s="34">
        <f t="shared" si="4"/>
        <v>33</v>
      </c>
      <c r="B50" s="35">
        <f t="shared" si="0"/>
        <v>44105</v>
      </c>
      <c r="C50" s="36">
        <f t="shared" si="5"/>
        <v>2491707.451579283</v>
      </c>
      <c r="D50" s="36">
        <f t="shared" si="8"/>
        <v>29721.53366051667</v>
      </c>
      <c r="E50" s="37">
        <f t="shared" si="1"/>
        <v>20000</v>
      </c>
      <c r="F50" s="36">
        <f t="shared" si="2"/>
        <v>49721.533660516667</v>
      </c>
      <c r="G50" s="36">
        <f t="shared" si="6"/>
        <v>31864.296924198472</v>
      </c>
      <c r="H50" s="36">
        <f t="shared" si="7"/>
        <v>17857.236736318195</v>
      </c>
      <c r="I50" s="36">
        <f t="shared" si="3"/>
        <v>2459843.1546550845</v>
      </c>
      <c r="J50" s="36">
        <f>SUM($H$18:$H50)</f>
        <v>700653.76545213244</v>
      </c>
    </row>
    <row r="51" spans="1:10" x14ac:dyDescent="0.3">
      <c r="A51" s="34">
        <f t="shared" si="4"/>
        <v>34</v>
      </c>
      <c r="B51" s="35">
        <f t="shared" si="0"/>
        <v>44136</v>
      </c>
      <c r="C51" s="36">
        <f t="shared" si="5"/>
        <v>2459843.1546550845</v>
      </c>
      <c r="D51" s="36">
        <f t="shared" si="8"/>
        <v>29721.53366051667</v>
      </c>
      <c r="E51" s="37">
        <f t="shared" si="1"/>
        <v>20000</v>
      </c>
      <c r="F51" s="36">
        <f t="shared" si="2"/>
        <v>49721.533660516667</v>
      </c>
      <c r="G51" s="36">
        <f t="shared" si="6"/>
        <v>32092.657718821898</v>
      </c>
      <c r="H51" s="36">
        <f t="shared" si="7"/>
        <v>17628.875941694769</v>
      </c>
      <c r="I51" s="36">
        <f t="shared" si="3"/>
        <v>2427750.4969362626</v>
      </c>
      <c r="J51" s="36">
        <f>SUM($H$18:$H51)</f>
        <v>718282.64139382716</v>
      </c>
    </row>
    <row r="52" spans="1:10" x14ac:dyDescent="0.3">
      <c r="A52" s="34">
        <f t="shared" si="4"/>
        <v>35</v>
      </c>
      <c r="B52" s="35">
        <f t="shared" si="0"/>
        <v>44166</v>
      </c>
      <c r="C52" s="36">
        <f t="shared" si="5"/>
        <v>2427750.4969362626</v>
      </c>
      <c r="D52" s="36">
        <f t="shared" si="8"/>
        <v>29721.53366051667</v>
      </c>
      <c r="E52" s="37">
        <f t="shared" si="1"/>
        <v>20000</v>
      </c>
      <c r="F52" s="36">
        <f t="shared" si="2"/>
        <v>49721.533660516667</v>
      </c>
      <c r="G52" s="36">
        <f t="shared" si="6"/>
        <v>32322.65509914012</v>
      </c>
      <c r="H52" s="36">
        <f t="shared" si="7"/>
        <v>17398.878561376547</v>
      </c>
      <c r="I52" s="36">
        <f t="shared" si="3"/>
        <v>2395427.8418371226</v>
      </c>
      <c r="J52" s="36">
        <f>SUM($H$18:$H52)</f>
        <v>735681.51995520375</v>
      </c>
    </row>
    <row r="53" spans="1:10" x14ac:dyDescent="0.3">
      <c r="A53" s="34">
        <f t="shared" si="4"/>
        <v>36</v>
      </c>
      <c r="B53" s="35">
        <f t="shared" si="0"/>
        <v>44197</v>
      </c>
      <c r="C53" s="36">
        <f t="shared" si="5"/>
        <v>2395427.8418371226</v>
      </c>
      <c r="D53" s="36">
        <f t="shared" si="8"/>
        <v>29721.53366051667</v>
      </c>
      <c r="E53" s="37">
        <f t="shared" si="1"/>
        <v>20000</v>
      </c>
      <c r="F53" s="36">
        <f t="shared" si="2"/>
        <v>49721.533660516667</v>
      </c>
      <c r="G53" s="36">
        <f t="shared" si="6"/>
        <v>32554.30079401729</v>
      </c>
      <c r="H53" s="36">
        <f t="shared" si="7"/>
        <v>17167.232866499377</v>
      </c>
      <c r="I53" s="36">
        <f t="shared" si="3"/>
        <v>2362873.5410431051</v>
      </c>
      <c r="J53" s="36">
        <f>SUM($H$18:$H53)</f>
        <v>752848.75282170309</v>
      </c>
    </row>
    <row r="54" spans="1:10" x14ac:dyDescent="0.3">
      <c r="A54" s="34">
        <f t="shared" si="4"/>
        <v>37</v>
      </c>
      <c r="B54" s="35">
        <f t="shared" si="0"/>
        <v>44228</v>
      </c>
      <c r="C54" s="36">
        <f t="shared" si="5"/>
        <v>2362873.5410431051</v>
      </c>
      <c r="D54" s="36">
        <f t="shared" si="8"/>
        <v>29721.53366051667</v>
      </c>
      <c r="E54" s="37">
        <f t="shared" si="1"/>
        <v>20000</v>
      </c>
      <c r="F54" s="36">
        <f t="shared" si="2"/>
        <v>49721.533660516667</v>
      </c>
      <c r="G54" s="36">
        <f t="shared" si="6"/>
        <v>32787.606616374411</v>
      </c>
      <c r="H54" s="36">
        <f t="shared" si="7"/>
        <v>16933.927044142252</v>
      </c>
      <c r="I54" s="36">
        <f t="shared" si="3"/>
        <v>2330085.9344267305</v>
      </c>
      <c r="J54" s="36">
        <f>SUM($H$18:$H54)</f>
        <v>769782.67986584536</v>
      </c>
    </row>
    <row r="55" spans="1:10" x14ac:dyDescent="0.3">
      <c r="A55" s="34">
        <f t="shared" si="4"/>
        <v>38</v>
      </c>
      <c r="B55" s="35">
        <f t="shared" si="0"/>
        <v>44256</v>
      </c>
      <c r="C55" s="36">
        <f t="shared" si="5"/>
        <v>2330085.9344267305</v>
      </c>
      <c r="D55" s="36">
        <f t="shared" si="8"/>
        <v>29721.53366051667</v>
      </c>
      <c r="E55" s="37">
        <f t="shared" si="1"/>
        <v>20000</v>
      </c>
      <c r="F55" s="36">
        <f t="shared" si="2"/>
        <v>49721.533660516667</v>
      </c>
      <c r="G55" s="36">
        <f t="shared" si="6"/>
        <v>33022.584463791762</v>
      </c>
      <c r="H55" s="36">
        <f t="shared" si="7"/>
        <v>16698.949196724901</v>
      </c>
      <c r="I55" s="36">
        <f t="shared" si="3"/>
        <v>2297063.3499629386</v>
      </c>
      <c r="J55" s="36">
        <f>SUM($H$18:$H55)</f>
        <v>786481.62906257028</v>
      </c>
    </row>
    <row r="56" spans="1:10" x14ac:dyDescent="0.3">
      <c r="A56" s="34">
        <f t="shared" si="4"/>
        <v>39</v>
      </c>
      <c r="B56" s="35">
        <f t="shared" si="0"/>
        <v>44287</v>
      </c>
      <c r="C56" s="36">
        <f t="shared" si="5"/>
        <v>2297063.3499629386</v>
      </c>
      <c r="D56" s="36">
        <f t="shared" si="8"/>
        <v>29721.53366051667</v>
      </c>
      <c r="E56" s="37">
        <f t="shared" si="1"/>
        <v>20000</v>
      </c>
      <c r="F56" s="36">
        <f t="shared" si="2"/>
        <v>49721.533660516667</v>
      </c>
      <c r="G56" s="36">
        <f t="shared" si="6"/>
        <v>33259.246319115613</v>
      </c>
      <c r="H56" s="36">
        <f t="shared" si="7"/>
        <v>16462.287341401057</v>
      </c>
      <c r="I56" s="36">
        <f t="shared" si="3"/>
        <v>2263804.1036438229</v>
      </c>
      <c r="J56" s="36">
        <f>SUM($H$18:$H56)</f>
        <v>802943.91640397138</v>
      </c>
    </row>
    <row r="57" spans="1:10" x14ac:dyDescent="0.3">
      <c r="A57" s="34">
        <f t="shared" si="4"/>
        <v>40</v>
      </c>
      <c r="B57" s="35">
        <f t="shared" si="0"/>
        <v>44317</v>
      </c>
      <c r="C57" s="36">
        <f t="shared" si="5"/>
        <v>2263804.1036438229</v>
      </c>
      <c r="D57" s="36">
        <f t="shared" si="8"/>
        <v>29721.53366051667</v>
      </c>
      <c r="E57" s="37">
        <f t="shared" si="1"/>
        <v>20000</v>
      </c>
      <c r="F57" s="36">
        <f t="shared" si="2"/>
        <v>49721.533660516667</v>
      </c>
      <c r="G57" s="36">
        <f t="shared" si="6"/>
        <v>33497.604251069271</v>
      </c>
      <c r="H57" s="36">
        <f t="shared" si="7"/>
        <v>16223.929409447395</v>
      </c>
      <c r="I57" s="36">
        <f t="shared" si="3"/>
        <v>2230306.4993927535</v>
      </c>
      <c r="J57" s="36">
        <f>SUM($H$18:$H57)</f>
        <v>819167.84581341874</v>
      </c>
    </row>
    <row r="58" spans="1:10" x14ac:dyDescent="0.3">
      <c r="A58" s="34">
        <f t="shared" si="4"/>
        <v>41</v>
      </c>
      <c r="B58" s="35">
        <f t="shared" si="0"/>
        <v>44348</v>
      </c>
      <c r="C58" s="36">
        <f t="shared" si="5"/>
        <v>2230306.4993927535</v>
      </c>
      <c r="D58" s="36">
        <f t="shared" si="8"/>
        <v>29721.53366051667</v>
      </c>
      <c r="E58" s="37">
        <f t="shared" si="1"/>
        <v>20000</v>
      </c>
      <c r="F58" s="36">
        <f t="shared" si="2"/>
        <v>49721.533660516667</v>
      </c>
      <c r="G58" s="36">
        <f t="shared" si="6"/>
        <v>33737.670414868604</v>
      </c>
      <c r="H58" s="36">
        <f t="shared" si="7"/>
        <v>15983.863245648065</v>
      </c>
      <c r="I58" s="36">
        <f t="shared" si="3"/>
        <v>2196568.8289778847</v>
      </c>
      <c r="J58" s="36">
        <f>SUM($H$18:$H58)</f>
        <v>835151.70905906684</v>
      </c>
    </row>
    <row r="59" spans="1:10" x14ac:dyDescent="0.3">
      <c r="A59" s="34">
        <f t="shared" si="4"/>
        <v>42</v>
      </c>
      <c r="B59" s="35">
        <f t="shared" si="0"/>
        <v>44378</v>
      </c>
      <c r="C59" s="36">
        <f t="shared" si="5"/>
        <v>2196568.8289778847</v>
      </c>
      <c r="D59" s="36">
        <f t="shared" si="8"/>
        <v>29721.53366051667</v>
      </c>
      <c r="E59" s="37">
        <f t="shared" si="1"/>
        <v>20000</v>
      </c>
      <c r="F59" s="36">
        <f t="shared" si="2"/>
        <v>49721.533660516667</v>
      </c>
      <c r="G59" s="36">
        <f t="shared" si="6"/>
        <v>33979.457052841826</v>
      </c>
      <c r="H59" s="36">
        <f t="shared" si="7"/>
        <v>15742.076607674839</v>
      </c>
      <c r="I59" s="36">
        <f t="shared" si="3"/>
        <v>2162589.3719250429</v>
      </c>
      <c r="J59" s="36">
        <f>SUM($H$18:$H59)</f>
        <v>850893.78566674166</v>
      </c>
    </row>
    <row r="60" spans="1:10" x14ac:dyDescent="0.3">
      <c r="A60" s="34">
        <f t="shared" si="4"/>
        <v>43</v>
      </c>
      <c r="B60" s="35">
        <f t="shared" si="0"/>
        <v>44409</v>
      </c>
      <c r="C60" s="36">
        <f t="shared" si="5"/>
        <v>2162589.3719250429</v>
      </c>
      <c r="D60" s="36">
        <f t="shared" si="8"/>
        <v>29721.53366051667</v>
      </c>
      <c r="E60" s="37">
        <f t="shared" si="1"/>
        <v>20000</v>
      </c>
      <c r="F60" s="36">
        <f t="shared" si="2"/>
        <v>49721.533660516667</v>
      </c>
      <c r="G60" s="36">
        <f t="shared" si="6"/>
        <v>34222.976495053859</v>
      </c>
      <c r="H60" s="36">
        <f t="shared" si="7"/>
        <v>15498.557165462807</v>
      </c>
      <c r="I60" s="36">
        <f t="shared" si="3"/>
        <v>2128366.3954299889</v>
      </c>
      <c r="J60" s="36">
        <f>SUM($H$18:$H60)</f>
        <v>866392.34283220442</v>
      </c>
    </row>
    <row r="61" spans="1:10" x14ac:dyDescent="0.3">
      <c r="A61" s="34">
        <f t="shared" si="4"/>
        <v>44</v>
      </c>
      <c r="B61" s="35">
        <f t="shared" si="0"/>
        <v>44440</v>
      </c>
      <c r="C61" s="36">
        <f t="shared" si="5"/>
        <v>2128366.3954299889</v>
      </c>
      <c r="D61" s="36">
        <f t="shared" si="8"/>
        <v>29721.53366051667</v>
      </c>
      <c r="E61" s="37">
        <f t="shared" si="1"/>
        <v>20000</v>
      </c>
      <c r="F61" s="36">
        <f t="shared" si="2"/>
        <v>49721.533660516667</v>
      </c>
      <c r="G61" s="36">
        <f t="shared" si="6"/>
        <v>34468.241159935082</v>
      </c>
      <c r="H61" s="36">
        <f t="shared" si="7"/>
        <v>15253.292500581585</v>
      </c>
      <c r="I61" s="36">
        <f t="shared" si="3"/>
        <v>2093898.1542700538</v>
      </c>
      <c r="J61" s="36">
        <f>SUM($H$18:$H61)</f>
        <v>881645.63533278601</v>
      </c>
    </row>
    <row r="62" spans="1:10" x14ac:dyDescent="0.3">
      <c r="A62" s="34">
        <f t="shared" si="4"/>
        <v>45</v>
      </c>
      <c r="B62" s="35">
        <f t="shared" si="0"/>
        <v>44470</v>
      </c>
      <c r="C62" s="36">
        <f t="shared" si="5"/>
        <v>2093898.1542700538</v>
      </c>
      <c r="D62" s="36">
        <f t="shared" si="8"/>
        <v>29721.53366051667</v>
      </c>
      <c r="E62" s="37">
        <f t="shared" si="1"/>
        <v>20000</v>
      </c>
      <c r="F62" s="36">
        <f t="shared" si="2"/>
        <v>49721.533660516667</v>
      </c>
      <c r="G62" s="36">
        <f t="shared" si="6"/>
        <v>34715.263554914614</v>
      </c>
      <c r="H62" s="36">
        <f t="shared" si="7"/>
        <v>15006.270105602052</v>
      </c>
      <c r="I62" s="36">
        <f t="shared" si="3"/>
        <v>2059182.8907151392</v>
      </c>
      <c r="J62" s="36">
        <f>SUM($H$18:$H62)</f>
        <v>896651.90543838812</v>
      </c>
    </row>
    <row r="63" spans="1:10" x14ac:dyDescent="0.3">
      <c r="A63" s="34">
        <f t="shared" si="4"/>
        <v>46</v>
      </c>
      <c r="B63" s="35">
        <f t="shared" si="0"/>
        <v>44501</v>
      </c>
      <c r="C63" s="36">
        <f t="shared" si="5"/>
        <v>2059182.8907151392</v>
      </c>
      <c r="D63" s="36">
        <f t="shared" si="8"/>
        <v>29721.53366051667</v>
      </c>
      <c r="E63" s="37">
        <f t="shared" si="1"/>
        <v>20000</v>
      </c>
      <c r="F63" s="36">
        <f t="shared" si="2"/>
        <v>49721.533660516667</v>
      </c>
      <c r="G63" s="36">
        <f t="shared" si="6"/>
        <v>34964.056277058167</v>
      </c>
      <c r="H63" s="36">
        <f t="shared" si="7"/>
        <v>14757.477383458498</v>
      </c>
      <c r="I63" s="36">
        <f t="shared" si="3"/>
        <v>2024218.8344380811</v>
      </c>
      <c r="J63" s="36">
        <f>SUM($H$18:$H63)</f>
        <v>911409.38282184664</v>
      </c>
    </row>
    <row r="64" spans="1:10" x14ac:dyDescent="0.3">
      <c r="A64" s="34">
        <f t="shared" si="4"/>
        <v>47</v>
      </c>
      <c r="B64" s="35">
        <f t="shared" si="0"/>
        <v>44531</v>
      </c>
      <c r="C64" s="36">
        <f t="shared" si="5"/>
        <v>2024218.8344380811</v>
      </c>
      <c r="D64" s="36">
        <f t="shared" si="8"/>
        <v>29721.53366051667</v>
      </c>
      <c r="E64" s="37">
        <f t="shared" si="1"/>
        <v>20000</v>
      </c>
      <c r="F64" s="36">
        <f t="shared" si="2"/>
        <v>49721.533660516667</v>
      </c>
      <c r="G64" s="36">
        <f t="shared" si="6"/>
        <v>35214.632013710419</v>
      </c>
      <c r="H64" s="36">
        <f t="shared" si="7"/>
        <v>14506.901646806247</v>
      </c>
      <c r="I64" s="36">
        <f t="shared" si="3"/>
        <v>1989004.2024243707</v>
      </c>
      <c r="J64" s="36">
        <f>SUM($H$18:$H64)</f>
        <v>925916.28446865291</v>
      </c>
    </row>
    <row r="65" spans="1:10" x14ac:dyDescent="0.3">
      <c r="A65" s="34">
        <f t="shared" si="4"/>
        <v>48</v>
      </c>
      <c r="B65" s="35">
        <f t="shared" si="0"/>
        <v>44562</v>
      </c>
      <c r="C65" s="36">
        <f t="shared" si="5"/>
        <v>1989004.2024243707</v>
      </c>
      <c r="D65" s="36">
        <f t="shared" si="8"/>
        <v>29721.53366051667</v>
      </c>
      <c r="E65" s="37">
        <f t="shared" si="1"/>
        <v>20000</v>
      </c>
      <c r="F65" s="36">
        <f t="shared" si="2"/>
        <v>49721.533660516667</v>
      </c>
      <c r="G65" s="36">
        <f t="shared" si="6"/>
        <v>35467.003543142011</v>
      </c>
      <c r="H65" s="36">
        <f t="shared" si="7"/>
        <v>14254.530117374656</v>
      </c>
      <c r="I65" s="36">
        <f t="shared" si="3"/>
        <v>1953537.1988812287</v>
      </c>
      <c r="J65" s="36">
        <f>SUM($H$18:$H65)</f>
        <v>940170.81458602753</v>
      </c>
    </row>
    <row r="66" spans="1:10" x14ac:dyDescent="0.3">
      <c r="A66" s="34">
        <f t="shared" si="4"/>
        <v>49</v>
      </c>
      <c r="B66" s="35">
        <f t="shared" si="0"/>
        <v>44593</v>
      </c>
      <c r="C66" s="36">
        <f t="shared" si="5"/>
        <v>1953537.1988812287</v>
      </c>
      <c r="D66" s="36">
        <f t="shared" si="8"/>
        <v>29721.53366051667</v>
      </c>
      <c r="E66" s="37">
        <f t="shared" si="1"/>
        <v>20000</v>
      </c>
      <c r="F66" s="36">
        <f t="shared" si="2"/>
        <v>49721.533660516667</v>
      </c>
      <c r="G66" s="36">
        <f t="shared" si="6"/>
        <v>35721.183735201193</v>
      </c>
      <c r="H66" s="36">
        <f t="shared" si="7"/>
        <v>14000.349925315471</v>
      </c>
      <c r="I66" s="36">
        <f t="shared" si="3"/>
        <v>1917816.0151460276</v>
      </c>
      <c r="J66" s="36">
        <f>SUM($H$18:$H66)</f>
        <v>954171.164511343</v>
      </c>
    </row>
    <row r="67" spans="1:10" x14ac:dyDescent="0.3">
      <c r="A67" s="34">
        <f t="shared" si="4"/>
        <v>50</v>
      </c>
      <c r="B67" s="35">
        <f t="shared" si="0"/>
        <v>44621</v>
      </c>
      <c r="C67" s="36">
        <f t="shared" si="5"/>
        <v>1917816.0151460276</v>
      </c>
      <c r="D67" s="36">
        <f t="shared" si="8"/>
        <v>29721.53366051667</v>
      </c>
      <c r="E67" s="37">
        <f t="shared" si="1"/>
        <v>20000</v>
      </c>
      <c r="F67" s="36">
        <f t="shared" si="2"/>
        <v>49721.533660516667</v>
      </c>
      <c r="G67" s="36">
        <f t="shared" si="6"/>
        <v>35977.185551970135</v>
      </c>
      <c r="H67" s="36">
        <f t="shared" si="7"/>
        <v>13744.34810854653</v>
      </c>
      <c r="I67" s="36">
        <f t="shared" si="3"/>
        <v>1881838.8295940575</v>
      </c>
      <c r="J67" s="36">
        <f>SUM($H$18:$H67)</f>
        <v>967915.51261988957</v>
      </c>
    </row>
    <row r="68" spans="1:10" x14ac:dyDescent="0.3">
      <c r="A68" s="34">
        <f t="shared" si="4"/>
        <v>51</v>
      </c>
      <c r="B68" s="35">
        <f t="shared" si="0"/>
        <v>44652</v>
      </c>
      <c r="C68" s="36">
        <f t="shared" si="5"/>
        <v>1881838.8295940575</v>
      </c>
      <c r="D68" s="36">
        <f t="shared" si="8"/>
        <v>29721.53366051667</v>
      </c>
      <c r="E68" s="37">
        <f t="shared" si="1"/>
        <v>20000</v>
      </c>
      <c r="F68" s="36">
        <f t="shared" si="2"/>
        <v>49721.533660516667</v>
      </c>
      <c r="G68" s="36">
        <f t="shared" si="6"/>
        <v>36235.022048425919</v>
      </c>
      <c r="H68" s="36">
        <f t="shared" si="7"/>
        <v>13486.511612090746</v>
      </c>
      <c r="I68" s="36">
        <f t="shared" si="3"/>
        <v>1845603.8075456317</v>
      </c>
      <c r="J68" s="36">
        <f>SUM($H$18:$H68)</f>
        <v>981402.02423198032</v>
      </c>
    </row>
    <row r="69" spans="1:10" x14ac:dyDescent="0.3">
      <c r="A69" s="34">
        <f t="shared" si="4"/>
        <v>52</v>
      </c>
      <c r="B69" s="35">
        <f t="shared" si="0"/>
        <v>44682</v>
      </c>
      <c r="C69" s="36">
        <f t="shared" si="5"/>
        <v>1845603.8075456317</v>
      </c>
      <c r="D69" s="36">
        <f t="shared" si="8"/>
        <v>29721.53366051667</v>
      </c>
      <c r="E69" s="37">
        <f t="shared" si="1"/>
        <v>20000</v>
      </c>
      <c r="F69" s="36">
        <f t="shared" si="2"/>
        <v>49721.533660516667</v>
      </c>
      <c r="G69" s="36">
        <f t="shared" si="6"/>
        <v>36494.70637310631</v>
      </c>
      <c r="H69" s="36">
        <f t="shared" si="7"/>
        <v>13226.827287410359</v>
      </c>
      <c r="I69" s="36">
        <f t="shared" si="3"/>
        <v>1809109.1011725254</v>
      </c>
      <c r="J69" s="36">
        <f>SUM($H$18:$H69)</f>
        <v>994628.85151939071</v>
      </c>
    </row>
    <row r="70" spans="1:10" x14ac:dyDescent="0.3">
      <c r="A70" s="34">
        <f t="shared" si="4"/>
        <v>53</v>
      </c>
      <c r="B70" s="35">
        <f t="shared" si="0"/>
        <v>44713</v>
      </c>
      <c r="C70" s="36">
        <f t="shared" si="5"/>
        <v>1809109.1011725254</v>
      </c>
      <c r="D70" s="36">
        <f t="shared" si="8"/>
        <v>29721.53366051667</v>
      </c>
      <c r="E70" s="37">
        <f t="shared" si="1"/>
        <v>20000</v>
      </c>
      <c r="F70" s="36">
        <f t="shared" si="2"/>
        <v>49721.533660516667</v>
      </c>
      <c r="G70" s="36">
        <f t="shared" si="6"/>
        <v>36756.251768780232</v>
      </c>
      <c r="H70" s="36">
        <f t="shared" si="7"/>
        <v>12965.281891736433</v>
      </c>
      <c r="I70" s="36">
        <f t="shared" si="3"/>
        <v>1772352.8494037453</v>
      </c>
      <c r="J70" s="36">
        <f>SUM($H$18:$H70)</f>
        <v>1007594.1334111271</v>
      </c>
    </row>
    <row r="71" spans="1:10" x14ac:dyDescent="0.3">
      <c r="A71" s="34">
        <f t="shared" si="4"/>
        <v>54</v>
      </c>
      <c r="B71" s="35">
        <f t="shared" si="0"/>
        <v>44743</v>
      </c>
      <c r="C71" s="36">
        <f t="shared" si="5"/>
        <v>1772352.8494037453</v>
      </c>
      <c r="D71" s="36">
        <f t="shared" si="8"/>
        <v>29721.53366051667</v>
      </c>
      <c r="E71" s="37">
        <f t="shared" si="1"/>
        <v>20000</v>
      </c>
      <c r="F71" s="36">
        <f t="shared" si="2"/>
        <v>49721.533660516667</v>
      </c>
      <c r="G71" s="36">
        <f t="shared" si="6"/>
        <v>37019.67157312316</v>
      </c>
      <c r="H71" s="36">
        <f t="shared" si="7"/>
        <v>12701.862087393507</v>
      </c>
      <c r="I71" s="36">
        <f t="shared" si="3"/>
        <v>1735333.1778306221</v>
      </c>
      <c r="J71" s="36">
        <f>SUM($H$18:$H71)</f>
        <v>1020295.9954985207</v>
      </c>
    </row>
    <row r="72" spans="1:10" x14ac:dyDescent="0.3">
      <c r="A72" s="34">
        <f t="shared" si="4"/>
        <v>55</v>
      </c>
      <c r="B72" s="35">
        <f t="shared" si="0"/>
        <v>44774</v>
      </c>
      <c r="C72" s="36">
        <f t="shared" si="5"/>
        <v>1735333.1778306221</v>
      </c>
      <c r="D72" s="36">
        <f t="shared" si="8"/>
        <v>29721.53366051667</v>
      </c>
      <c r="E72" s="37">
        <f t="shared" si="1"/>
        <v>20000</v>
      </c>
      <c r="F72" s="36">
        <f t="shared" si="2"/>
        <v>49721.533660516667</v>
      </c>
      <c r="G72" s="36">
        <f t="shared" si="6"/>
        <v>37284.97921939721</v>
      </c>
      <c r="H72" s="36">
        <f t="shared" si="7"/>
        <v>12436.554441119457</v>
      </c>
      <c r="I72" s="36">
        <f t="shared" si="3"/>
        <v>1698048.1986112248</v>
      </c>
      <c r="J72" s="36">
        <f>SUM($H$18:$H72)</f>
        <v>1032732.5499396401</v>
      </c>
    </row>
    <row r="73" spans="1:10" x14ac:dyDescent="0.3">
      <c r="A73" s="34">
        <f t="shared" si="4"/>
        <v>56</v>
      </c>
      <c r="B73" s="35">
        <f t="shared" si="0"/>
        <v>44805</v>
      </c>
      <c r="C73" s="36">
        <f t="shared" si="5"/>
        <v>1698048.1986112248</v>
      </c>
      <c r="D73" s="36">
        <f t="shared" si="8"/>
        <v>29721.53366051667</v>
      </c>
      <c r="E73" s="37">
        <f t="shared" si="1"/>
        <v>20000</v>
      </c>
      <c r="F73" s="36">
        <f t="shared" si="2"/>
        <v>49721.533660516667</v>
      </c>
      <c r="G73" s="36">
        <f t="shared" si="6"/>
        <v>37552.188237136223</v>
      </c>
      <c r="H73" s="36">
        <f t="shared" si="7"/>
        <v>12169.345423380444</v>
      </c>
      <c r="I73" s="36">
        <f t="shared" si="3"/>
        <v>1660496.0103740885</v>
      </c>
      <c r="J73" s="36">
        <f>SUM($H$18:$H73)</f>
        <v>1044901.8953630206</v>
      </c>
    </row>
    <row r="74" spans="1:10" x14ac:dyDescent="0.3">
      <c r="A74" s="34">
        <f t="shared" si="4"/>
        <v>57</v>
      </c>
      <c r="B74" s="35">
        <f t="shared" si="0"/>
        <v>44835</v>
      </c>
      <c r="C74" s="36">
        <f t="shared" si="5"/>
        <v>1660496.0103740885</v>
      </c>
      <c r="D74" s="36">
        <f t="shared" si="8"/>
        <v>29721.53366051667</v>
      </c>
      <c r="E74" s="37">
        <f t="shared" si="1"/>
        <v>20000</v>
      </c>
      <c r="F74" s="36">
        <f t="shared" si="2"/>
        <v>49721.533660516667</v>
      </c>
      <c r="G74" s="36">
        <f t="shared" si="6"/>
        <v>37821.312252835698</v>
      </c>
      <c r="H74" s="36">
        <f t="shared" si="7"/>
        <v>11900.221407680967</v>
      </c>
      <c r="I74" s="36">
        <f t="shared" si="3"/>
        <v>1622674.6981212529</v>
      </c>
      <c r="J74" s="36">
        <f>SUM($H$18:$H74)</f>
        <v>1056802.1167707015</v>
      </c>
    </row>
    <row r="75" spans="1:10" x14ac:dyDescent="0.3">
      <c r="A75" s="34">
        <f t="shared" si="4"/>
        <v>58</v>
      </c>
      <c r="B75" s="35">
        <f t="shared" si="0"/>
        <v>44866</v>
      </c>
      <c r="C75" s="36">
        <f t="shared" si="5"/>
        <v>1622674.6981212529</v>
      </c>
      <c r="D75" s="36">
        <f t="shared" si="8"/>
        <v>29721.53366051667</v>
      </c>
      <c r="E75" s="37">
        <f t="shared" si="1"/>
        <v>20000</v>
      </c>
      <c r="F75" s="36">
        <f t="shared" si="2"/>
        <v>49721.533660516667</v>
      </c>
      <c r="G75" s="36">
        <f t="shared" si="6"/>
        <v>38092.364990647686</v>
      </c>
      <c r="H75" s="36">
        <f t="shared" si="7"/>
        <v>11629.168669868979</v>
      </c>
      <c r="I75" s="36">
        <f t="shared" si="3"/>
        <v>1584582.3331306053</v>
      </c>
      <c r="J75" s="36">
        <f>SUM($H$18:$H75)</f>
        <v>1068431.2854405704</v>
      </c>
    </row>
    <row r="76" spans="1:10" x14ac:dyDescent="0.3">
      <c r="A76" s="34">
        <f t="shared" si="4"/>
        <v>59</v>
      </c>
      <c r="B76" s="35">
        <f t="shared" si="0"/>
        <v>44896</v>
      </c>
      <c r="C76" s="36">
        <f t="shared" si="5"/>
        <v>1584582.3331306053</v>
      </c>
      <c r="D76" s="36">
        <f t="shared" si="8"/>
        <v>29721.53366051667</v>
      </c>
      <c r="E76" s="37">
        <f t="shared" si="1"/>
        <v>20000</v>
      </c>
      <c r="F76" s="36">
        <f t="shared" si="2"/>
        <v>49721.533660516667</v>
      </c>
      <c r="G76" s="36">
        <f t="shared" si="6"/>
        <v>38365.36027308066</v>
      </c>
      <c r="H76" s="36">
        <f t="shared" si="7"/>
        <v>11356.173387436005</v>
      </c>
      <c r="I76" s="36">
        <f t="shared" si="3"/>
        <v>1546216.9728575246</v>
      </c>
      <c r="J76" s="36">
        <f>SUM($H$18:$H76)</f>
        <v>1079787.4588280064</v>
      </c>
    </row>
    <row r="77" spans="1:10" x14ac:dyDescent="0.3">
      <c r="A77" s="34">
        <f t="shared" si="4"/>
        <v>60</v>
      </c>
      <c r="B77" s="35">
        <f t="shared" si="0"/>
        <v>44927</v>
      </c>
      <c r="C77" s="36">
        <f t="shared" si="5"/>
        <v>1546216.9728575246</v>
      </c>
      <c r="D77" s="36">
        <f t="shared" si="8"/>
        <v>29721.53366051667</v>
      </c>
      <c r="E77" s="37">
        <f t="shared" si="1"/>
        <v>20000</v>
      </c>
      <c r="F77" s="36">
        <f t="shared" si="2"/>
        <v>49721.533660516667</v>
      </c>
      <c r="G77" s="36">
        <f t="shared" si="6"/>
        <v>38640.312021704405</v>
      </c>
      <c r="H77" s="36">
        <f t="shared" si="7"/>
        <v>11081.22163881226</v>
      </c>
      <c r="I77" s="36">
        <f t="shared" si="3"/>
        <v>1507576.6608358203</v>
      </c>
      <c r="J77" s="36">
        <f>SUM($H$18:$H77)</f>
        <v>1090868.6804668186</v>
      </c>
    </row>
    <row r="78" spans="1:10" x14ac:dyDescent="0.3">
      <c r="A78" s="34">
        <f t="shared" si="4"/>
        <v>61</v>
      </c>
      <c r="B78" s="35">
        <f t="shared" si="0"/>
        <v>44958</v>
      </c>
      <c r="C78" s="36">
        <f t="shared" si="5"/>
        <v>1507576.6608358203</v>
      </c>
      <c r="D78" s="36">
        <f t="shared" si="8"/>
        <v>29721.53366051667</v>
      </c>
      <c r="E78" s="37">
        <f t="shared" si="1"/>
        <v>20000</v>
      </c>
      <c r="F78" s="36">
        <f t="shared" si="2"/>
        <v>49721.533660516667</v>
      </c>
      <c r="G78" s="36">
        <f t="shared" si="6"/>
        <v>38917.234257859956</v>
      </c>
      <c r="H78" s="36">
        <f t="shared" si="7"/>
        <v>10804.299402656712</v>
      </c>
      <c r="I78" s="36">
        <f t="shared" si="3"/>
        <v>1468659.4265779604</v>
      </c>
      <c r="J78" s="36">
        <f>SUM($H$18:$H78)</f>
        <v>1101672.9798694754</v>
      </c>
    </row>
    <row r="79" spans="1:10" x14ac:dyDescent="0.3">
      <c r="A79" s="34">
        <f t="shared" si="4"/>
        <v>62</v>
      </c>
      <c r="B79" s="35">
        <f t="shared" si="0"/>
        <v>44986</v>
      </c>
      <c r="C79" s="36">
        <f t="shared" si="5"/>
        <v>1468659.4265779604</v>
      </c>
      <c r="D79" s="36">
        <f t="shared" si="8"/>
        <v>29721.53366051667</v>
      </c>
      <c r="E79" s="37">
        <f t="shared" si="1"/>
        <v>20000</v>
      </c>
      <c r="F79" s="36">
        <f t="shared" si="2"/>
        <v>49721.533660516667</v>
      </c>
      <c r="G79" s="36">
        <f t="shared" si="6"/>
        <v>39196.141103374619</v>
      </c>
      <c r="H79" s="36">
        <f t="shared" si="7"/>
        <v>10525.39255714205</v>
      </c>
      <c r="I79" s="36">
        <f t="shared" si="3"/>
        <v>1429463.2854745858</v>
      </c>
      <c r="J79" s="36">
        <f>SUM($H$18:$H79)</f>
        <v>1112198.3724266174</v>
      </c>
    </row>
    <row r="80" spans="1:10" x14ac:dyDescent="0.3">
      <c r="A80" s="34">
        <f t="shared" si="4"/>
        <v>63</v>
      </c>
      <c r="B80" s="35">
        <f t="shared" si="0"/>
        <v>45017</v>
      </c>
      <c r="C80" s="36">
        <f t="shared" si="5"/>
        <v>1429463.2854745858</v>
      </c>
      <c r="D80" s="36">
        <f t="shared" si="8"/>
        <v>29721.53366051667</v>
      </c>
      <c r="E80" s="37">
        <f t="shared" si="1"/>
        <v>20000</v>
      </c>
      <c r="F80" s="36">
        <f t="shared" si="2"/>
        <v>49721.533660516667</v>
      </c>
      <c r="G80" s="36">
        <f t="shared" si="6"/>
        <v>39477.046781282137</v>
      </c>
      <c r="H80" s="36">
        <f t="shared" si="7"/>
        <v>10244.486879234531</v>
      </c>
      <c r="I80" s="36">
        <f t="shared" si="3"/>
        <v>1389986.2386933037</v>
      </c>
      <c r="J80" s="36">
        <f>SUM($H$18:$H80)</f>
        <v>1122442.8593058519</v>
      </c>
    </row>
    <row r="81" spans="1:10" x14ac:dyDescent="0.3">
      <c r="A81" s="34">
        <f t="shared" si="4"/>
        <v>64</v>
      </c>
      <c r="B81" s="35">
        <f t="shared" si="0"/>
        <v>45047</v>
      </c>
      <c r="C81" s="36">
        <f t="shared" si="5"/>
        <v>1389986.2386933037</v>
      </c>
      <c r="D81" s="36">
        <f t="shared" si="8"/>
        <v>29721.53366051667</v>
      </c>
      <c r="E81" s="37">
        <f t="shared" si="1"/>
        <v>20000</v>
      </c>
      <c r="F81" s="36">
        <f t="shared" si="2"/>
        <v>49721.533660516667</v>
      </c>
      <c r="G81" s="36">
        <f t="shared" si="6"/>
        <v>39759.96561654799</v>
      </c>
      <c r="H81" s="36">
        <f t="shared" si="7"/>
        <v>9961.5680439686748</v>
      </c>
      <c r="I81" s="36">
        <f t="shared" si="3"/>
        <v>1350226.2730767557</v>
      </c>
      <c r="J81" s="36">
        <f>SUM($H$18:$H81)</f>
        <v>1132404.4273498205</v>
      </c>
    </row>
    <row r="82" spans="1:10" x14ac:dyDescent="0.3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45078</v>
      </c>
      <c r="C82" s="36">
        <f t="shared" si="5"/>
        <v>1350226.2730767557</v>
      </c>
      <c r="D82" s="36">
        <f t="shared" si="8"/>
        <v>29721.53366051667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20000</v>
      </c>
      <c r="F82" s="36">
        <f t="shared" ref="F82:F145" si="11">IF(AND(Pay_Num&lt;&gt;"",Sched_Pay+Extra_Pay&lt;Beg_Bal),Sched_Pay+Extra_Pay,IF(Pay_Num&lt;&gt;"",Beg_Bal,""))</f>
        <v>49721.533660516667</v>
      </c>
      <c r="G82" s="36">
        <f t="shared" si="6"/>
        <v>40044.91203679992</v>
      </c>
      <c r="H82" s="36">
        <f t="shared" si="7"/>
        <v>9676.6216237167482</v>
      </c>
      <c r="I82" s="36">
        <f t="shared" ref="I82:I145" si="12">IF(AND(Pay_Num&lt;&gt;"",Sched_Pay+Extra_Pay&lt;Beg_Bal),Beg_Bal-Princ,IF(Pay_Num&lt;&gt;"",0,""))</f>
        <v>1310181.3610399559</v>
      </c>
      <c r="J82" s="36">
        <f>SUM($H$18:$H82)</f>
        <v>1142081.0489735373</v>
      </c>
    </row>
    <row r="83" spans="1:10" x14ac:dyDescent="0.3">
      <c r="A83" s="34">
        <f t="shared" ref="A83:A146" si="13">IF(Values_Entered,A82+1,"")</f>
        <v>66</v>
      </c>
      <c r="B83" s="35">
        <f t="shared" si="9"/>
        <v>45108</v>
      </c>
      <c r="C83" s="36">
        <f t="shared" ref="C83:C146" si="14">IF(Pay_Num&lt;&gt;"",I82,"")</f>
        <v>1310181.3610399559</v>
      </c>
      <c r="D83" s="36">
        <f t="shared" si="8"/>
        <v>29721.53366051667</v>
      </c>
      <c r="E83" s="37">
        <f t="shared" si="10"/>
        <v>20000</v>
      </c>
      <c r="F83" s="36">
        <f t="shared" si="11"/>
        <v>49721.533660516667</v>
      </c>
      <c r="G83" s="36">
        <f t="shared" ref="G83:G146" si="15">IF(Pay_Num&lt;&gt;"",Total_Pay-Int,"")</f>
        <v>40331.900573063649</v>
      </c>
      <c r="H83" s="36">
        <f t="shared" ref="H83:H146" si="16">IF(Pay_Num&lt;&gt;"",Beg_Bal*Interest_Rate/Num_Pmt_Per_Year,"")</f>
        <v>9389.6330874530158</v>
      </c>
      <c r="I83" s="36">
        <f t="shared" si="12"/>
        <v>1269849.4604668922</v>
      </c>
      <c r="J83" s="36">
        <f>SUM($H$18:$H83)</f>
        <v>1151470.6820609902</v>
      </c>
    </row>
    <row r="84" spans="1:10" x14ac:dyDescent="0.3">
      <c r="A84" s="34">
        <f t="shared" si="13"/>
        <v>67</v>
      </c>
      <c r="B84" s="35">
        <f t="shared" si="9"/>
        <v>45139</v>
      </c>
      <c r="C84" s="36">
        <f t="shared" si="14"/>
        <v>1269849.4604668922</v>
      </c>
      <c r="D84" s="36">
        <f t="shared" ref="D84:D147" si="17">IF(Pay_Num&lt;&gt;"",Scheduled_Monthly_Payment,"")</f>
        <v>29721.53366051667</v>
      </c>
      <c r="E84" s="37">
        <f t="shared" si="10"/>
        <v>20000</v>
      </c>
      <c r="F84" s="36">
        <f t="shared" si="11"/>
        <v>49721.533660516667</v>
      </c>
      <c r="G84" s="36">
        <f t="shared" si="15"/>
        <v>40620.94586050394</v>
      </c>
      <c r="H84" s="36">
        <f t="shared" si="16"/>
        <v>9100.5878000127268</v>
      </c>
      <c r="I84" s="36">
        <f t="shared" si="12"/>
        <v>1229228.5146063883</v>
      </c>
      <c r="J84" s="36">
        <f>SUM($H$18:$H84)</f>
        <v>1160571.2698610029</v>
      </c>
    </row>
    <row r="85" spans="1:10" x14ac:dyDescent="0.3">
      <c r="A85" s="34">
        <f t="shared" si="13"/>
        <v>68</v>
      </c>
      <c r="B85" s="35">
        <f t="shared" si="9"/>
        <v>45170</v>
      </c>
      <c r="C85" s="36">
        <f t="shared" si="14"/>
        <v>1229228.5146063883</v>
      </c>
      <c r="D85" s="36">
        <f t="shared" si="17"/>
        <v>29721.53366051667</v>
      </c>
      <c r="E85" s="37">
        <f t="shared" si="10"/>
        <v>20000</v>
      </c>
      <c r="F85" s="36">
        <f t="shared" si="11"/>
        <v>49721.533660516667</v>
      </c>
      <c r="G85" s="36">
        <f t="shared" si="15"/>
        <v>40912.062639170887</v>
      </c>
      <c r="H85" s="36">
        <f t="shared" si="16"/>
        <v>8809.471021345782</v>
      </c>
      <c r="I85" s="36">
        <f t="shared" si="12"/>
        <v>1188316.4519672175</v>
      </c>
      <c r="J85" s="36">
        <f>SUM($H$18:$H85)</f>
        <v>1169380.7408823487</v>
      </c>
    </row>
    <row r="86" spans="1:10" x14ac:dyDescent="0.3">
      <c r="A86" s="34">
        <f t="shared" si="13"/>
        <v>69</v>
      </c>
      <c r="B86" s="35">
        <f t="shared" si="9"/>
        <v>45200</v>
      </c>
      <c r="C86" s="36">
        <f t="shared" si="14"/>
        <v>1188316.4519672175</v>
      </c>
      <c r="D86" s="36">
        <f t="shared" si="17"/>
        <v>29721.53366051667</v>
      </c>
      <c r="E86" s="37">
        <f t="shared" si="10"/>
        <v>20000</v>
      </c>
      <c r="F86" s="36">
        <f t="shared" si="11"/>
        <v>49721.533660516667</v>
      </c>
      <c r="G86" s="36">
        <f t="shared" si="15"/>
        <v>41205.265754751606</v>
      </c>
      <c r="H86" s="36">
        <f t="shared" si="16"/>
        <v>8516.2679057650585</v>
      </c>
      <c r="I86" s="36">
        <f t="shared" si="12"/>
        <v>1147111.1862124659</v>
      </c>
      <c r="J86" s="36">
        <f>SUM($H$18:$H86)</f>
        <v>1177897.0087881137</v>
      </c>
    </row>
    <row r="87" spans="1:10" x14ac:dyDescent="0.3">
      <c r="A87" s="34">
        <f t="shared" si="13"/>
        <v>70</v>
      </c>
      <c r="B87" s="35">
        <f t="shared" si="9"/>
        <v>45231</v>
      </c>
      <c r="C87" s="36">
        <f t="shared" si="14"/>
        <v>1147111.1862124659</v>
      </c>
      <c r="D87" s="36">
        <f t="shared" si="17"/>
        <v>29721.53366051667</v>
      </c>
      <c r="E87" s="37">
        <f t="shared" si="10"/>
        <v>20000</v>
      </c>
      <c r="F87" s="36">
        <f t="shared" si="11"/>
        <v>49721.533660516667</v>
      </c>
      <c r="G87" s="36">
        <f t="shared" si="15"/>
        <v>41500.570159327326</v>
      </c>
      <c r="H87" s="36">
        <f t="shared" si="16"/>
        <v>8220.9635011893388</v>
      </c>
      <c r="I87" s="36">
        <f t="shared" si="12"/>
        <v>1105610.6160531386</v>
      </c>
      <c r="J87" s="36">
        <f>SUM($H$18:$H87)</f>
        <v>1186117.9722893031</v>
      </c>
    </row>
    <row r="88" spans="1:10" x14ac:dyDescent="0.3">
      <c r="A88" s="34">
        <f t="shared" si="13"/>
        <v>71</v>
      </c>
      <c r="B88" s="35">
        <f t="shared" si="9"/>
        <v>45261</v>
      </c>
      <c r="C88" s="36">
        <f t="shared" si="14"/>
        <v>1105610.6160531386</v>
      </c>
      <c r="D88" s="36">
        <f t="shared" si="17"/>
        <v>29721.53366051667</v>
      </c>
      <c r="E88" s="37">
        <f t="shared" si="10"/>
        <v>20000</v>
      </c>
      <c r="F88" s="36">
        <f t="shared" si="11"/>
        <v>49721.533660516667</v>
      </c>
      <c r="G88" s="36">
        <f t="shared" si="15"/>
        <v>41797.990912135843</v>
      </c>
      <c r="H88" s="36">
        <f t="shared" si="16"/>
        <v>7923.5427483808262</v>
      </c>
      <c r="I88" s="36">
        <f t="shared" si="12"/>
        <v>1063812.6251410027</v>
      </c>
      <c r="J88" s="36">
        <f>SUM($H$18:$H88)</f>
        <v>1194041.515037684</v>
      </c>
    </row>
    <row r="89" spans="1:10" x14ac:dyDescent="0.3">
      <c r="A89" s="34">
        <f t="shared" si="13"/>
        <v>72</v>
      </c>
      <c r="B89" s="35">
        <f t="shared" si="9"/>
        <v>45292</v>
      </c>
      <c r="C89" s="36">
        <f t="shared" si="14"/>
        <v>1063812.6251410027</v>
      </c>
      <c r="D89" s="36">
        <f t="shared" si="17"/>
        <v>29721.53366051667</v>
      </c>
      <c r="E89" s="37">
        <f t="shared" si="10"/>
        <v>20000</v>
      </c>
      <c r="F89" s="36">
        <f t="shared" si="11"/>
        <v>49721.533660516667</v>
      </c>
      <c r="G89" s="36">
        <f t="shared" si="15"/>
        <v>42097.543180339482</v>
      </c>
      <c r="H89" s="36">
        <f t="shared" si="16"/>
        <v>7623.9904801771854</v>
      </c>
      <c r="I89" s="36">
        <f t="shared" si="12"/>
        <v>1021715.0819606632</v>
      </c>
      <c r="J89" s="36">
        <f>SUM($H$18:$H89)</f>
        <v>1201665.5055178611</v>
      </c>
    </row>
    <row r="90" spans="1:10" x14ac:dyDescent="0.3">
      <c r="A90" s="34">
        <f t="shared" si="13"/>
        <v>73</v>
      </c>
      <c r="B90" s="35">
        <f t="shared" si="9"/>
        <v>45323</v>
      </c>
      <c r="C90" s="36">
        <f t="shared" si="14"/>
        <v>1021715.0819606632</v>
      </c>
      <c r="D90" s="36">
        <f t="shared" si="17"/>
        <v>29721.53366051667</v>
      </c>
      <c r="E90" s="37">
        <f t="shared" si="10"/>
        <v>20000</v>
      </c>
      <c r="F90" s="36">
        <f t="shared" si="11"/>
        <v>49721.533660516667</v>
      </c>
      <c r="G90" s="36">
        <f t="shared" si="15"/>
        <v>42399.242239798579</v>
      </c>
      <c r="H90" s="36">
        <f t="shared" si="16"/>
        <v>7322.2914207180866</v>
      </c>
      <c r="I90" s="36">
        <f t="shared" si="12"/>
        <v>979315.83972086466</v>
      </c>
      <c r="J90" s="36">
        <f>SUM($H$18:$H90)</f>
        <v>1208987.7969385793</v>
      </c>
    </row>
    <row r="91" spans="1:10" x14ac:dyDescent="0.3">
      <c r="A91" s="34">
        <f t="shared" si="13"/>
        <v>74</v>
      </c>
      <c r="B91" s="35">
        <f t="shared" si="9"/>
        <v>45352</v>
      </c>
      <c r="C91" s="36">
        <f t="shared" si="14"/>
        <v>979315.83972086466</v>
      </c>
      <c r="D91" s="36">
        <f t="shared" si="17"/>
        <v>29721.53366051667</v>
      </c>
      <c r="E91" s="37">
        <f t="shared" si="10"/>
        <v>20000</v>
      </c>
      <c r="F91" s="36">
        <f t="shared" si="11"/>
        <v>49721.533660516667</v>
      </c>
      <c r="G91" s="36">
        <f t="shared" si="15"/>
        <v>42703.103475850468</v>
      </c>
      <c r="H91" s="36">
        <f t="shared" si="16"/>
        <v>7018.4301846661956</v>
      </c>
      <c r="I91" s="36">
        <f t="shared" si="12"/>
        <v>936612.73624501424</v>
      </c>
      <c r="J91" s="36">
        <f>SUM($H$18:$H91)</f>
        <v>1216006.2271232456</v>
      </c>
    </row>
    <row r="92" spans="1:10" x14ac:dyDescent="0.3">
      <c r="A92" s="34">
        <f t="shared" si="13"/>
        <v>75</v>
      </c>
      <c r="B92" s="35">
        <f t="shared" si="9"/>
        <v>45383</v>
      </c>
      <c r="C92" s="36">
        <f t="shared" si="14"/>
        <v>936612.73624501424</v>
      </c>
      <c r="D92" s="36">
        <f t="shared" si="17"/>
        <v>29721.53366051667</v>
      </c>
      <c r="E92" s="37">
        <f t="shared" si="10"/>
        <v>20000</v>
      </c>
      <c r="F92" s="36">
        <f t="shared" si="11"/>
        <v>49721.533660516667</v>
      </c>
      <c r="G92" s="36">
        <f t="shared" si="15"/>
        <v>43009.142384094062</v>
      </c>
      <c r="H92" s="36">
        <f t="shared" si="16"/>
        <v>6712.3912764226015</v>
      </c>
      <c r="I92" s="36">
        <f t="shared" si="12"/>
        <v>893603.59386092017</v>
      </c>
      <c r="J92" s="36">
        <f>SUM($H$18:$H92)</f>
        <v>1222718.6183996683</v>
      </c>
    </row>
    <row r="93" spans="1:10" x14ac:dyDescent="0.3">
      <c r="A93" s="34">
        <f t="shared" si="13"/>
        <v>76</v>
      </c>
      <c r="B93" s="35">
        <f t="shared" si="9"/>
        <v>45413</v>
      </c>
      <c r="C93" s="36">
        <f t="shared" si="14"/>
        <v>893603.59386092017</v>
      </c>
      <c r="D93" s="36">
        <f t="shared" si="17"/>
        <v>29721.53366051667</v>
      </c>
      <c r="E93" s="37">
        <f t="shared" si="10"/>
        <v>20000</v>
      </c>
      <c r="F93" s="36">
        <f t="shared" si="11"/>
        <v>49721.533660516667</v>
      </c>
      <c r="G93" s="36">
        <f t="shared" si="15"/>
        <v>43317.374571180073</v>
      </c>
      <c r="H93" s="36">
        <f t="shared" si="16"/>
        <v>6404.1590893365938</v>
      </c>
      <c r="I93" s="36">
        <f t="shared" si="12"/>
        <v>850286.21928974008</v>
      </c>
      <c r="J93" s="36">
        <f>SUM($H$18:$H93)</f>
        <v>1229122.7774890049</v>
      </c>
    </row>
    <row r="94" spans="1:10" x14ac:dyDescent="0.3">
      <c r="A94" s="34">
        <f t="shared" si="13"/>
        <v>77</v>
      </c>
      <c r="B94" s="35">
        <f t="shared" si="9"/>
        <v>45444</v>
      </c>
      <c r="C94" s="36">
        <f t="shared" si="14"/>
        <v>850286.21928974008</v>
      </c>
      <c r="D94" s="36">
        <f t="shared" si="17"/>
        <v>29721.53366051667</v>
      </c>
      <c r="E94" s="37">
        <f t="shared" si="10"/>
        <v>20000</v>
      </c>
      <c r="F94" s="36">
        <f t="shared" si="11"/>
        <v>49721.533660516667</v>
      </c>
      <c r="G94" s="36">
        <f t="shared" si="15"/>
        <v>43627.815755606862</v>
      </c>
      <c r="H94" s="36">
        <f t="shared" si="16"/>
        <v>6093.717904909804</v>
      </c>
      <c r="I94" s="36">
        <f t="shared" si="12"/>
        <v>806658.40353413322</v>
      </c>
      <c r="J94" s="36">
        <f>SUM($H$18:$H94)</f>
        <v>1235216.4953939146</v>
      </c>
    </row>
    <row r="95" spans="1:10" x14ac:dyDescent="0.3">
      <c r="A95" s="34">
        <f t="shared" si="13"/>
        <v>78</v>
      </c>
      <c r="B95" s="35">
        <f t="shared" si="9"/>
        <v>45474</v>
      </c>
      <c r="C95" s="36">
        <f t="shared" si="14"/>
        <v>806658.40353413322</v>
      </c>
      <c r="D95" s="36">
        <f t="shared" si="17"/>
        <v>29721.53366051667</v>
      </c>
      <c r="E95" s="37">
        <f t="shared" si="10"/>
        <v>20000</v>
      </c>
      <c r="F95" s="36">
        <f t="shared" si="11"/>
        <v>49721.533660516667</v>
      </c>
      <c r="G95" s="36">
        <f t="shared" si="15"/>
        <v>43940.481768522048</v>
      </c>
      <c r="H95" s="36">
        <f t="shared" si="16"/>
        <v>5781.0518919946217</v>
      </c>
      <c r="I95" s="36">
        <f t="shared" si="12"/>
        <v>762717.92176561116</v>
      </c>
      <c r="J95" s="36">
        <f>SUM($H$18:$H95)</f>
        <v>1240997.5472859093</v>
      </c>
    </row>
    <row r="96" spans="1:10" x14ac:dyDescent="0.3">
      <c r="A96" s="34">
        <f t="shared" si="13"/>
        <v>79</v>
      </c>
      <c r="B96" s="35">
        <f t="shared" si="9"/>
        <v>45505</v>
      </c>
      <c r="C96" s="36">
        <f t="shared" si="14"/>
        <v>762717.92176561116</v>
      </c>
      <c r="D96" s="36">
        <f t="shared" si="17"/>
        <v>29721.53366051667</v>
      </c>
      <c r="E96" s="37">
        <f t="shared" si="10"/>
        <v>20000</v>
      </c>
      <c r="F96" s="36">
        <f t="shared" si="11"/>
        <v>49721.533660516667</v>
      </c>
      <c r="G96" s="36">
        <f t="shared" si="15"/>
        <v>44255.388554529789</v>
      </c>
      <c r="H96" s="36">
        <f t="shared" si="16"/>
        <v>5466.1451059868787</v>
      </c>
      <c r="I96" s="36">
        <f t="shared" si="12"/>
        <v>718462.53321108141</v>
      </c>
      <c r="J96" s="36">
        <f>SUM($H$18:$H96)</f>
        <v>1246463.6923918962</v>
      </c>
    </row>
    <row r="97" spans="1:10" x14ac:dyDescent="0.3">
      <c r="A97" s="34">
        <f t="shared" si="13"/>
        <v>80</v>
      </c>
      <c r="B97" s="35">
        <f t="shared" si="9"/>
        <v>45536</v>
      </c>
      <c r="C97" s="36">
        <f t="shared" si="14"/>
        <v>718462.53321108141</v>
      </c>
      <c r="D97" s="36">
        <f t="shared" si="17"/>
        <v>29721.53366051667</v>
      </c>
      <c r="E97" s="37">
        <f t="shared" si="10"/>
        <v>20000</v>
      </c>
      <c r="F97" s="36">
        <f t="shared" si="11"/>
        <v>49721.533660516667</v>
      </c>
      <c r="G97" s="36">
        <f t="shared" si="15"/>
        <v>44572.552172503914</v>
      </c>
      <c r="H97" s="36">
        <f t="shared" si="16"/>
        <v>5148.9814880127497</v>
      </c>
      <c r="I97" s="36">
        <f t="shared" si="12"/>
        <v>673889.98103857751</v>
      </c>
      <c r="J97" s="36">
        <f>SUM($H$18:$H97)</f>
        <v>1251612.6738799089</v>
      </c>
    </row>
    <row r="98" spans="1:10" x14ac:dyDescent="0.3">
      <c r="A98" s="34">
        <f t="shared" si="13"/>
        <v>81</v>
      </c>
      <c r="B98" s="35">
        <f t="shared" si="9"/>
        <v>45566</v>
      </c>
      <c r="C98" s="36">
        <f t="shared" si="14"/>
        <v>673889.98103857751</v>
      </c>
      <c r="D98" s="36">
        <f t="shared" si="17"/>
        <v>29721.53366051667</v>
      </c>
      <c r="E98" s="37">
        <f t="shared" si="10"/>
        <v>20000</v>
      </c>
      <c r="F98" s="36">
        <f t="shared" si="11"/>
        <v>49721.533660516667</v>
      </c>
      <c r="G98" s="36">
        <f t="shared" si="15"/>
        <v>44891.988796406862</v>
      </c>
      <c r="H98" s="36">
        <f t="shared" si="16"/>
        <v>4829.5448641098055</v>
      </c>
      <c r="I98" s="36">
        <f t="shared" si="12"/>
        <v>628997.99224217061</v>
      </c>
      <c r="J98" s="36">
        <f>SUM($H$18:$H98)</f>
        <v>1256442.2187440186</v>
      </c>
    </row>
    <row r="99" spans="1:10" x14ac:dyDescent="0.3">
      <c r="A99" s="34">
        <f t="shared" si="13"/>
        <v>82</v>
      </c>
      <c r="B99" s="35">
        <f t="shared" si="9"/>
        <v>45597</v>
      </c>
      <c r="C99" s="36">
        <f t="shared" si="14"/>
        <v>628997.99224217061</v>
      </c>
      <c r="D99" s="36">
        <f t="shared" si="17"/>
        <v>29721.53366051667</v>
      </c>
      <c r="E99" s="37">
        <f t="shared" si="10"/>
        <v>20000</v>
      </c>
      <c r="F99" s="36">
        <f t="shared" si="11"/>
        <v>49721.533660516667</v>
      </c>
      <c r="G99" s="36">
        <f t="shared" si="15"/>
        <v>45213.714716114446</v>
      </c>
      <c r="H99" s="36">
        <f t="shared" si="16"/>
        <v>4507.8189444022219</v>
      </c>
      <c r="I99" s="36">
        <f t="shared" si="12"/>
        <v>583784.27752605616</v>
      </c>
      <c r="J99" s="36">
        <f>SUM($H$18:$H99)</f>
        <v>1260950.0376884209</v>
      </c>
    </row>
    <row r="100" spans="1:10" x14ac:dyDescent="0.3">
      <c r="A100" s="34">
        <f t="shared" si="13"/>
        <v>83</v>
      </c>
      <c r="B100" s="35">
        <f t="shared" si="9"/>
        <v>45627</v>
      </c>
      <c r="C100" s="36">
        <f t="shared" si="14"/>
        <v>583784.27752605616</v>
      </c>
      <c r="D100" s="36">
        <f t="shared" si="17"/>
        <v>29721.53366051667</v>
      </c>
      <c r="E100" s="37">
        <f t="shared" si="10"/>
        <v>20000</v>
      </c>
      <c r="F100" s="36">
        <f t="shared" si="11"/>
        <v>49721.533660516667</v>
      </c>
      <c r="G100" s="36">
        <f t="shared" si="15"/>
        <v>45537.746338246601</v>
      </c>
      <c r="H100" s="36">
        <f t="shared" si="16"/>
        <v>4183.7873222700682</v>
      </c>
      <c r="I100" s="36">
        <f t="shared" si="12"/>
        <v>538246.53118780954</v>
      </c>
      <c r="J100" s="36">
        <f>SUM($H$18:$H100)</f>
        <v>1265133.8250106908</v>
      </c>
    </row>
    <row r="101" spans="1:10" x14ac:dyDescent="0.3">
      <c r="A101" s="34">
        <f t="shared" si="13"/>
        <v>84</v>
      </c>
      <c r="B101" s="35">
        <f t="shared" si="9"/>
        <v>45658</v>
      </c>
      <c r="C101" s="36">
        <f t="shared" si="14"/>
        <v>538246.53118780954</v>
      </c>
      <c r="D101" s="36">
        <f t="shared" si="17"/>
        <v>29721.53366051667</v>
      </c>
      <c r="E101" s="37">
        <f t="shared" si="10"/>
        <v>20000</v>
      </c>
      <c r="F101" s="36">
        <f t="shared" si="11"/>
        <v>49721.533660516667</v>
      </c>
      <c r="G101" s="36">
        <f t="shared" si="15"/>
        <v>45864.100187004035</v>
      </c>
      <c r="H101" s="36">
        <f t="shared" si="16"/>
        <v>3857.4334735126345</v>
      </c>
      <c r="I101" s="36">
        <f t="shared" si="12"/>
        <v>492382.43100080552</v>
      </c>
      <c r="J101" s="36">
        <f>SUM($H$18:$H101)</f>
        <v>1268991.2584842034</v>
      </c>
    </row>
    <row r="102" spans="1:10" x14ac:dyDescent="0.3">
      <c r="A102" s="34">
        <f t="shared" si="13"/>
        <v>85</v>
      </c>
      <c r="B102" s="35">
        <f t="shared" si="9"/>
        <v>45689</v>
      </c>
      <c r="C102" s="36">
        <f t="shared" si="14"/>
        <v>492382.43100080552</v>
      </c>
      <c r="D102" s="36">
        <f t="shared" si="17"/>
        <v>29721.53366051667</v>
      </c>
      <c r="E102" s="37">
        <f t="shared" si="10"/>
        <v>20000</v>
      </c>
      <c r="F102" s="36">
        <f t="shared" si="11"/>
        <v>49721.533660516667</v>
      </c>
      <c r="G102" s="36">
        <f t="shared" si="15"/>
        <v>46192.792905010894</v>
      </c>
      <c r="H102" s="36">
        <f t="shared" si="16"/>
        <v>3528.7407555057725</v>
      </c>
      <c r="I102" s="36">
        <f t="shared" si="12"/>
        <v>446189.63809579459</v>
      </c>
      <c r="J102" s="36">
        <f>SUM($H$18:$H102)</f>
        <v>1272519.9992397092</v>
      </c>
    </row>
    <row r="103" spans="1:10" x14ac:dyDescent="0.3">
      <c r="A103" s="34">
        <f t="shared" si="13"/>
        <v>86</v>
      </c>
      <c r="B103" s="35">
        <f t="shared" si="9"/>
        <v>45717</v>
      </c>
      <c r="C103" s="36">
        <f t="shared" si="14"/>
        <v>446189.63809579459</v>
      </c>
      <c r="D103" s="36">
        <f t="shared" si="17"/>
        <v>29721.53366051667</v>
      </c>
      <c r="E103" s="37">
        <f t="shared" si="10"/>
        <v>20000</v>
      </c>
      <c r="F103" s="36">
        <f t="shared" si="11"/>
        <v>49721.533660516667</v>
      </c>
      <c r="G103" s="36">
        <f t="shared" si="15"/>
        <v>46523.841254163475</v>
      </c>
      <c r="H103" s="36">
        <f t="shared" si="16"/>
        <v>3197.6924063531947</v>
      </c>
      <c r="I103" s="36">
        <f t="shared" si="12"/>
        <v>399665.79684163112</v>
      </c>
      <c r="J103" s="36">
        <f>SUM($H$18:$H103)</f>
        <v>1275717.6916460625</v>
      </c>
    </row>
    <row r="104" spans="1:10" x14ac:dyDescent="0.3">
      <c r="A104" s="34">
        <f t="shared" si="13"/>
        <v>87</v>
      </c>
      <c r="B104" s="35">
        <f t="shared" si="9"/>
        <v>45748</v>
      </c>
      <c r="C104" s="36">
        <f t="shared" si="14"/>
        <v>399665.79684163112</v>
      </c>
      <c r="D104" s="36">
        <f t="shared" si="17"/>
        <v>29721.53366051667</v>
      </c>
      <c r="E104" s="37">
        <f t="shared" si="10"/>
        <v>20000</v>
      </c>
      <c r="F104" s="36">
        <f t="shared" si="11"/>
        <v>49721.533660516667</v>
      </c>
      <c r="G104" s="36">
        <f t="shared" si="15"/>
        <v>46857.262116484977</v>
      </c>
      <c r="H104" s="36">
        <f t="shared" si="16"/>
        <v>2864.2715440316897</v>
      </c>
      <c r="I104" s="36">
        <f t="shared" si="12"/>
        <v>352808.53472514614</v>
      </c>
      <c r="J104" s="36">
        <f>SUM($H$18:$H104)</f>
        <v>1278581.9631900943</v>
      </c>
    </row>
    <row r="105" spans="1:10" x14ac:dyDescent="0.3">
      <c r="A105" s="34">
        <f t="shared" si="13"/>
        <v>88</v>
      </c>
      <c r="B105" s="35">
        <f t="shared" si="9"/>
        <v>45778</v>
      </c>
      <c r="C105" s="36">
        <f t="shared" si="14"/>
        <v>352808.53472514614</v>
      </c>
      <c r="D105" s="36">
        <f t="shared" si="17"/>
        <v>29721.53366051667</v>
      </c>
      <c r="E105" s="37">
        <f t="shared" si="10"/>
        <v>20000</v>
      </c>
      <c r="F105" s="36">
        <f t="shared" si="11"/>
        <v>49721.533660516667</v>
      </c>
      <c r="G105" s="36">
        <f t="shared" si="15"/>
        <v>47193.072494986453</v>
      </c>
      <c r="H105" s="36">
        <f t="shared" si="16"/>
        <v>2528.4611655302137</v>
      </c>
      <c r="I105" s="36">
        <f t="shared" si="12"/>
        <v>305615.46223015967</v>
      </c>
      <c r="J105" s="36">
        <f>SUM($H$18:$H105)</f>
        <v>1281110.4243556245</v>
      </c>
    </row>
    <row r="106" spans="1:10" x14ac:dyDescent="0.3">
      <c r="A106" s="34">
        <f t="shared" si="13"/>
        <v>89</v>
      </c>
      <c r="B106" s="35">
        <f t="shared" si="9"/>
        <v>45809</v>
      </c>
      <c r="C106" s="36">
        <f t="shared" si="14"/>
        <v>305615.46223015967</v>
      </c>
      <c r="D106" s="36">
        <f t="shared" si="17"/>
        <v>29721.53366051667</v>
      </c>
      <c r="E106" s="37">
        <f t="shared" si="10"/>
        <v>20000</v>
      </c>
      <c r="F106" s="36">
        <f t="shared" si="11"/>
        <v>49721.533660516667</v>
      </c>
      <c r="G106" s="36">
        <f t="shared" si="15"/>
        <v>47531.289514533855</v>
      </c>
      <c r="H106" s="36">
        <f t="shared" si="16"/>
        <v>2190.244145982811</v>
      </c>
      <c r="I106" s="36">
        <f t="shared" si="12"/>
        <v>258084.17271562581</v>
      </c>
      <c r="J106" s="36">
        <f>SUM($H$18:$H106)</f>
        <v>1283300.6685016074</v>
      </c>
    </row>
    <row r="107" spans="1:10" x14ac:dyDescent="0.3">
      <c r="A107" s="34">
        <f t="shared" si="13"/>
        <v>90</v>
      </c>
      <c r="B107" s="35">
        <f t="shared" si="9"/>
        <v>45839</v>
      </c>
      <c r="C107" s="36">
        <f t="shared" si="14"/>
        <v>258084.17271562581</v>
      </c>
      <c r="D107" s="36">
        <f t="shared" si="17"/>
        <v>29721.53366051667</v>
      </c>
      <c r="E107" s="37">
        <f t="shared" si="10"/>
        <v>20000</v>
      </c>
      <c r="F107" s="36">
        <f t="shared" si="11"/>
        <v>49721.533660516667</v>
      </c>
      <c r="G107" s="36">
        <f t="shared" si="15"/>
        <v>47871.930422721351</v>
      </c>
      <c r="H107" s="36">
        <f t="shared" si="16"/>
        <v>1849.6032377953181</v>
      </c>
      <c r="I107" s="36">
        <f t="shared" si="12"/>
        <v>210212.24229290447</v>
      </c>
      <c r="J107" s="36">
        <f>SUM($H$18:$H107)</f>
        <v>1285150.2717394028</v>
      </c>
    </row>
    <row r="108" spans="1:10" x14ac:dyDescent="0.3">
      <c r="A108" s="34">
        <f t="shared" si="13"/>
        <v>91</v>
      </c>
      <c r="B108" s="35">
        <f t="shared" si="9"/>
        <v>45870</v>
      </c>
      <c r="C108" s="36">
        <f t="shared" si="14"/>
        <v>210212.24229290447</v>
      </c>
      <c r="D108" s="36">
        <f t="shared" si="17"/>
        <v>29721.53366051667</v>
      </c>
      <c r="E108" s="37">
        <f t="shared" si="10"/>
        <v>20000</v>
      </c>
      <c r="F108" s="36">
        <f t="shared" si="11"/>
        <v>49721.533660516667</v>
      </c>
      <c r="G108" s="36">
        <f t="shared" si="15"/>
        <v>48215.012590750848</v>
      </c>
      <c r="H108" s="36">
        <f t="shared" si="16"/>
        <v>1506.5210697658151</v>
      </c>
      <c r="I108" s="36">
        <f t="shared" si="12"/>
        <v>161997.22970215362</v>
      </c>
      <c r="J108" s="36">
        <f>SUM($H$18:$H108)</f>
        <v>1286656.7928091686</v>
      </c>
    </row>
    <row r="109" spans="1:10" x14ac:dyDescent="0.3">
      <c r="A109" s="34">
        <f t="shared" si="13"/>
        <v>92</v>
      </c>
      <c r="B109" s="35">
        <f t="shared" si="9"/>
        <v>45901</v>
      </c>
      <c r="C109" s="36">
        <f t="shared" si="14"/>
        <v>161997.22970215362</v>
      </c>
      <c r="D109" s="36">
        <f t="shared" si="17"/>
        <v>29721.53366051667</v>
      </c>
      <c r="E109" s="37">
        <f t="shared" si="10"/>
        <v>20000</v>
      </c>
      <c r="F109" s="36">
        <f t="shared" si="11"/>
        <v>49721.533660516667</v>
      </c>
      <c r="G109" s="36">
        <f t="shared" si="15"/>
        <v>48560.5535143179</v>
      </c>
      <c r="H109" s="36">
        <f t="shared" si="16"/>
        <v>1160.9801461987674</v>
      </c>
      <c r="I109" s="36">
        <f t="shared" si="12"/>
        <v>113436.67618783572</v>
      </c>
      <c r="J109" s="36">
        <f>SUM($H$18:$H109)</f>
        <v>1287817.7729553673</v>
      </c>
    </row>
    <row r="110" spans="1:10" x14ac:dyDescent="0.3">
      <c r="A110" s="34">
        <f t="shared" si="13"/>
        <v>93</v>
      </c>
      <c r="B110" s="35">
        <f t="shared" si="9"/>
        <v>45931</v>
      </c>
      <c r="C110" s="36">
        <f t="shared" si="14"/>
        <v>113436.67618783572</v>
      </c>
      <c r="D110" s="36">
        <f t="shared" si="17"/>
        <v>29721.53366051667</v>
      </c>
      <c r="E110" s="37">
        <f t="shared" si="10"/>
        <v>20000</v>
      </c>
      <c r="F110" s="36">
        <f t="shared" si="11"/>
        <v>49721.533660516667</v>
      </c>
      <c r="G110" s="36">
        <f t="shared" si="15"/>
        <v>48908.570814503844</v>
      </c>
      <c r="H110" s="36">
        <f t="shared" si="16"/>
        <v>812.96284601282252</v>
      </c>
      <c r="I110" s="36">
        <f t="shared" si="12"/>
        <v>64528.105373331877</v>
      </c>
      <c r="J110" s="36">
        <f>SUM($H$18:$H110)</f>
        <v>1288630.7358013801</v>
      </c>
    </row>
    <row r="111" spans="1:10" x14ac:dyDescent="0.3">
      <c r="A111" s="34">
        <f t="shared" si="13"/>
        <v>94</v>
      </c>
      <c r="B111" s="35">
        <f t="shared" si="9"/>
        <v>45962</v>
      </c>
      <c r="C111" s="36">
        <f t="shared" si="14"/>
        <v>64528.105373331877</v>
      </c>
      <c r="D111" s="36">
        <f t="shared" si="17"/>
        <v>29721.53366051667</v>
      </c>
      <c r="E111" s="37">
        <f t="shared" si="10"/>
        <v>20000</v>
      </c>
      <c r="F111" s="36">
        <f t="shared" si="11"/>
        <v>49721.533660516667</v>
      </c>
      <c r="G111" s="36">
        <f t="shared" si="15"/>
        <v>49259.082238674455</v>
      </c>
      <c r="H111" s="36">
        <f t="shared" si="16"/>
        <v>462.4514218422118</v>
      </c>
      <c r="I111" s="36">
        <f t="shared" si="12"/>
        <v>15269.023134657422</v>
      </c>
      <c r="J111" s="36">
        <f>SUM($H$18:$H111)</f>
        <v>1289093.1872232223</v>
      </c>
    </row>
    <row r="112" spans="1:10" x14ac:dyDescent="0.3">
      <c r="A112" s="34">
        <f t="shared" si="13"/>
        <v>95</v>
      </c>
      <c r="B112" s="35">
        <f t="shared" si="9"/>
        <v>45992</v>
      </c>
      <c r="C112" s="36">
        <f t="shared" si="14"/>
        <v>15269.023134657422</v>
      </c>
      <c r="D112" s="36">
        <f t="shared" si="17"/>
        <v>29721.53366051667</v>
      </c>
      <c r="E112" s="37">
        <f t="shared" si="10"/>
        <v>0</v>
      </c>
      <c r="F112" s="36">
        <f t="shared" si="11"/>
        <v>15269.023134657422</v>
      </c>
      <c r="G112" s="36">
        <f t="shared" si="15"/>
        <v>15159.595135525711</v>
      </c>
      <c r="H112" s="36">
        <f t="shared" si="16"/>
        <v>109.4279991317115</v>
      </c>
      <c r="I112" s="36">
        <f t="shared" si="12"/>
        <v>0</v>
      </c>
      <c r="J112" s="36">
        <f>SUM($H$18:$H112)</f>
        <v>1289202.615222354</v>
      </c>
    </row>
    <row r="113" spans="1:10" x14ac:dyDescent="0.3">
      <c r="A113" s="34">
        <f t="shared" si="13"/>
        <v>96</v>
      </c>
      <c r="B113" s="35">
        <f t="shared" si="9"/>
        <v>46023</v>
      </c>
      <c r="C113" s="36">
        <f t="shared" si="14"/>
        <v>0</v>
      </c>
      <c r="D113" s="36">
        <f t="shared" si="17"/>
        <v>29721.53366051667</v>
      </c>
      <c r="E113" s="37">
        <f t="shared" si="10"/>
        <v>0</v>
      </c>
      <c r="F113" s="36">
        <f t="shared" si="11"/>
        <v>0</v>
      </c>
      <c r="G113" s="36">
        <f t="shared" si="15"/>
        <v>0</v>
      </c>
      <c r="H113" s="36">
        <f t="shared" si="16"/>
        <v>0</v>
      </c>
      <c r="I113" s="36">
        <f t="shared" si="12"/>
        <v>0</v>
      </c>
      <c r="J113" s="36">
        <f>SUM($H$18:$H113)</f>
        <v>1289202.615222354</v>
      </c>
    </row>
    <row r="114" spans="1:10" x14ac:dyDescent="0.3">
      <c r="A114" s="34">
        <f t="shared" si="13"/>
        <v>97</v>
      </c>
      <c r="B114" s="35">
        <f t="shared" si="9"/>
        <v>46054</v>
      </c>
      <c r="C114" s="36">
        <f t="shared" si="14"/>
        <v>0</v>
      </c>
      <c r="D114" s="36">
        <f t="shared" si="17"/>
        <v>29721.53366051667</v>
      </c>
      <c r="E114" s="37">
        <f t="shared" si="10"/>
        <v>0</v>
      </c>
      <c r="F114" s="36">
        <f t="shared" si="11"/>
        <v>0</v>
      </c>
      <c r="G114" s="36">
        <f t="shared" si="15"/>
        <v>0</v>
      </c>
      <c r="H114" s="36">
        <f t="shared" si="16"/>
        <v>0</v>
      </c>
      <c r="I114" s="36">
        <f t="shared" si="12"/>
        <v>0</v>
      </c>
      <c r="J114" s="36">
        <f>SUM($H$18:$H114)</f>
        <v>1289202.615222354</v>
      </c>
    </row>
    <row r="115" spans="1:10" x14ac:dyDescent="0.3">
      <c r="A115" s="34">
        <f t="shared" si="13"/>
        <v>98</v>
      </c>
      <c r="B115" s="35">
        <f t="shared" si="9"/>
        <v>46082</v>
      </c>
      <c r="C115" s="36">
        <f t="shared" si="14"/>
        <v>0</v>
      </c>
      <c r="D115" s="36">
        <f t="shared" si="17"/>
        <v>29721.53366051667</v>
      </c>
      <c r="E115" s="37">
        <f t="shared" si="10"/>
        <v>0</v>
      </c>
      <c r="F115" s="36">
        <f t="shared" si="11"/>
        <v>0</v>
      </c>
      <c r="G115" s="36">
        <f t="shared" si="15"/>
        <v>0</v>
      </c>
      <c r="H115" s="36">
        <f t="shared" si="16"/>
        <v>0</v>
      </c>
      <c r="I115" s="36">
        <f t="shared" si="12"/>
        <v>0</v>
      </c>
      <c r="J115" s="36">
        <f>SUM($H$18:$H115)</f>
        <v>1289202.615222354</v>
      </c>
    </row>
    <row r="116" spans="1:10" x14ac:dyDescent="0.3">
      <c r="A116" s="34">
        <f t="shared" si="13"/>
        <v>99</v>
      </c>
      <c r="B116" s="35">
        <f t="shared" si="9"/>
        <v>46113</v>
      </c>
      <c r="C116" s="36">
        <f t="shared" si="14"/>
        <v>0</v>
      </c>
      <c r="D116" s="36">
        <f t="shared" si="17"/>
        <v>29721.53366051667</v>
      </c>
      <c r="E116" s="37">
        <f t="shared" si="10"/>
        <v>0</v>
      </c>
      <c r="F116" s="36">
        <f t="shared" si="11"/>
        <v>0</v>
      </c>
      <c r="G116" s="36">
        <f t="shared" si="15"/>
        <v>0</v>
      </c>
      <c r="H116" s="36">
        <f t="shared" si="16"/>
        <v>0</v>
      </c>
      <c r="I116" s="36">
        <f t="shared" si="12"/>
        <v>0</v>
      </c>
      <c r="J116" s="36">
        <f>SUM($H$18:$H116)</f>
        <v>1289202.615222354</v>
      </c>
    </row>
    <row r="117" spans="1:10" x14ac:dyDescent="0.3">
      <c r="A117" s="34">
        <f t="shared" si="13"/>
        <v>100</v>
      </c>
      <c r="B117" s="35">
        <f t="shared" si="9"/>
        <v>46143</v>
      </c>
      <c r="C117" s="36">
        <f t="shared" si="14"/>
        <v>0</v>
      </c>
      <c r="D117" s="36">
        <f t="shared" si="17"/>
        <v>29721.53366051667</v>
      </c>
      <c r="E117" s="37">
        <f t="shared" si="10"/>
        <v>0</v>
      </c>
      <c r="F117" s="36">
        <f t="shared" si="11"/>
        <v>0</v>
      </c>
      <c r="G117" s="36">
        <f t="shared" si="15"/>
        <v>0</v>
      </c>
      <c r="H117" s="36">
        <f t="shared" si="16"/>
        <v>0</v>
      </c>
      <c r="I117" s="36">
        <f t="shared" si="12"/>
        <v>0</v>
      </c>
      <c r="J117" s="36">
        <f>SUM($H$18:$H117)</f>
        <v>1289202.615222354</v>
      </c>
    </row>
    <row r="118" spans="1:10" x14ac:dyDescent="0.3">
      <c r="A118" s="34">
        <f t="shared" si="13"/>
        <v>101</v>
      </c>
      <c r="B118" s="35">
        <f t="shared" si="9"/>
        <v>46174</v>
      </c>
      <c r="C118" s="36">
        <f t="shared" si="14"/>
        <v>0</v>
      </c>
      <c r="D118" s="36">
        <f t="shared" si="17"/>
        <v>29721.53366051667</v>
      </c>
      <c r="E118" s="37">
        <f t="shared" si="10"/>
        <v>0</v>
      </c>
      <c r="F118" s="36">
        <f t="shared" si="11"/>
        <v>0</v>
      </c>
      <c r="G118" s="36">
        <f t="shared" si="15"/>
        <v>0</v>
      </c>
      <c r="H118" s="36">
        <f t="shared" si="16"/>
        <v>0</v>
      </c>
      <c r="I118" s="36">
        <f t="shared" si="12"/>
        <v>0</v>
      </c>
      <c r="J118" s="36">
        <f>SUM($H$18:$H118)</f>
        <v>1289202.615222354</v>
      </c>
    </row>
    <row r="119" spans="1:10" x14ac:dyDescent="0.3">
      <c r="A119" s="34">
        <f t="shared" si="13"/>
        <v>102</v>
      </c>
      <c r="B119" s="35">
        <f t="shared" si="9"/>
        <v>46204</v>
      </c>
      <c r="C119" s="36">
        <f t="shared" si="14"/>
        <v>0</v>
      </c>
      <c r="D119" s="36">
        <f t="shared" si="17"/>
        <v>29721.53366051667</v>
      </c>
      <c r="E119" s="37">
        <f t="shared" si="10"/>
        <v>0</v>
      </c>
      <c r="F119" s="36">
        <f t="shared" si="11"/>
        <v>0</v>
      </c>
      <c r="G119" s="36">
        <f t="shared" si="15"/>
        <v>0</v>
      </c>
      <c r="H119" s="36">
        <f t="shared" si="16"/>
        <v>0</v>
      </c>
      <c r="I119" s="36">
        <f t="shared" si="12"/>
        <v>0</v>
      </c>
      <c r="J119" s="36">
        <f>SUM($H$18:$H119)</f>
        <v>1289202.615222354</v>
      </c>
    </row>
    <row r="120" spans="1:10" x14ac:dyDescent="0.3">
      <c r="A120" s="34">
        <f t="shared" si="13"/>
        <v>103</v>
      </c>
      <c r="B120" s="35">
        <f t="shared" si="9"/>
        <v>46235</v>
      </c>
      <c r="C120" s="36">
        <f t="shared" si="14"/>
        <v>0</v>
      </c>
      <c r="D120" s="36">
        <f t="shared" si="17"/>
        <v>29721.53366051667</v>
      </c>
      <c r="E120" s="37">
        <f t="shared" si="10"/>
        <v>0</v>
      </c>
      <c r="F120" s="36">
        <f t="shared" si="11"/>
        <v>0</v>
      </c>
      <c r="G120" s="36">
        <f t="shared" si="15"/>
        <v>0</v>
      </c>
      <c r="H120" s="36">
        <f t="shared" si="16"/>
        <v>0</v>
      </c>
      <c r="I120" s="36">
        <f t="shared" si="12"/>
        <v>0</v>
      </c>
      <c r="J120" s="36">
        <f>SUM($H$18:$H120)</f>
        <v>1289202.615222354</v>
      </c>
    </row>
    <row r="121" spans="1:10" x14ac:dyDescent="0.3">
      <c r="A121" s="34">
        <f t="shared" si="13"/>
        <v>104</v>
      </c>
      <c r="B121" s="35">
        <f t="shared" si="9"/>
        <v>46266</v>
      </c>
      <c r="C121" s="36">
        <f t="shared" si="14"/>
        <v>0</v>
      </c>
      <c r="D121" s="36">
        <f t="shared" si="17"/>
        <v>29721.53366051667</v>
      </c>
      <c r="E121" s="37">
        <f t="shared" si="10"/>
        <v>0</v>
      </c>
      <c r="F121" s="36">
        <f t="shared" si="11"/>
        <v>0</v>
      </c>
      <c r="G121" s="36">
        <f t="shared" si="15"/>
        <v>0</v>
      </c>
      <c r="H121" s="36">
        <f t="shared" si="16"/>
        <v>0</v>
      </c>
      <c r="I121" s="36">
        <f t="shared" si="12"/>
        <v>0</v>
      </c>
      <c r="J121" s="36">
        <f>SUM($H$18:$H121)</f>
        <v>1289202.615222354</v>
      </c>
    </row>
    <row r="122" spans="1:10" x14ac:dyDescent="0.3">
      <c r="A122" s="34">
        <f t="shared" si="13"/>
        <v>105</v>
      </c>
      <c r="B122" s="35">
        <f t="shared" si="9"/>
        <v>46296</v>
      </c>
      <c r="C122" s="36">
        <f t="shared" si="14"/>
        <v>0</v>
      </c>
      <c r="D122" s="36">
        <f t="shared" si="17"/>
        <v>29721.53366051667</v>
      </c>
      <c r="E122" s="37">
        <f t="shared" si="10"/>
        <v>0</v>
      </c>
      <c r="F122" s="36">
        <f t="shared" si="11"/>
        <v>0</v>
      </c>
      <c r="G122" s="36">
        <f t="shared" si="15"/>
        <v>0</v>
      </c>
      <c r="H122" s="36">
        <f t="shared" si="16"/>
        <v>0</v>
      </c>
      <c r="I122" s="36">
        <f t="shared" si="12"/>
        <v>0</v>
      </c>
      <c r="J122" s="36">
        <f>SUM($H$18:$H122)</f>
        <v>1289202.615222354</v>
      </c>
    </row>
    <row r="123" spans="1:10" x14ac:dyDescent="0.3">
      <c r="A123" s="34">
        <f t="shared" si="13"/>
        <v>106</v>
      </c>
      <c r="B123" s="35">
        <f t="shared" si="9"/>
        <v>46327</v>
      </c>
      <c r="C123" s="36">
        <f t="shared" si="14"/>
        <v>0</v>
      </c>
      <c r="D123" s="36">
        <f t="shared" si="17"/>
        <v>29721.53366051667</v>
      </c>
      <c r="E123" s="37">
        <f t="shared" si="10"/>
        <v>0</v>
      </c>
      <c r="F123" s="36">
        <f t="shared" si="11"/>
        <v>0</v>
      </c>
      <c r="G123" s="36">
        <f t="shared" si="15"/>
        <v>0</v>
      </c>
      <c r="H123" s="36">
        <f t="shared" si="16"/>
        <v>0</v>
      </c>
      <c r="I123" s="36">
        <f t="shared" si="12"/>
        <v>0</v>
      </c>
      <c r="J123" s="36">
        <f>SUM($H$18:$H123)</f>
        <v>1289202.615222354</v>
      </c>
    </row>
    <row r="124" spans="1:10" x14ac:dyDescent="0.3">
      <c r="A124" s="34">
        <f t="shared" si="13"/>
        <v>107</v>
      </c>
      <c r="B124" s="35">
        <f t="shared" si="9"/>
        <v>46357</v>
      </c>
      <c r="C124" s="36">
        <f t="shared" si="14"/>
        <v>0</v>
      </c>
      <c r="D124" s="36">
        <f t="shared" si="17"/>
        <v>29721.53366051667</v>
      </c>
      <c r="E124" s="37">
        <f t="shared" si="10"/>
        <v>0</v>
      </c>
      <c r="F124" s="36">
        <f t="shared" si="11"/>
        <v>0</v>
      </c>
      <c r="G124" s="36">
        <f t="shared" si="15"/>
        <v>0</v>
      </c>
      <c r="H124" s="36">
        <f t="shared" si="16"/>
        <v>0</v>
      </c>
      <c r="I124" s="36">
        <f t="shared" si="12"/>
        <v>0</v>
      </c>
      <c r="J124" s="36">
        <f>SUM($H$18:$H124)</f>
        <v>1289202.615222354</v>
      </c>
    </row>
    <row r="125" spans="1:10" x14ac:dyDescent="0.3">
      <c r="A125" s="34">
        <f t="shared" si="13"/>
        <v>108</v>
      </c>
      <c r="B125" s="35">
        <f t="shared" si="9"/>
        <v>46388</v>
      </c>
      <c r="C125" s="36">
        <f t="shared" si="14"/>
        <v>0</v>
      </c>
      <c r="D125" s="36">
        <f t="shared" si="17"/>
        <v>29721.53366051667</v>
      </c>
      <c r="E125" s="37">
        <f t="shared" si="10"/>
        <v>0</v>
      </c>
      <c r="F125" s="36">
        <f t="shared" si="11"/>
        <v>0</v>
      </c>
      <c r="G125" s="36">
        <f t="shared" si="15"/>
        <v>0</v>
      </c>
      <c r="H125" s="36">
        <f t="shared" si="16"/>
        <v>0</v>
      </c>
      <c r="I125" s="36">
        <f t="shared" si="12"/>
        <v>0</v>
      </c>
      <c r="J125" s="36">
        <f>SUM($H$18:$H125)</f>
        <v>1289202.615222354</v>
      </c>
    </row>
    <row r="126" spans="1:10" x14ac:dyDescent="0.3">
      <c r="A126" s="34">
        <f t="shared" si="13"/>
        <v>109</v>
      </c>
      <c r="B126" s="35">
        <f t="shared" si="9"/>
        <v>46419</v>
      </c>
      <c r="C126" s="36">
        <f t="shared" si="14"/>
        <v>0</v>
      </c>
      <c r="D126" s="36">
        <f t="shared" si="17"/>
        <v>29721.53366051667</v>
      </c>
      <c r="E126" s="37">
        <f t="shared" si="10"/>
        <v>0</v>
      </c>
      <c r="F126" s="36">
        <f t="shared" si="11"/>
        <v>0</v>
      </c>
      <c r="G126" s="36">
        <f t="shared" si="15"/>
        <v>0</v>
      </c>
      <c r="H126" s="36">
        <f t="shared" si="16"/>
        <v>0</v>
      </c>
      <c r="I126" s="36">
        <f t="shared" si="12"/>
        <v>0</v>
      </c>
      <c r="J126" s="36">
        <f>SUM($H$18:$H126)</f>
        <v>1289202.615222354</v>
      </c>
    </row>
    <row r="127" spans="1:10" x14ac:dyDescent="0.3">
      <c r="A127" s="34">
        <f t="shared" si="13"/>
        <v>110</v>
      </c>
      <c r="B127" s="35">
        <f t="shared" si="9"/>
        <v>46447</v>
      </c>
      <c r="C127" s="36">
        <f t="shared" si="14"/>
        <v>0</v>
      </c>
      <c r="D127" s="36">
        <f t="shared" si="17"/>
        <v>29721.53366051667</v>
      </c>
      <c r="E127" s="37">
        <f t="shared" si="10"/>
        <v>0</v>
      </c>
      <c r="F127" s="36">
        <f t="shared" si="11"/>
        <v>0</v>
      </c>
      <c r="G127" s="36">
        <f t="shared" si="15"/>
        <v>0</v>
      </c>
      <c r="H127" s="36">
        <f t="shared" si="16"/>
        <v>0</v>
      </c>
      <c r="I127" s="36">
        <f t="shared" si="12"/>
        <v>0</v>
      </c>
      <c r="J127" s="36">
        <f>SUM($H$18:$H127)</f>
        <v>1289202.615222354</v>
      </c>
    </row>
    <row r="128" spans="1:10" x14ac:dyDescent="0.3">
      <c r="A128" s="34">
        <f t="shared" si="13"/>
        <v>111</v>
      </c>
      <c r="B128" s="35">
        <f t="shared" si="9"/>
        <v>46478</v>
      </c>
      <c r="C128" s="36">
        <f t="shared" si="14"/>
        <v>0</v>
      </c>
      <c r="D128" s="36">
        <f t="shared" si="17"/>
        <v>29721.53366051667</v>
      </c>
      <c r="E128" s="37">
        <f t="shared" si="10"/>
        <v>0</v>
      </c>
      <c r="F128" s="36">
        <f t="shared" si="11"/>
        <v>0</v>
      </c>
      <c r="G128" s="36">
        <f t="shared" si="15"/>
        <v>0</v>
      </c>
      <c r="H128" s="36">
        <f t="shared" si="16"/>
        <v>0</v>
      </c>
      <c r="I128" s="36">
        <f t="shared" si="12"/>
        <v>0</v>
      </c>
      <c r="J128" s="36">
        <f>SUM($H$18:$H128)</f>
        <v>1289202.615222354</v>
      </c>
    </row>
    <row r="129" spans="1:10" x14ac:dyDescent="0.3">
      <c r="A129" s="34">
        <f t="shared" si="13"/>
        <v>112</v>
      </c>
      <c r="B129" s="35">
        <f t="shared" si="9"/>
        <v>46508</v>
      </c>
      <c r="C129" s="36">
        <f t="shared" si="14"/>
        <v>0</v>
      </c>
      <c r="D129" s="36">
        <f t="shared" si="17"/>
        <v>29721.53366051667</v>
      </c>
      <c r="E129" s="37">
        <f t="shared" si="10"/>
        <v>0</v>
      </c>
      <c r="F129" s="36">
        <f t="shared" si="11"/>
        <v>0</v>
      </c>
      <c r="G129" s="36">
        <f t="shared" si="15"/>
        <v>0</v>
      </c>
      <c r="H129" s="36">
        <f t="shared" si="16"/>
        <v>0</v>
      </c>
      <c r="I129" s="36">
        <f t="shared" si="12"/>
        <v>0</v>
      </c>
      <c r="J129" s="36">
        <f>SUM($H$18:$H129)</f>
        <v>1289202.615222354</v>
      </c>
    </row>
    <row r="130" spans="1:10" x14ac:dyDescent="0.3">
      <c r="A130" s="34">
        <f t="shared" si="13"/>
        <v>113</v>
      </c>
      <c r="B130" s="35">
        <f t="shared" si="9"/>
        <v>46539</v>
      </c>
      <c r="C130" s="36">
        <f t="shared" si="14"/>
        <v>0</v>
      </c>
      <c r="D130" s="36">
        <f t="shared" si="17"/>
        <v>29721.53366051667</v>
      </c>
      <c r="E130" s="37">
        <f t="shared" si="10"/>
        <v>0</v>
      </c>
      <c r="F130" s="36">
        <f t="shared" si="11"/>
        <v>0</v>
      </c>
      <c r="G130" s="36">
        <f t="shared" si="15"/>
        <v>0</v>
      </c>
      <c r="H130" s="36">
        <f t="shared" si="16"/>
        <v>0</v>
      </c>
      <c r="I130" s="36">
        <f t="shared" si="12"/>
        <v>0</v>
      </c>
      <c r="J130" s="36">
        <f>SUM($H$18:$H130)</f>
        <v>1289202.615222354</v>
      </c>
    </row>
    <row r="131" spans="1:10" x14ac:dyDescent="0.3">
      <c r="A131" s="34">
        <f t="shared" si="13"/>
        <v>114</v>
      </c>
      <c r="B131" s="35">
        <f t="shared" si="9"/>
        <v>46569</v>
      </c>
      <c r="C131" s="36">
        <f t="shared" si="14"/>
        <v>0</v>
      </c>
      <c r="D131" s="36">
        <f t="shared" si="17"/>
        <v>29721.53366051667</v>
      </c>
      <c r="E131" s="37">
        <f t="shared" si="10"/>
        <v>0</v>
      </c>
      <c r="F131" s="36">
        <f t="shared" si="11"/>
        <v>0</v>
      </c>
      <c r="G131" s="36">
        <f t="shared" si="15"/>
        <v>0</v>
      </c>
      <c r="H131" s="36">
        <f t="shared" si="16"/>
        <v>0</v>
      </c>
      <c r="I131" s="36">
        <f t="shared" si="12"/>
        <v>0</v>
      </c>
      <c r="J131" s="36">
        <f>SUM($H$18:$H131)</f>
        <v>1289202.615222354</v>
      </c>
    </row>
    <row r="132" spans="1:10" x14ac:dyDescent="0.3">
      <c r="A132" s="34">
        <f t="shared" si="13"/>
        <v>115</v>
      </c>
      <c r="B132" s="35">
        <f t="shared" si="9"/>
        <v>46600</v>
      </c>
      <c r="C132" s="36">
        <f t="shared" si="14"/>
        <v>0</v>
      </c>
      <c r="D132" s="36">
        <f t="shared" si="17"/>
        <v>29721.53366051667</v>
      </c>
      <c r="E132" s="37">
        <f t="shared" si="10"/>
        <v>0</v>
      </c>
      <c r="F132" s="36">
        <f t="shared" si="11"/>
        <v>0</v>
      </c>
      <c r="G132" s="36">
        <f t="shared" si="15"/>
        <v>0</v>
      </c>
      <c r="H132" s="36">
        <f t="shared" si="16"/>
        <v>0</v>
      </c>
      <c r="I132" s="36">
        <f t="shared" si="12"/>
        <v>0</v>
      </c>
      <c r="J132" s="36">
        <f>SUM($H$18:$H132)</f>
        <v>1289202.615222354</v>
      </c>
    </row>
    <row r="133" spans="1:10" x14ac:dyDescent="0.3">
      <c r="A133" s="34">
        <f t="shared" si="13"/>
        <v>116</v>
      </c>
      <c r="B133" s="35">
        <f t="shared" si="9"/>
        <v>46631</v>
      </c>
      <c r="C133" s="36">
        <f t="shared" si="14"/>
        <v>0</v>
      </c>
      <c r="D133" s="36">
        <f t="shared" si="17"/>
        <v>29721.53366051667</v>
      </c>
      <c r="E133" s="37">
        <f t="shared" si="10"/>
        <v>0</v>
      </c>
      <c r="F133" s="36">
        <f t="shared" si="11"/>
        <v>0</v>
      </c>
      <c r="G133" s="36">
        <f t="shared" si="15"/>
        <v>0</v>
      </c>
      <c r="H133" s="36">
        <f t="shared" si="16"/>
        <v>0</v>
      </c>
      <c r="I133" s="36">
        <f t="shared" si="12"/>
        <v>0</v>
      </c>
      <c r="J133" s="36">
        <f>SUM($H$18:$H133)</f>
        <v>1289202.615222354</v>
      </c>
    </row>
    <row r="134" spans="1:10" x14ac:dyDescent="0.3">
      <c r="A134" s="34">
        <f t="shared" si="13"/>
        <v>117</v>
      </c>
      <c r="B134" s="35">
        <f t="shared" si="9"/>
        <v>46661</v>
      </c>
      <c r="C134" s="36">
        <f t="shared" si="14"/>
        <v>0</v>
      </c>
      <c r="D134" s="36">
        <f t="shared" si="17"/>
        <v>29721.53366051667</v>
      </c>
      <c r="E134" s="37">
        <f t="shared" si="10"/>
        <v>0</v>
      </c>
      <c r="F134" s="36">
        <f t="shared" si="11"/>
        <v>0</v>
      </c>
      <c r="G134" s="36">
        <f t="shared" si="15"/>
        <v>0</v>
      </c>
      <c r="H134" s="36">
        <f t="shared" si="16"/>
        <v>0</v>
      </c>
      <c r="I134" s="36">
        <f t="shared" si="12"/>
        <v>0</v>
      </c>
      <c r="J134" s="36">
        <f>SUM($H$18:$H134)</f>
        <v>1289202.615222354</v>
      </c>
    </row>
    <row r="135" spans="1:10" x14ac:dyDescent="0.3">
      <c r="A135" s="34">
        <f t="shared" si="13"/>
        <v>118</v>
      </c>
      <c r="B135" s="35">
        <f t="shared" si="9"/>
        <v>46692</v>
      </c>
      <c r="C135" s="36">
        <f t="shared" si="14"/>
        <v>0</v>
      </c>
      <c r="D135" s="36">
        <f t="shared" si="17"/>
        <v>29721.53366051667</v>
      </c>
      <c r="E135" s="37">
        <f t="shared" si="10"/>
        <v>0</v>
      </c>
      <c r="F135" s="36">
        <f t="shared" si="11"/>
        <v>0</v>
      </c>
      <c r="G135" s="36">
        <f t="shared" si="15"/>
        <v>0</v>
      </c>
      <c r="H135" s="36">
        <f t="shared" si="16"/>
        <v>0</v>
      </c>
      <c r="I135" s="36">
        <f t="shared" si="12"/>
        <v>0</v>
      </c>
      <c r="J135" s="36">
        <f>SUM($H$18:$H135)</f>
        <v>1289202.615222354</v>
      </c>
    </row>
    <row r="136" spans="1:10" x14ac:dyDescent="0.3">
      <c r="A136" s="34">
        <f t="shared" si="13"/>
        <v>119</v>
      </c>
      <c r="B136" s="35">
        <f t="shared" si="9"/>
        <v>46722</v>
      </c>
      <c r="C136" s="36">
        <f t="shared" si="14"/>
        <v>0</v>
      </c>
      <c r="D136" s="36">
        <f t="shared" si="17"/>
        <v>29721.53366051667</v>
      </c>
      <c r="E136" s="37">
        <f t="shared" si="10"/>
        <v>0</v>
      </c>
      <c r="F136" s="36">
        <f t="shared" si="11"/>
        <v>0</v>
      </c>
      <c r="G136" s="36">
        <f t="shared" si="15"/>
        <v>0</v>
      </c>
      <c r="H136" s="36">
        <f t="shared" si="16"/>
        <v>0</v>
      </c>
      <c r="I136" s="36">
        <f t="shared" si="12"/>
        <v>0</v>
      </c>
      <c r="J136" s="36">
        <f>SUM($H$18:$H136)</f>
        <v>1289202.615222354</v>
      </c>
    </row>
    <row r="137" spans="1:10" x14ac:dyDescent="0.3">
      <c r="A137" s="34">
        <f t="shared" si="13"/>
        <v>120</v>
      </c>
      <c r="B137" s="35">
        <f t="shared" si="9"/>
        <v>46753</v>
      </c>
      <c r="C137" s="36">
        <f t="shared" si="14"/>
        <v>0</v>
      </c>
      <c r="D137" s="36">
        <f t="shared" si="17"/>
        <v>29721.53366051667</v>
      </c>
      <c r="E137" s="37">
        <f t="shared" si="10"/>
        <v>0</v>
      </c>
      <c r="F137" s="36">
        <f t="shared" si="11"/>
        <v>0</v>
      </c>
      <c r="G137" s="36">
        <f t="shared" si="15"/>
        <v>0</v>
      </c>
      <c r="H137" s="36">
        <f t="shared" si="16"/>
        <v>0</v>
      </c>
      <c r="I137" s="36">
        <f t="shared" si="12"/>
        <v>0</v>
      </c>
      <c r="J137" s="36">
        <f>SUM($H$18:$H137)</f>
        <v>1289202.615222354</v>
      </c>
    </row>
    <row r="138" spans="1:10" x14ac:dyDescent="0.3">
      <c r="A138" s="34">
        <f t="shared" si="13"/>
        <v>121</v>
      </c>
      <c r="B138" s="35">
        <f t="shared" si="9"/>
        <v>46784</v>
      </c>
      <c r="C138" s="36">
        <f t="shared" si="14"/>
        <v>0</v>
      </c>
      <c r="D138" s="36">
        <f t="shared" si="17"/>
        <v>29721.53366051667</v>
      </c>
      <c r="E138" s="37">
        <f t="shared" si="10"/>
        <v>0</v>
      </c>
      <c r="F138" s="36">
        <f t="shared" si="11"/>
        <v>0</v>
      </c>
      <c r="G138" s="36">
        <f t="shared" si="15"/>
        <v>0</v>
      </c>
      <c r="H138" s="36">
        <f t="shared" si="16"/>
        <v>0</v>
      </c>
      <c r="I138" s="36">
        <f t="shared" si="12"/>
        <v>0</v>
      </c>
      <c r="J138" s="36">
        <f>SUM($H$18:$H138)</f>
        <v>1289202.615222354</v>
      </c>
    </row>
    <row r="139" spans="1:10" x14ac:dyDescent="0.3">
      <c r="A139" s="34">
        <f t="shared" si="13"/>
        <v>122</v>
      </c>
      <c r="B139" s="35">
        <f t="shared" si="9"/>
        <v>46813</v>
      </c>
      <c r="C139" s="36">
        <f t="shared" si="14"/>
        <v>0</v>
      </c>
      <c r="D139" s="36">
        <f t="shared" si="17"/>
        <v>29721.53366051667</v>
      </c>
      <c r="E139" s="37">
        <f t="shared" si="10"/>
        <v>0</v>
      </c>
      <c r="F139" s="36">
        <f t="shared" si="11"/>
        <v>0</v>
      </c>
      <c r="G139" s="36">
        <f t="shared" si="15"/>
        <v>0</v>
      </c>
      <c r="H139" s="36">
        <f t="shared" si="16"/>
        <v>0</v>
      </c>
      <c r="I139" s="36">
        <f t="shared" si="12"/>
        <v>0</v>
      </c>
      <c r="J139" s="36">
        <f>SUM($H$18:$H139)</f>
        <v>1289202.615222354</v>
      </c>
    </row>
    <row r="140" spans="1:10" x14ac:dyDescent="0.3">
      <c r="A140" s="34">
        <f t="shared" si="13"/>
        <v>123</v>
      </c>
      <c r="B140" s="35">
        <f t="shared" si="9"/>
        <v>46844</v>
      </c>
      <c r="C140" s="36">
        <f t="shared" si="14"/>
        <v>0</v>
      </c>
      <c r="D140" s="36">
        <f t="shared" si="17"/>
        <v>29721.53366051667</v>
      </c>
      <c r="E140" s="37">
        <f t="shared" si="10"/>
        <v>0</v>
      </c>
      <c r="F140" s="36">
        <f t="shared" si="11"/>
        <v>0</v>
      </c>
      <c r="G140" s="36">
        <f t="shared" si="15"/>
        <v>0</v>
      </c>
      <c r="H140" s="36">
        <f t="shared" si="16"/>
        <v>0</v>
      </c>
      <c r="I140" s="36">
        <f t="shared" si="12"/>
        <v>0</v>
      </c>
      <c r="J140" s="36">
        <f>SUM($H$18:$H140)</f>
        <v>1289202.615222354</v>
      </c>
    </row>
    <row r="141" spans="1:10" x14ac:dyDescent="0.3">
      <c r="A141" s="34">
        <f t="shared" si="13"/>
        <v>124</v>
      </c>
      <c r="B141" s="35">
        <f t="shared" si="9"/>
        <v>46874</v>
      </c>
      <c r="C141" s="36">
        <f t="shared" si="14"/>
        <v>0</v>
      </c>
      <c r="D141" s="36">
        <f t="shared" si="17"/>
        <v>29721.53366051667</v>
      </c>
      <c r="E141" s="37">
        <f t="shared" si="10"/>
        <v>0</v>
      </c>
      <c r="F141" s="36">
        <f t="shared" si="11"/>
        <v>0</v>
      </c>
      <c r="G141" s="36">
        <f t="shared" si="15"/>
        <v>0</v>
      </c>
      <c r="H141" s="36">
        <f t="shared" si="16"/>
        <v>0</v>
      </c>
      <c r="I141" s="36">
        <f t="shared" si="12"/>
        <v>0</v>
      </c>
      <c r="J141" s="36">
        <f>SUM($H$18:$H141)</f>
        <v>1289202.615222354</v>
      </c>
    </row>
    <row r="142" spans="1:10" x14ac:dyDescent="0.3">
      <c r="A142" s="34">
        <f t="shared" si="13"/>
        <v>125</v>
      </c>
      <c r="B142" s="35">
        <f t="shared" si="9"/>
        <v>46905</v>
      </c>
      <c r="C142" s="36">
        <f t="shared" si="14"/>
        <v>0</v>
      </c>
      <c r="D142" s="36">
        <f t="shared" si="17"/>
        <v>29721.53366051667</v>
      </c>
      <c r="E142" s="37">
        <f t="shared" si="10"/>
        <v>0</v>
      </c>
      <c r="F142" s="36">
        <f t="shared" si="11"/>
        <v>0</v>
      </c>
      <c r="G142" s="36">
        <f t="shared" si="15"/>
        <v>0</v>
      </c>
      <c r="H142" s="36">
        <f t="shared" si="16"/>
        <v>0</v>
      </c>
      <c r="I142" s="36">
        <f t="shared" si="12"/>
        <v>0</v>
      </c>
      <c r="J142" s="36">
        <f>SUM($H$18:$H142)</f>
        <v>1289202.615222354</v>
      </c>
    </row>
    <row r="143" spans="1:10" x14ac:dyDescent="0.3">
      <c r="A143" s="34">
        <f t="shared" si="13"/>
        <v>126</v>
      </c>
      <c r="B143" s="35">
        <f t="shared" si="9"/>
        <v>46935</v>
      </c>
      <c r="C143" s="36">
        <f t="shared" si="14"/>
        <v>0</v>
      </c>
      <c r="D143" s="36">
        <f t="shared" si="17"/>
        <v>29721.53366051667</v>
      </c>
      <c r="E143" s="37">
        <f t="shared" si="10"/>
        <v>0</v>
      </c>
      <c r="F143" s="36">
        <f t="shared" si="11"/>
        <v>0</v>
      </c>
      <c r="G143" s="36">
        <f t="shared" si="15"/>
        <v>0</v>
      </c>
      <c r="H143" s="36">
        <f t="shared" si="16"/>
        <v>0</v>
      </c>
      <c r="I143" s="36">
        <f t="shared" si="12"/>
        <v>0</v>
      </c>
      <c r="J143" s="36">
        <f>SUM($H$18:$H143)</f>
        <v>1289202.615222354</v>
      </c>
    </row>
    <row r="144" spans="1:10" x14ac:dyDescent="0.3">
      <c r="A144" s="34">
        <f t="shared" si="13"/>
        <v>127</v>
      </c>
      <c r="B144" s="35">
        <f t="shared" si="9"/>
        <v>46966</v>
      </c>
      <c r="C144" s="36">
        <f t="shared" si="14"/>
        <v>0</v>
      </c>
      <c r="D144" s="36">
        <f t="shared" si="17"/>
        <v>29721.53366051667</v>
      </c>
      <c r="E144" s="37">
        <f t="shared" si="10"/>
        <v>0</v>
      </c>
      <c r="F144" s="36">
        <f t="shared" si="11"/>
        <v>0</v>
      </c>
      <c r="G144" s="36">
        <f t="shared" si="15"/>
        <v>0</v>
      </c>
      <c r="H144" s="36">
        <f t="shared" si="16"/>
        <v>0</v>
      </c>
      <c r="I144" s="36">
        <f t="shared" si="12"/>
        <v>0</v>
      </c>
      <c r="J144" s="36">
        <f>SUM($H$18:$H144)</f>
        <v>1289202.615222354</v>
      </c>
    </row>
    <row r="145" spans="1:10" x14ac:dyDescent="0.3">
      <c r="A145" s="34">
        <f t="shared" si="13"/>
        <v>128</v>
      </c>
      <c r="B145" s="35">
        <f t="shared" si="9"/>
        <v>46997</v>
      </c>
      <c r="C145" s="36">
        <f t="shared" si="14"/>
        <v>0</v>
      </c>
      <c r="D145" s="36">
        <f t="shared" si="17"/>
        <v>29721.53366051667</v>
      </c>
      <c r="E145" s="37">
        <f t="shared" si="10"/>
        <v>0</v>
      </c>
      <c r="F145" s="36">
        <f t="shared" si="11"/>
        <v>0</v>
      </c>
      <c r="G145" s="36">
        <f t="shared" si="15"/>
        <v>0</v>
      </c>
      <c r="H145" s="36">
        <f t="shared" si="16"/>
        <v>0</v>
      </c>
      <c r="I145" s="36">
        <f t="shared" si="12"/>
        <v>0</v>
      </c>
      <c r="J145" s="36">
        <f>SUM($H$18:$H145)</f>
        <v>1289202.615222354</v>
      </c>
    </row>
    <row r="146" spans="1:10" x14ac:dyDescent="0.3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47027</v>
      </c>
      <c r="C146" s="36">
        <f t="shared" si="14"/>
        <v>0</v>
      </c>
      <c r="D146" s="36">
        <f t="shared" si="17"/>
        <v>29721.53366051667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0</v>
      </c>
      <c r="G146" s="36">
        <f t="shared" si="15"/>
        <v>0</v>
      </c>
      <c r="H146" s="36">
        <f t="shared" si="16"/>
        <v>0</v>
      </c>
      <c r="I146" s="36">
        <f t="shared" ref="I146:I209" si="21">IF(AND(Pay_Num&lt;&gt;"",Sched_Pay+Extra_Pay&lt;Beg_Bal),Beg_Bal-Princ,IF(Pay_Num&lt;&gt;"",0,""))</f>
        <v>0</v>
      </c>
      <c r="J146" s="36">
        <f>SUM($H$18:$H146)</f>
        <v>1289202.615222354</v>
      </c>
    </row>
    <row r="147" spans="1:10" x14ac:dyDescent="0.3">
      <c r="A147" s="34">
        <f t="shared" ref="A147:A210" si="22">IF(Values_Entered,A146+1,"")</f>
        <v>130</v>
      </c>
      <c r="B147" s="35">
        <f t="shared" si="18"/>
        <v>47058</v>
      </c>
      <c r="C147" s="36">
        <f t="shared" ref="C147:C210" si="23">IF(Pay_Num&lt;&gt;"",I146,"")</f>
        <v>0</v>
      </c>
      <c r="D147" s="36">
        <f t="shared" si="17"/>
        <v>29721.53366051667</v>
      </c>
      <c r="E147" s="37">
        <f t="shared" si="19"/>
        <v>0</v>
      </c>
      <c r="F147" s="36">
        <f t="shared" si="20"/>
        <v>0</v>
      </c>
      <c r="G147" s="36">
        <f t="shared" ref="G147:G210" si="24">IF(Pay_Num&lt;&gt;"",Total_Pay-Int,"")</f>
        <v>0</v>
      </c>
      <c r="H147" s="36">
        <f t="shared" ref="H147:H210" si="25">IF(Pay_Num&lt;&gt;"",Beg_Bal*Interest_Rate/Num_Pmt_Per_Year,"")</f>
        <v>0</v>
      </c>
      <c r="I147" s="36">
        <f t="shared" si="21"/>
        <v>0</v>
      </c>
      <c r="J147" s="36">
        <f>SUM($H$18:$H147)</f>
        <v>1289202.615222354</v>
      </c>
    </row>
    <row r="148" spans="1:10" x14ac:dyDescent="0.3">
      <c r="A148" s="34">
        <f t="shared" si="22"/>
        <v>131</v>
      </c>
      <c r="B148" s="35">
        <f t="shared" si="18"/>
        <v>47088</v>
      </c>
      <c r="C148" s="36">
        <f t="shared" si="23"/>
        <v>0</v>
      </c>
      <c r="D148" s="36">
        <f t="shared" ref="D148:D211" si="26">IF(Pay_Num&lt;&gt;"",Scheduled_Monthly_Payment,"")</f>
        <v>29721.53366051667</v>
      </c>
      <c r="E148" s="37">
        <f t="shared" si="19"/>
        <v>0</v>
      </c>
      <c r="F148" s="36">
        <f t="shared" si="20"/>
        <v>0</v>
      </c>
      <c r="G148" s="36">
        <f t="shared" si="24"/>
        <v>0</v>
      </c>
      <c r="H148" s="36">
        <f t="shared" si="25"/>
        <v>0</v>
      </c>
      <c r="I148" s="36">
        <f t="shared" si="21"/>
        <v>0</v>
      </c>
      <c r="J148" s="36">
        <f>SUM($H$18:$H148)</f>
        <v>1289202.615222354</v>
      </c>
    </row>
    <row r="149" spans="1:10" x14ac:dyDescent="0.3">
      <c r="A149" s="34">
        <f t="shared" si="22"/>
        <v>132</v>
      </c>
      <c r="B149" s="35">
        <f t="shared" si="18"/>
        <v>47119</v>
      </c>
      <c r="C149" s="36">
        <f t="shared" si="23"/>
        <v>0</v>
      </c>
      <c r="D149" s="36">
        <f t="shared" si="26"/>
        <v>29721.53366051667</v>
      </c>
      <c r="E149" s="37">
        <f t="shared" si="19"/>
        <v>0</v>
      </c>
      <c r="F149" s="36">
        <f t="shared" si="20"/>
        <v>0</v>
      </c>
      <c r="G149" s="36">
        <f t="shared" si="24"/>
        <v>0</v>
      </c>
      <c r="H149" s="36">
        <f t="shared" si="25"/>
        <v>0</v>
      </c>
      <c r="I149" s="36">
        <f t="shared" si="21"/>
        <v>0</v>
      </c>
      <c r="J149" s="36">
        <f>SUM($H$18:$H149)</f>
        <v>1289202.615222354</v>
      </c>
    </row>
    <row r="150" spans="1:10" x14ac:dyDescent="0.3">
      <c r="A150" s="34">
        <f t="shared" si="22"/>
        <v>133</v>
      </c>
      <c r="B150" s="35">
        <f t="shared" si="18"/>
        <v>47150</v>
      </c>
      <c r="C150" s="36">
        <f t="shared" si="23"/>
        <v>0</v>
      </c>
      <c r="D150" s="36">
        <f t="shared" si="26"/>
        <v>29721.53366051667</v>
      </c>
      <c r="E150" s="37">
        <f t="shared" si="19"/>
        <v>0</v>
      </c>
      <c r="F150" s="36">
        <f t="shared" si="20"/>
        <v>0</v>
      </c>
      <c r="G150" s="36">
        <f t="shared" si="24"/>
        <v>0</v>
      </c>
      <c r="H150" s="36">
        <f t="shared" si="25"/>
        <v>0</v>
      </c>
      <c r="I150" s="36">
        <f t="shared" si="21"/>
        <v>0</v>
      </c>
      <c r="J150" s="36">
        <f>SUM($H$18:$H150)</f>
        <v>1289202.615222354</v>
      </c>
    </row>
    <row r="151" spans="1:10" x14ac:dyDescent="0.3">
      <c r="A151" s="34">
        <f t="shared" si="22"/>
        <v>134</v>
      </c>
      <c r="B151" s="35">
        <f t="shared" si="18"/>
        <v>47178</v>
      </c>
      <c r="C151" s="36">
        <f t="shared" si="23"/>
        <v>0</v>
      </c>
      <c r="D151" s="36">
        <f t="shared" si="26"/>
        <v>29721.53366051667</v>
      </c>
      <c r="E151" s="37">
        <f t="shared" si="19"/>
        <v>0</v>
      </c>
      <c r="F151" s="36">
        <f t="shared" si="20"/>
        <v>0</v>
      </c>
      <c r="G151" s="36">
        <f t="shared" si="24"/>
        <v>0</v>
      </c>
      <c r="H151" s="36">
        <f t="shared" si="25"/>
        <v>0</v>
      </c>
      <c r="I151" s="36">
        <f t="shared" si="21"/>
        <v>0</v>
      </c>
      <c r="J151" s="36">
        <f>SUM($H$18:$H151)</f>
        <v>1289202.615222354</v>
      </c>
    </row>
    <row r="152" spans="1:10" x14ac:dyDescent="0.3">
      <c r="A152" s="34">
        <f t="shared" si="22"/>
        <v>135</v>
      </c>
      <c r="B152" s="35">
        <f t="shared" si="18"/>
        <v>47209</v>
      </c>
      <c r="C152" s="36">
        <f t="shared" si="23"/>
        <v>0</v>
      </c>
      <c r="D152" s="36">
        <f t="shared" si="26"/>
        <v>29721.53366051667</v>
      </c>
      <c r="E152" s="37">
        <f t="shared" si="19"/>
        <v>0</v>
      </c>
      <c r="F152" s="36">
        <f t="shared" si="20"/>
        <v>0</v>
      </c>
      <c r="G152" s="36">
        <f t="shared" si="24"/>
        <v>0</v>
      </c>
      <c r="H152" s="36">
        <f t="shared" si="25"/>
        <v>0</v>
      </c>
      <c r="I152" s="36">
        <f t="shared" si="21"/>
        <v>0</v>
      </c>
      <c r="J152" s="36">
        <f>SUM($H$18:$H152)</f>
        <v>1289202.615222354</v>
      </c>
    </row>
    <row r="153" spans="1:10" x14ac:dyDescent="0.3">
      <c r="A153" s="34">
        <f t="shared" si="22"/>
        <v>136</v>
      </c>
      <c r="B153" s="35">
        <f t="shared" si="18"/>
        <v>47239</v>
      </c>
      <c r="C153" s="36">
        <f t="shared" si="23"/>
        <v>0</v>
      </c>
      <c r="D153" s="36">
        <f t="shared" si="26"/>
        <v>29721.53366051667</v>
      </c>
      <c r="E153" s="37">
        <f t="shared" si="19"/>
        <v>0</v>
      </c>
      <c r="F153" s="36">
        <f t="shared" si="20"/>
        <v>0</v>
      </c>
      <c r="G153" s="36">
        <f t="shared" si="24"/>
        <v>0</v>
      </c>
      <c r="H153" s="36">
        <f t="shared" si="25"/>
        <v>0</v>
      </c>
      <c r="I153" s="36">
        <f t="shared" si="21"/>
        <v>0</v>
      </c>
      <c r="J153" s="36">
        <f>SUM($H$18:$H153)</f>
        <v>1289202.615222354</v>
      </c>
    </row>
    <row r="154" spans="1:10" x14ac:dyDescent="0.3">
      <c r="A154" s="34">
        <f t="shared" si="22"/>
        <v>137</v>
      </c>
      <c r="B154" s="35">
        <f t="shared" si="18"/>
        <v>47270</v>
      </c>
      <c r="C154" s="36">
        <f t="shared" si="23"/>
        <v>0</v>
      </c>
      <c r="D154" s="36">
        <f t="shared" si="26"/>
        <v>29721.53366051667</v>
      </c>
      <c r="E154" s="37">
        <f t="shared" si="19"/>
        <v>0</v>
      </c>
      <c r="F154" s="36">
        <f t="shared" si="20"/>
        <v>0</v>
      </c>
      <c r="G154" s="36">
        <f t="shared" si="24"/>
        <v>0</v>
      </c>
      <c r="H154" s="36">
        <f t="shared" si="25"/>
        <v>0</v>
      </c>
      <c r="I154" s="36">
        <f t="shared" si="21"/>
        <v>0</v>
      </c>
      <c r="J154" s="36">
        <f>SUM($H$18:$H154)</f>
        <v>1289202.615222354</v>
      </c>
    </row>
    <row r="155" spans="1:10" x14ac:dyDescent="0.3">
      <c r="A155" s="34">
        <f t="shared" si="22"/>
        <v>138</v>
      </c>
      <c r="B155" s="35">
        <f t="shared" si="18"/>
        <v>47300</v>
      </c>
      <c r="C155" s="36">
        <f t="shared" si="23"/>
        <v>0</v>
      </c>
      <c r="D155" s="36">
        <f t="shared" si="26"/>
        <v>29721.53366051667</v>
      </c>
      <c r="E155" s="37">
        <f t="shared" si="19"/>
        <v>0</v>
      </c>
      <c r="F155" s="36">
        <f t="shared" si="20"/>
        <v>0</v>
      </c>
      <c r="G155" s="36">
        <f t="shared" si="24"/>
        <v>0</v>
      </c>
      <c r="H155" s="36">
        <f t="shared" si="25"/>
        <v>0</v>
      </c>
      <c r="I155" s="36">
        <f t="shared" si="21"/>
        <v>0</v>
      </c>
      <c r="J155" s="36">
        <f>SUM($H$18:$H155)</f>
        <v>1289202.615222354</v>
      </c>
    </row>
    <row r="156" spans="1:10" x14ac:dyDescent="0.3">
      <c r="A156" s="34">
        <f t="shared" si="22"/>
        <v>139</v>
      </c>
      <c r="B156" s="35">
        <f t="shared" si="18"/>
        <v>47331</v>
      </c>
      <c r="C156" s="36">
        <f t="shared" si="23"/>
        <v>0</v>
      </c>
      <c r="D156" s="36">
        <f t="shared" si="26"/>
        <v>29721.53366051667</v>
      </c>
      <c r="E156" s="37">
        <f t="shared" si="19"/>
        <v>0</v>
      </c>
      <c r="F156" s="36">
        <f t="shared" si="20"/>
        <v>0</v>
      </c>
      <c r="G156" s="36">
        <f t="shared" si="24"/>
        <v>0</v>
      </c>
      <c r="H156" s="36">
        <f t="shared" si="25"/>
        <v>0</v>
      </c>
      <c r="I156" s="36">
        <f t="shared" si="21"/>
        <v>0</v>
      </c>
      <c r="J156" s="36">
        <f>SUM($H$18:$H156)</f>
        <v>1289202.615222354</v>
      </c>
    </row>
    <row r="157" spans="1:10" x14ac:dyDescent="0.3">
      <c r="A157" s="34">
        <f t="shared" si="22"/>
        <v>140</v>
      </c>
      <c r="B157" s="35">
        <f t="shared" si="18"/>
        <v>47362</v>
      </c>
      <c r="C157" s="36">
        <f t="shared" si="23"/>
        <v>0</v>
      </c>
      <c r="D157" s="36">
        <f t="shared" si="26"/>
        <v>29721.53366051667</v>
      </c>
      <c r="E157" s="37">
        <f t="shared" si="19"/>
        <v>0</v>
      </c>
      <c r="F157" s="36">
        <f t="shared" si="20"/>
        <v>0</v>
      </c>
      <c r="G157" s="36">
        <f t="shared" si="24"/>
        <v>0</v>
      </c>
      <c r="H157" s="36">
        <f t="shared" si="25"/>
        <v>0</v>
      </c>
      <c r="I157" s="36">
        <f t="shared" si="21"/>
        <v>0</v>
      </c>
      <c r="J157" s="36">
        <f>SUM($H$18:$H157)</f>
        <v>1289202.615222354</v>
      </c>
    </row>
    <row r="158" spans="1:10" x14ac:dyDescent="0.3">
      <c r="A158" s="34">
        <f t="shared" si="22"/>
        <v>141</v>
      </c>
      <c r="B158" s="35">
        <f t="shared" si="18"/>
        <v>47392</v>
      </c>
      <c r="C158" s="36">
        <f t="shared" si="23"/>
        <v>0</v>
      </c>
      <c r="D158" s="36">
        <f t="shared" si="26"/>
        <v>29721.53366051667</v>
      </c>
      <c r="E158" s="37">
        <f t="shared" si="19"/>
        <v>0</v>
      </c>
      <c r="F158" s="36">
        <f t="shared" si="20"/>
        <v>0</v>
      </c>
      <c r="G158" s="36">
        <f t="shared" si="24"/>
        <v>0</v>
      </c>
      <c r="H158" s="36">
        <f t="shared" si="25"/>
        <v>0</v>
      </c>
      <c r="I158" s="36">
        <f t="shared" si="21"/>
        <v>0</v>
      </c>
      <c r="J158" s="36">
        <f>SUM($H$18:$H158)</f>
        <v>1289202.615222354</v>
      </c>
    </row>
    <row r="159" spans="1:10" x14ac:dyDescent="0.3">
      <c r="A159" s="34">
        <f t="shared" si="22"/>
        <v>142</v>
      </c>
      <c r="B159" s="35">
        <f t="shared" si="18"/>
        <v>47423</v>
      </c>
      <c r="C159" s="36">
        <f t="shared" si="23"/>
        <v>0</v>
      </c>
      <c r="D159" s="36">
        <f t="shared" si="26"/>
        <v>29721.53366051667</v>
      </c>
      <c r="E159" s="37">
        <f t="shared" si="19"/>
        <v>0</v>
      </c>
      <c r="F159" s="36">
        <f t="shared" si="20"/>
        <v>0</v>
      </c>
      <c r="G159" s="36">
        <f t="shared" si="24"/>
        <v>0</v>
      </c>
      <c r="H159" s="36">
        <f t="shared" si="25"/>
        <v>0</v>
      </c>
      <c r="I159" s="36">
        <f t="shared" si="21"/>
        <v>0</v>
      </c>
      <c r="J159" s="36">
        <f>SUM($H$18:$H159)</f>
        <v>1289202.615222354</v>
      </c>
    </row>
    <row r="160" spans="1:10" x14ac:dyDescent="0.3">
      <c r="A160" s="34">
        <f t="shared" si="22"/>
        <v>143</v>
      </c>
      <c r="B160" s="35">
        <f t="shared" si="18"/>
        <v>47453</v>
      </c>
      <c r="C160" s="36">
        <f t="shared" si="23"/>
        <v>0</v>
      </c>
      <c r="D160" s="36">
        <f t="shared" si="26"/>
        <v>29721.53366051667</v>
      </c>
      <c r="E160" s="37">
        <f t="shared" si="19"/>
        <v>0</v>
      </c>
      <c r="F160" s="36">
        <f t="shared" si="20"/>
        <v>0</v>
      </c>
      <c r="G160" s="36">
        <f t="shared" si="24"/>
        <v>0</v>
      </c>
      <c r="H160" s="36">
        <f t="shared" si="25"/>
        <v>0</v>
      </c>
      <c r="I160" s="36">
        <f t="shared" si="21"/>
        <v>0</v>
      </c>
      <c r="J160" s="36">
        <f>SUM($H$18:$H160)</f>
        <v>1289202.615222354</v>
      </c>
    </row>
    <row r="161" spans="1:10" x14ac:dyDescent="0.3">
      <c r="A161" s="34">
        <f t="shared" si="22"/>
        <v>144</v>
      </c>
      <c r="B161" s="35">
        <f t="shared" si="18"/>
        <v>47484</v>
      </c>
      <c r="C161" s="36">
        <f t="shared" si="23"/>
        <v>0</v>
      </c>
      <c r="D161" s="36">
        <f t="shared" si="26"/>
        <v>29721.53366051667</v>
      </c>
      <c r="E161" s="37">
        <f t="shared" si="19"/>
        <v>0</v>
      </c>
      <c r="F161" s="36">
        <f t="shared" si="20"/>
        <v>0</v>
      </c>
      <c r="G161" s="36">
        <f t="shared" si="24"/>
        <v>0</v>
      </c>
      <c r="H161" s="36">
        <f t="shared" si="25"/>
        <v>0</v>
      </c>
      <c r="I161" s="36">
        <f t="shared" si="21"/>
        <v>0</v>
      </c>
      <c r="J161" s="36">
        <f>SUM($H$18:$H161)</f>
        <v>1289202.615222354</v>
      </c>
    </row>
    <row r="162" spans="1:10" x14ac:dyDescent="0.3">
      <c r="A162" s="34">
        <f t="shared" si="22"/>
        <v>145</v>
      </c>
      <c r="B162" s="35">
        <f t="shared" si="18"/>
        <v>47515</v>
      </c>
      <c r="C162" s="36">
        <f t="shared" si="23"/>
        <v>0</v>
      </c>
      <c r="D162" s="36">
        <f t="shared" si="26"/>
        <v>29721.53366051667</v>
      </c>
      <c r="E162" s="37">
        <f t="shared" si="19"/>
        <v>0</v>
      </c>
      <c r="F162" s="36">
        <f t="shared" si="20"/>
        <v>0</v>
      </c>
      <c r="G162" s="36">
        <f t="shared" si="24"/>
        <v>0</v>
      </c>
      <c r="H162" s="36">
        <f t="shared" si="25"/>
        <v>0</v>
      </c>
      <c r="I162" s="36">
        <f t="shared" si="21"/>
        <v>0</v>
      </c>
      <c r="J162" s="36">
        <f>SUM($H$18:$H162)</f>
        <v>1289202.615222354</v>
      </c>
    </row>
    <row r="163" spans="1:10" x14ac:dyDescent="0.3">
      <c r="A163" s="34">
        <f t="shared" si="22"/>
        <v>146</v>
      </c>
      <c r="B163" s="35">
        <f t="shared" si="18"/>
        <v>47543</v>
      </c>
      <c r="C163" s="36">
        <f t="shared" si="23"/>
        <v>0</v>
      </c>
      <c r="D163" s="36">
        <f t="shared" si="26"/>
        <v>29721.53366051667</v>
      </c>
      <c r="E163" s="37">
        <f t="shared" si="19"/>
        <v>0</v>
      </c>
      <c r="F163" s="36">
        <f t="shared" si="20"/>
        <v>0</v>
      </c>
      <c r="G163" s="36">
        <f t="shared" si="24"/>
        <v>0</v>
      </c>
      <c r="H163" s="36">
        <f t="shared" si="25"/>
        <v>0</v>
      </c>
      <c r="I163" s="36">
        <f t="shared" si="21"/>
        <v>0</v>
      </c>
      <c r="J163" s="36">
        <f>SUM($H$18:$H163)</f>
        <v>1289202.615222354</v>
      </c>
    </row>
    <row r="164" spans="1:10" x14ac:dyDescent="0.3">
      <c r="A164" s="34">
        <f t="shared" si="22"/>
        <v>147</v>
      </c>
      <c r="B164" s="35">
        <f t="shared" si="18"/>
        <v>47574</v>
      </c>
      <c r="C164" s="36">
        <f t="shared" si="23"/>
        <v>0</v>
      </c>
      <c r="D164" s="36">
        <f t="shared" si="26"/>
        <v>29721.53366051667</v>
      </c>
      <c r="E164" s="37">
        <f t="shared" si="19"/>
        <v>0</v>
      </c>
      <c r="F164" s="36">
        <f t="shared" si="20"/>
        <v>0</v>
      </c>
      <c r="G164" s="36">
        <f t="shared" si="24"/>
        <v>0</v>
      </c>
      <c r="H164" s="36">
        <f t="shared" si="25"/>
        <v>0</v>
      </c>
      <c r="I164" s="36">
        <f t="shared" si="21"/>
        <v>0</v>
      </c>
      <c r="J164" s="36">
        <f>SUM($H$18:$H164)</f>
        <v>1289202.615222354</v>
      </c>
    </row>
    <row r="165" spans="1:10" x14ac:dyDescent="0.3">
      <c r="A165" s="34">
        <f t="shared" si="22"/>
        <v>148</v>
      </c>
      <c r="B165" s="35">
        <f t="shared" si="18"/>
        <v>47604</v>
      </c>
      <c r="C165" s="36">
        <f t="shared" si="23"/>
        <v>0</v>
      </c>
      <c r="D165" s="36">
        <f t="shared" si="26"/>
        <v>29721.53366051667</v>
      </c>
      <c r="E165" s="37">
        <f t="shared" si="19"/>
        <v>0</v>
      </c>
      <c r="F165" s="36">
        <f t="shared" si="20"/>
        <v>0</v>
      </c>
      <c r="G165" s="36">
        <f t="shared" si="24"/>
        <v>0</v>
      </c>
      <c r="H165" s="36">
        <f t="shared" si="25"/>
        <v>0</v>
      </c>
      <c r="I165" s="36">
        <f t="shared" si="21"/>
        <v>0</v>
      </c>
      <c r="J165" s="36">
        <f>SUM($H$18:$H165)</f>
        <v>1289202.615222354</v>
      </c>
    </row>
    <row r="166" spans="1:10" x14ac:dyDescent="0.3">
      <c r="A166" s="34">
        <f t="shared" si="22"/>
        <v>149</v>
      </c>
      <c r="B166" s="35">
        <f t="shared" si="18"/>
        <v>47635</v>
      </c>
      <c r="C166" s="36">
        <f t="shared" si="23"/>
        <v>0</v>
      </c>
      <c r="D166" s="36">
        <f t="shared" si="26"/>
        <v>29721.53366051667</v>
      </c>
      <c r="E166" s="37">
        <f t="shared" si="19"/>
        <v>0</v>
      </c>
      <c r="F166" s="36">
        <f t="shared" si="20"/>
        <v>0</v>
      </c>
      <c r="G166" s="36">
        <f t="shared" si="24"/>
        <v>0</v>
      </c>
      <c r="H166" s="36">
        <f t="shared" si="25"/>
        <v>0</v>
      </c>
      <c r="I166" s="36">
        <f t="shared" si="21"/>
        <v>0</v>
      </c>
      <c r="J166" s="36">
        <f>SUM($H$18:$H166)</f>
        <v>1289202.615222354</v>
      </c>
    </row>
    <row r="167" spans="1:10" x14ac:dyDescent="0.3">
      <c r="A167" s="34">
        <f t="shared" si="22"/>
        <v>150</v>
      </c>
      <c r="B167" s="35">
        <f t="shared" si="18"/>
        <v>47665</v>
      </c>
      <c r="C167" s="36">
        <f t="shared" si="23"/>
        <v>0</v>
      </c>
      <c r="D167" s="36">
        <f t="shared" si="26"/>
        <v>29721.53366051667</v>
      </c>
      <c r="E167" s="37">
        <f t="shared" si="19"/>
        <v>0</v>
      </c>
      <c r="F167" s="36">
        <f t="shared" si="20"/>
        <v>0</v>
      </c>
      <c r="G167" s="36">
        <f t="shared" si="24"/>
        <v>0</v>
      </c>
      <c r="H167" s="36">
        <f t="shared" si="25"/>
        <v>0</v>
      </c>
      <c r="I167" s="36">
        <f t="shared" si="21"/>
        <v>0</v>
      </c>
      <c r="J167" s="36">
        <f>SUM($H$18:$H167)</f>
        <v>1289202.615222354</v>
      </c>
    </row>
    <row r="168" spans="1:10" x14ac:dyDescent="0.3">
      <c r="A168" s="34">
        <f t="shared" si="22"/>
        <v>151</v>
      </c>
      <c r="B168" s="35">
        <f t="shared" si="18"/>
        <v>47696</v>
      </c>
      <c r="C168" s="36">
        <f t="shared" si="23"/>
        <v>0</v>
      </c>
      <c r="D168" s="36">
        <f t="shared" si="26"/>
        <v>29721.53366051667</v>
      </c>
      <c r="E168" s="37">
        <f t="shared" si="19"/>
        <v>0</v>
      </c>
      <c r="F168" s="36">
        <f t="shared" si="20"/>
        <v>0</v>
      </c>
      <c r="G168" s="36">
        <f t="shared" si="24"/>
        <v>0</v>
      </c>
      <c r="H168" s="36">
        <f t="shared" si="25"/>
        <v>0</v>
      </c>
      <c r="I168" s="36">
        <f t="shared" si="21"/>
        <v>0</v>
      </c>
      <c r="J168" s="36">
        <f>SUM($H$18:$H168)</f>
        <v>1289202.615222354</v>
      </c>
    </row>
    <row r="169" spans="1:10" x14ac:dyDescent="0.3">
      <c r="A169" s="34">
        <f t="shared" si="22"/>
        <v>152</v>
      </c>
      <c r="B169" s="35">
        <f t="shared" si="18"/>
        <v>47727</v>
      </c>
      <c r="C169" s="36">
        <f t="shared" si="23"/>
        <v>0</v>
      </c>
      <c r="D169" s="36">
        <f t="shared" si="26"/>
        <v>29721.53366051667</v>
      </c>
      <c r="E169" s="37">
        <f t="shared" si="19"/>
        <v>0</v>
      </c>
      <c r="F169" s="36">
        <f t="shared" si="20"/>
        <v>0</v>
      </c>
      <c r="G169" s="36">
        <f t="shared" si="24"/>
        <v>0</v>
      </c>
      <c r="H169" s="36">
        <f t="shared" si="25"/>
        <v>0</v>
      </c>
      <c r="I169" s="36">
        <f t="shared" si="21"/>
        <v>0</v>
      </c>
      <c r="J169" s="36">
        <f>SUM($H$18:$H169)</f>
        <v>1289202.615222354</v>
      </c>
    </row>
    <row r="170" spans="1:10" x14ac:dyDescent="0.3">
      <c r="A170" s="34">
        <f t="shared" si="22"/>
        <v>153</v>
      </c>
      <c r="B170" s="35">
        <f t="shared" si="18"/>
        <v>47757</v>
      </c>
      <c r="C170" s="36">
        <f t="shared" si="23"/>
        <v>0</v>
      </c>
      <c r="D170" s="36">
        <f t="shared" si="26"/>
        <v>29721.53366051667</v>
      </c>
      <c r="E170" s="37">
        <f t="shared" si="19"/>
        <v>0</v>
      </c>
      <c r="F170" s="36">
        <f t="shared" si="20"/>
        <v>0</v>
      </c>
      <c r="G170" s="36">
        <f t="shared" si="24"/>
        <v>0</v>
      </c>
      <c r="H170" s="36">
        <f t="shared" si="25"/>
        <v>0</v>
      </c>
      <c r="I170" s="36">
        <f t="shared" si="21"/>
        <v>0</v>
      </c>
      <c r="J170" s="36">
        <f>SUM($H$18:$H170)</f>
        <v>1289202.615222354</v>
      </c>
    </row>
    <row r="171" spans="1:10" x14ac:dyDescent="0.3">
      <c r="A171" s="34">
        <f t="shared" si="22"/>
        <v>154</v>
      </c>
      <c r="B171" s="35">
        <f t="shared" si="18"/>
        <v>47788</v>
      </c>
      <c r="C171" s="36">
        <f t="shared" si="23"/>
        <v>0</v>
      </c>
      <c r="D171" s="36">
        <f t="shared" si="26"/>
        <v>29721.53366051667</v>
      </c>
      <c r="E171" s="37">
        <f t="shared" si="19"/>
        <v>0</v>
      </c>
      <c r="F171" s="36">
        <f t="shared" si="20"/>
        <v>0</v>
      </c>
      <c r="G171" s="36">
        <f t="shared" si="24"/>
        <v>0</v>
      </c>
      <c r="H171" s="36">
        <f t="shared" si="25"/>
        <v>0</v>
      </c>
      <c r="I171" s="36">
        <f t="shared" si="21"/>
        <v>0</v>
      </c>
      <c r="J171" s="36">
        <f>SUM($H$18:$H171)</f>
        <v>1289202.615222354</v>
      </c>
    </row>
    <row r="172" spans="1:10" x14ac:dyDescent="0.3">
      <c r="A172" s="34">
        <f t="shared" si="22"/>
        <v>155</v>
      </c>
      <c r="B172" s="35">
        <f t="shared" si="18"/>
        <v>47818</v>
      </c>
      <c r="C172" s="36">
        <f t="shared" si="23"/>
        <v>0</v>
      </c>
      <c r="D172" s="36">
        <f t="shared" si="26"/>
        <v>29721.53366051667</v>
      </c>
      <c r="E172" s="37">
        <f t="shared" si="19"/>
        <v>0</v>
      </c>
      <c r="F172" s="36">
        <f t="shared" si="20"/>
        <v>0</v>
      </c>
      <c r="G172" s="36">
        <f t="shared" si="24"/>
        <v>0</v>
      </c>
      <c r="H172" s="36">
        <f t="shared" si="25"/>
        <v>0</v>
      </c>
      <c r="I172" s="36">
        <f t="shared" si="21"/>
        <v>0</v>
      </c>
      <c r="J172" s="36">
        <f>SUM($H$18:$H172)</f>
        <v>1289202.615222354</v>
      </c>
    </row>
    <row r="173" spans="1:10" x14ac:dyDescent="0.3">
      <c r="A173" s="34">
        <f t="shared" si="22"/>
        <v>156</v>
      </c>
      <c r="B173" s="35">
        <f t="shared" si="18"/>
        <v>47849</v>
      </c>
      <c r="C173" s="36">
        <f t="shared" si="23"/>
        <v>0</v>
      </c>
      <c r="D173" s="36">
        <f t="shared" si="26"/>
        <v>29721.53366051667</v>
      </c>
      <c r="E173" s="37">
        <f t="shared" si="19"/>
        <v>0</v>
      </c>
      <c r="F173" s="36">
        <f t="shared" si="20"/>
        <v>0</v>
      </c>
      <c r="G173" s="36">
        <f t="shared" si="24"/>
        <v>0</v>
      </c>
      <c r="H173" s="36">
        <f t="shared" si="25"/>
        <v>0</v>
      </c>
      <c r="I173" s="36">
        <f t="shared" si="21"/>
        <v>0</v>
      </c>
      <c r="J173" s="36">
        <f>SUM($H$18:$H173)</f>
        <v>1289202.615222354</v>
      </c>
    </row>
    <row r="174" spans="1:10" x14ac:dyDescent="0.3">
      <c r="A174" s="34">
        <f t="shared" si="22"/>
        <v>157</v>
      </c>
      <c r="B174" s="35">
        <f t="shared" si="18"/>
        <v>47880</v>
      </c>
      <c r="C174" s="36">
        <f t="shared" si="23"/>
        <v>0</v>
      </c>
      <c r="D174" s="36">
        <f t="shared" si="26"/>
        <v>29721.53366051667</v>
      </c>
      <c r="E174" s="37">
        <f t="shared" si="19"/>
        <v>0</v>
      </c>
      <c r="F174" s="36">
        <f t="shared" si="20"/>
        <v>0</v>
      </c>
      <c r="G174" s="36">
        <f t="shared" si="24"/>
        <v>0</v>
      </c>
      <c r="H174" s="36">
        <f t="shared" si="25"/>
        <v>0</v>
      </c>
      <c r="I174" s="36">
        <f t="shared" si="21"/>
        <v>0</v>
      </c>
      <c r="J174" s="36">
        <f>SUM($H$18:$H174)</f>
        <v>1289202.615222354</v>
      </c>
    </row>
    <row r="175" spans="1:10" x14ac:dyDescent="0.3">
      <c r="A175" s="34">
        <f t="shared" si="22"/>
        <v>158</v>
      </c>
      <c r="B175" s="35">
        <f t="shared" si="18"/>
        <v>47908</v>
      </c>
      <c r="C175" s="36">
        <f t="shared" si="23"/>
        <v>0</v>
      </c>
      <c r="D175" s="36">
        <f t="shared" si="26"/>
        <v>29721.53366051667</v>
      </c>
      <c r="E175" s="37">
        <f t="shared" si="19"/>
        <v>0</v>
      </c>
      <c r="F175" s="36">
        <f t="shared" si="20"/>
        <v>0</v>
      </c>
      <c r="G175" s="36">
        <f t="shared" si="24"/>
        <v>0</v>
      </c>
      <c r="H175" s="36">
        <f t="shared" si="25"/>
        <v>0</v>
      </c>
      <c r="I175" s="36">
        <f t="shared" si="21"/>
        <v>0</v>
      </c>
      <c r="J175" s="36">
        <f>SUM($H$18:$H175)</f>
        <v>1289202.615222354</v>
      </c>
    </row>
    <row r="176" spans="1:10" x14ac:dyDescent="0.3">
      <c r="A176" s="34">
        <f t="shared" si="22"/>
        <v>159</v>
      </c>
      <c r="B176" s="35">
        <f t="shared" si="18"/>
        <v>47939</v>
      </c>
      <c r="C176" s="36">
        <f t="shared" si="23"/>
        <v>0</v>
      </c>
      <c r="D176" s="36">
        <f t="shared" si="26"/>
        <v>29721.53366051667</v>
      </c>
      <c r="E176" s="37">
        <f t="shared" si="19"/>
        <v>0</v>
      </c>
      <c r="F176" s="36">
        <f t="shared" si="20"/>
        <v>0</v>
      </c>
      <c r="G176" s="36">
        <f t="shared" si="24"/>
        <v>0</v>
      </c>
      <c r="H176" s="36">
        <f t="shared" si="25"/>
        <v>0</v>
      </c>
      <c r="I176" s="36">
        <f t="shared" si="21"/>
        <v>0</v>
      </c>
      <c r="J176" s="36">
        <f>SUM($H$18:$H176)</f>
        <v>1289202.615222354</v>
      </c>
    </row>
    <row r="177" spans="1:10" x14ac:dyDescent="0.3">
      <c r="A177" s="34">
        <f t="shared" si="22"/>
        <v>160</v>
      </c>
      <c r="B177" s="35">
        <f t="shared" si="18"/>
        <v>47969</v>
      </c>
      <c r="C177" s="36">
        <f t="shared" si="23"/>
        <v>0</v>
      </c>
      <c r="D177" s="36">
        <f t="shared" si="26"/>
        <v>29721.53366051667</v>
      </c>
      <c r="E177" s="37">
        <f t="shared" si="19"/>
        <v>0</v>
      </c>
      <c r="F177" s="36">
        <f t="shared" si="20"/>
        <v>0</v>
      </c>
      <c r="G177" s="36">
        <f t="shared" si="24"/>
        <v>0</v>
      </c>
      <c r="H177" s="36">
        <f t="shared" si="25"/>
        <v>0</v>
      </c>
      <c r="I177" s="36">
        <f t="shared" si="21"/>
        <v>0</v>
      </c>
      <c r="J177" s="36">
        <f>SUM($H$18:$H177)</f>
        <v>1289202.615222354</v>
      </c>
    </row>
    <row r="178" spans="1:10" x14ac:dyDescent="0.3">
      <c r="A178" s="34">
        <f t="shared" si="22"/>
        <v>161</v>
      </c>
      <c r="B178" s="35">
        <f t="shared" si="18"/>
        <v>48000</v>
      </c>
      <c r="C178" s="36">
        <f t="shared" si="23"/>
        <v>0</v>
      </c>
      <c r="D178" s="36">
        <f t="shared" si="26"/>
        <v>29721.53366051667</v>
      </c>
      <c r="E178" s="37">
        <f t="shared" si="19"/>
        <v>0</v>
      </c>
      <c r="F178" s="36">
        <f t="shared" si="20"/>
        <v>0</v>
      </c>
      <c r="G178" s="36">
        <f t="shared" si="24"/>
        <v>0</v>
      </c>
      <c r="H178" s="36">
        <f t="shared" si="25"/>
        <v>0</v>
      </c>
      <c r="I178" s="36">
        <f t="shared" si="21"/>
        <v>0</v>
      </c>
      <c r="J178" s="36">
        <f>SUM($H$18:$H178)</f>
        <v>1289202.615222354</v>
      </c>
    </row>
    <row r="179" spans="1:10" x14ac:dyDescent="0.3">
      <c r="A179" s="34">
        <f t="shared" si="22"/>
        <v>162</v>
      </c>
      <c r="B179" s="35">
        <f t="shared" si="18"/>
        <v>48030</v>
      </c>
      <c r="C179" s="36">
        <f t="shared" si="23"/>
        <v>0</v>
      </c>
      <c r="D179" s="36">
        <f t="shared" si="26"/>
        <v>29721.53366051667</v>
      </c>
      <c r="E179" s="37">
        <f t="shared" si="19"/>
        <v>0</v>
      </c>
      <c r="F179" s="36">
        <f t="shared" si="20"/>
        <v>0</v>
      </c>
      <c r="G179" s="36">
        <f t="shared" si="24"/>
        <v>0</v>
      </c>
      <c r="H179" s="36">
        <f t="shared" si="25"/>
        <v>0</v>
      </c>
      <c r="I179" s="36">
        <f t="shared" si="21"/>
        <v>0</v>
      </c>
      <c r="J179" s="36">
        <f>SUM($H$18:$H179)</f>
        <v>1289202.615222354</v>
      </c>
    </row>
    <row r="180" spans="1:10" x14ac:dyDescent="0.3">
      <c r="A180" s="34">
        <f t="shared" si="22"/>
        <v>163</v>
      </c>
      <c r="B180" s="35">
        <f t="shared" si="18"/>
        <v>48061</v>
      </c>
      <c r="C180" s="36">
        <f t="shared" si="23"/>
        <v>0</v>
      </c>
      <c r="D180" s="36">
        <f t="shared" si="26"/>
        <v>29721.53366051667</v>
      </c>
      <c r="E180" s="37">
        <f t="shared" si="19"/>
        <v>0</v>
      </c>
      <c r="F180" s="36">
        <f t="shared" si="20"/>
        <v>0</v>
      </c>
      <c r="G180" s="36">
        <f t="shared" si="24"/>
        <v>0</v>
      </c>
      <c r="H180" s="36">
        <f t="shared" si="25"/>
        <v>0</v>
      </c>
      <c r="I180" s="36">
        <f t="shared" si="21"/>
        <v>0</v>
      </c>
      <c r="J180" s="36">
        <f>SUM($H$18:$H180)</f>
        <v>1289202.615222354</v>
      </c>
    </row>
    <row r="181" spans="1:10" x14ac:dyDescent="0.3">
      <c r="A181" s="34">
        <f t="shared" si="22"/>
        <v>164</v>
      </c>
      <c r="B181" s="35">
        <f t="shared" si="18"/>
        <v>48092</v>
      </c>
      <c r="C181" s="36">
        <f t="shared" si="23"/>
        <v>0</v>
      </c>
      <c r="D181" s="36">
        <f t="shared" si="26"/>
        <v>29721.53366051667</v>
      </c>
      <c r="E181" s="37">
        <f t="shared" si="19"/>
        <v>0</v>
      </c>
      <c r="F181" s="36">
        <f t="shared" si="20"/>
        <v>0</v>
      </c>
      <c r="G181" s="36">
        <f t="shared" si="24"/>
        <v>0</v>
      </c>
      <c r="H181" s="36">
        <f t="shared" si="25"/>
        <v>0</v>
      </c>
      <c r="I181" s="36">
        <f t="shared" si="21"/>
        <v>0</v>
      </c>
      <c r="J181" s="36">
        <f>SUM($H$18:$H181)</f>
        <v>1289202.615222354</v>
      </c>
    </row>
    <row r="182" spans="1:10" x14ac:dyDescent="0.3">
      <c r="A182" s="34">
        <f t="shared" si="22"/>
        <v>165</v>
      </c>
      <c r="B182" s="35">
        <f t="shared" si="18"/>
        <v>48122</v>
      </c>
      <c r="C182" s="36">
        <f t="shared" si="23"/>
        <v>0</v>
      </c>
      <c r="D182" s="36">
        <f t="shared" si="26"/>
        <v>29721.53366051667</v>
      </c>
      <c r="E182" s="37">
        <f t="shared" si="19"/>
        <v>0</v>
      </c>
      <c r="F182" s="36">
        <f t="shared" si="20"/>
        <v>0</v>
      </c>
      <c r="G182" s="36">
        <f t="shared" si="24"/>
        <v>0</v>
      </c>
      <c r="H182" s="36">
        <f t="shared" si="25"/>
        <v>0</v>
      </c>
      <c r="I182" s="36">
        <f t="shared" si="21"/>
        <v>0</v>
      </c>
      <c r="J182" s="36">
        <f>SUM($H$18:$H182)</f>
        <v>1289202.615222354</v>
      </c>
    </row>
    <row r="183" spans="1:10" x14ac:dyDescent="0.3">
      <c r="A183" s="34">
        <f t="shared" si="22"/>
        <v>166</v>
      </c>
      <c r="B183" s="35">
        <f t="shared" si="18"/>
        <v>48153</v>
      </c>
      <c r="C183" s="36">
        <f t="shared" si="23"/>
        <v>0</v>
      </c>
      <c r="D183" s="36">
        <f t="shared" si="26"/>
        <v>29721.53366051667</v>
      </c>
      <c r="E183" s="37">
        <f t="shared" si="19"/>
        <v>0</v>
      </c>
      <c r="F183" s="36">
        <f t="shared" si="20"/>
        <v>0</v>
      </c>
      <c r="G183" s="36">
        <f t="shared" si="24"/>
        <v>0</v>
      </c>
      <c r="H183" s="36">
        <f t="shared" si="25"/>
        <v>0</v>
      </c>
      <c r="I183" s="36">
        <f t="shared" si="21"/>
        <v>0</v>
      </c>
      <c r="J183" s="36">
        <f>SUM($H$18:$H183)</f>
        <v>1289202.615222354</v>
      </c>
    </row>
    <row r="184" spans="1:10" x14ac:dyDescent="0.3">
      <c r="A184" s="34">
        <f t="shared" si="22"/>
        <v>167</v>
      </c>
      <c r="B184" s="35">
        <f t="shared" si="18"/>
        <v>48183</v>
      </c>
      <c r="C184" s="36">
        <f t="shared" si="23"/>
        <v>0</v>
      </c>
      <c r="D184" s="36">
        <f t="shared" si="26"/>
        <v>29721.53366051667</v>
      </c>
      <c r="E184" s="37">
        <f t="shared" si="19"/>
        <v>0</v>
      </c>
      <c r="F184" s="36">
        <f t="shared" si="20"/>
        <v>0</v>
      </c>
      <c r="G184" s="36">
        <f t="shared" si="24"/>
        <v>0</v>
      </c>
      <c r="H184" s="36">
        <f t="shared" si="25"/>
        <v>0</v>
      </c>
      <c r="I184" s="36">
        <f t="shared" si="21"/>
        <v>0</v>
      </c>
      <c r="J184" s="36">
        <f>SUM($H$18:$H184)</f>
        <v>1289202.615222354</v>
      </c>
    </row>
    <row r="185" spans="1:10" x14ac:dyDescent="0.3">
      <c r="A185" s="34">
        <f t="shared" si="22"/>
        <v>168</v>
      </c>
      <c r="B185" s="35">
        <f t="shared" si="18"/>
        <v>48214</v>
      </c>
      <c r="C185" s="36">
        <f t="shared" si="23"/>
        <v>0</v>
      </c>
      <c r="D185" s="36">
        <f t="shared" si="26"/>
        <v>29721.53366051667</v>
      </c>
      <c r="E185" s="37">
        <f t="shared" si="19"/>
        <v>0</v>
      </c>
      <c r="F185" s="36">
        <f t="shared" si="20"/>
        <v>0</v>
      </c>
      <c r="G185" s="36">
        <f t="shared" si="24"/>
        <v>0</v>
      </c>
      <c r="H185" s="36">
        <f t="shared" si="25"/>
        <v>0</v>
      </c>
      <c r="I185" s="36">
        <f t="shared" si="21"/>
        <v>0</v>
      </c>
      <c r="J185" s="36">
        <f>SUM($H$18:$H185)</f>
        <v>1289202.615222354</v>
      </c>
    </row>
    <row r="186" spans="1:10" x14ac:dyDescent="0.3">
      <c r="A186" s="34">
        <f t="shared" si="22"/>
        <v>169</v>
      </c>
      <c r="B186" s="35">
        <f t="shared" si="18"/>
        <v>48245</v>
      </c>
      <c r="C186" s="36">
        <f t="shared" si="23"/>
        <v>0</v>
      </c>
      <c r="D186" s="36">
        <f t="shared" si="26"/>
        <v>29721.53366051667</v>
      </c>
      <c r="E186" s="37">
        <f t="shared" si="19"/>
        <v>0</v>
      </c>
      <c r="F186" s="36">
        <f t="shared" si="20"/>
        <v>0</v>
      </c>
      <c r="G186" s="36">
        <f t="shared" si="24"/>
        <v>0</v>
      </c>
      <c r="H186" s="36">
        <f t="shared" si="25"/>
        <v>0</v>
      </c>
      <c r="I186" s="36">
        <f t="shared" si="21"/>
        <v>0</v>
      </c>
      <c r="J186" s="36">
        <f>SUM($H$18:$H186)</f>
        <v>1289202.615222354</v>
      </c>
    </row>
    <row r="187" spans="1:10" x14ac:dyDescent="0.3">
      <c r="A187" s="34">
        <f t="shared" si="22"/>
        <v>170</v>
      </c>
      <c r="B187" s="35">
        <f t="shared" si="18"/>
        <v>48274</v>
      </c>
      <c r="C187" s="36">
        <f t="shared" si="23"/>
        <v>0</v>
      </c>
      <c r="D187" s="36">
        <f t="shared" si="26"/>
        <v>29721.53366051667</v>
      </c>
      <c r="E187" s="37">
        <f t="shared" si="19"/>
        <v>0</v>
      </c>
      <c r="F187" s="36">
        <f t="shared" si="20"/>
        <v>0</v>
      </c>
      <c r="G187" s="36">
        <f t="shared" si="24"/>
        <v>0</v>
      </c>
      <c r="H187" s="36">
        <f t="shared" si="25"/>
        <v>0</v>
      </c>
      <c r="I187" s="36">
        <f t="shared" si="21"/>
        <v>0</v>
      </c>
      <c r="J187" s="36">
        <f>SUM($H$18:$H187)</f>
        <v>1289202.615222354</v>
      </c>
    </row>
    <row r="188" spans="1:10" x14ac:dyDescent="0.3">
      <c r="A188" s="34">
        <f t="shared" si="22"/>
        <v>171</v>
      </c>
      <c r="B188" s="35">
        <f t="shared" si="18"/>
        <v>48305</v>
      </c>
      <c r="C188" s="36">
        <f t="shared" si="23"/>
        <v>0</v>
      </c>
      <c r="D188" s="36">
        <f t="shared" si="26"/>
        <v>29721.53366051667</v>
      </c>
      <c r="E188" s="37">
        <f t="shared" si="19"/>
        <v>0</v>
      </c>
      <c r="F188" s="36">
        <f t="shared" si="20"/>
        <v>0</v>
      </c>
      <c r="G188" s="36">
        <f t="shared" si="24"/>
        <v>0</v>
      </c>
      <c r="H188" s="36">
        <f t="shared" si="25"/>
        <v>0</v>
      </c>
      <c r="I188" s="36">
        <f t="shared" si="21"/>
        <v>0</v>
      </c>
      <c r="J188" s="36">
        <f>SUM($H$18:$H188)</f>
        <v>1289202.615222354</v>
      </c>
    </row>
    <row r="189" spans="1:10" x14ac:dyDescent="0.3">
      <c r="A189" s="34">
        <f t="shared" si="22"/>
        <v>172</v>
      </c>
      <c r="B189" s="35">
        <f t="shared" si="18"/>
        <v>48335</v>
      </c>
      <c r="C189" s="36">
        <f t="shared" si="23"/>
        <v>0</v>
      </c>
      <c r="D189" s="36">
        <f t="shared" si="26"/>
        <v>29721.53366051667</v>
      </c>
      <c r="E189" s="37">
        <f t="shared" si="19"/>
        <v>0</v>
      </c>
      <c r="F189" s="36">
        <f t="shared" si="20"/>
        <v>0</v>
      </c>
      <c r="G189" s="36">
        <f t="shared" si="24"/>
        <v>0</v>
      </c>
      <c r="H189" s="36">
        <f t="shared" si="25"/>
        <v>0</v>
      </c>
      <c r="I189" s="36">
        <f t="shared" si="21"/>
        <v>0</v>
      </c>
      <c r="J189" s="36">
        <f>SUM($H$18:$H189)</f>
        <v>1289202.615222354</v>
      </c>
    </row>
    <row r="190" spans="1:10" x14ac:dyDescent="0.3">
      <c r="A190" s="34">
        <f t="shared" si="22"/>
        <v>173</v>
      </c>
      <c r="B190" s="35">
        <f t="shared" si="18"/>
        <v>48366</v>
      </c>
      <c r="C190" s="36">
        <f t="shared" si="23"/>
        <v>0</v>
      </c>
      <c r="D190" s="36">
        <f t="shared" si="26"/>
        <v>29721.53366051667</v>
      </c>
      <c r="E190" s="37">
        <f t="shared" si="19"/>
        <v>0</v>
      </c>
      <c r="F190" s="36">
        <f t="shared" si="20"/>
        <v>0</v>
      </c>
      <c r="G190" s="36">
        <f t="shared" si="24"/>
        <v>0</v>
      </c>
      <c r="H190" s="36">
        <f t="shared" si="25"/>
        <v>0</v>
      </c>
      <c r="I190" s="36">
        <f t="shared" si="21"/>
        <v>0</v>
      </c>
      <c r="J190" s="36">
        <f>SUM($H$18:$H190)</f>
        <v>1289202.615222354</v>
      </c>
    </row>
    <row r="191" spans="1:10" x14ac:dyDescent="0.3">
      <c r="A191" s="34">
        <f t="shared" si="22"/>
        <v>174</v>
      </c>
      <c r="B191" s="35">
        <f t="shared" si="18"/>
        <v>48396</v>
      </c>
      <c r="C191" s="36">
        <f t="shared" si="23"/>
        <v>0</v>
      </c>
      <c r="D191" s="36">
        <f t="shared" si="26"/>
        <v>29721.53366051667</v>
      </c>
      <c r="E191" s="37">
        <f t="shared" si="19"/>
        <v>0</v>
      </c>
      <c r="F191" s="36">
        <f t="shared" si="20"/>
        <v>0</v>
      </c>
      <c r="G191" s="36">
        <f t="shared" si="24"/>
        <v>0</v>
      </c>
      <c r="H191" s="36">
        <f t="shared" si="25"/>
        <v>0</v>
      </c>
      <c r="I191" s="36">
        <f t="shared" si="21"/>
        <v>0</v>
      </c>
      <c r="J191" s="36">
        <f>SUM($H$18:$H191)</f>
        <v>1289202.615222354</v>
      </c>
    </row>
    <row r="192" spans="1:10" x14ac:dyDescent="0.3">
      <c r="A192" s="34">
        <f t="shared" si="22"/>
        <v>175</v>
      </c>
      <c r="B192" s="35">
        <f t="shared" si="18"/>
        <v>48427</v>
      </c>
      <c r="C192" s="36">
        <f t="shared" si="23"/>
        <v>0</v>
      </c>
      <c r="D192" s="36">
        <f t="shared" si="26"/>
        <v>29721.53366051667</v>
      </c>
      <c r="E192" s="37">
        <f t="shared" si="19"/>
        <v>0</v>
      </c>
      <c r="F192" s="36">
        <f t="shared" si="20"/>
        <v>0</v>
      </c>
      <c r="G192" s="36">
        <f t="shared" si="24"/>
        <v>0</v>
      </c>
      <c r="H192" s="36">
        <f t="shared" si="25"/>
        <v>0</v>
      </c>
      <c r="I192" s="36">
        <f t="shared" si="21"/>
        <v>0</v>
      </c>
      <c r="J192" s="36">
        <f>SUM($H$18:$H192)</f>
        <v>1289202.615222354</v>
      </c>
    </row>
    <row r="193" spans="1:10" x14ac:dyDescent="0.3">
      <c r="A193" s="34">
        <f t="shared" si="22"/>
        <v>176</v>
      </c>
      <c r="B193" s="35">
        <f t="shared" si="18"/>
        <v>48458</v>
      </c>
      <c r="C193" s="36">
        <f t="shared" si="23"/>
        <v>0</v>
      </c>
      <c r="D193" s="36">
        <f t="shared" si="26"/>
        <v>29721.53366051667</v>
      </c>
      <c r="E193" s="37">
        <f t="shared" si="19"/>
        <v>0</v>
      </c>
      <c r="F193" s="36">
        <f t="shared" si="20"/>
        <v>0</v>
      </c>
      <c r="G193" s="36">
        <f t="shared" si="24"/>
        <v>0</v>
      </c>
      <c r="H193" s="36">
        <f t="shared" si="25"/>
        <v>0</v>
      </c>
      <c r="I193" s="36">
        <f t="shared" si="21"/>
        <v>0</v>
      </c>
      <c r="J193" s="36">
        <f>SUM($H$18:$H193)</f>
        <v>1289202.615222354</v>
      </c>
    </row>
    <row r="194" spans="1:10" x14ac:dyDescent="0.3">
      <c r="A194" s="34">
        <f t="shared" si="22"/>
        <v>177</v>
      </c>
      <c r="B194" s="35">
        <f t="shared" si="18"/>
        <v>48488</v>
      </c>
      <c r="C194" s="36">
        <f t="shared" si="23"/>
        <v>0</v>
      </c>
      <c r="D194" s="36">
        <f t="shared" si="26"/>
        <v>29721.53366051667</v>
      </c>
      <c r="E194" s="37">
        <f t="shared" si="19"/>
        <v>0</v>
      </c>
      <c r="F194" s="36">
        <f t="shared" si="20"/>
        <v>0</v>
      </c>
      <c r="G194" s="36">
        <f t="shared" si="24"/>
        <v>0</v>
      </c>
      <c r="H194" s="36">
        <f t="shared" si="25"/>
        <v>0</v>
      </c>
      <c r="I194" s="36">
        <f t="shared" si="21"/>
        <v>0</v>
      </c>
      <c r="J194" s="36">
        <f>SUM($H$18:$H194)</f>
        <v>1289202.615222354</v>
      </c>
    </row>
    <row r="195" spans="1:10" x14ac:dyDescent="0.3">
      <c r="A195" s="34">
        <f t="shared" si="22"/>
        <v>178</v>
      </c>
      <c r="B195" s="35">
        <f t="shared" si="18"/>
        <v>48519</v>
      </c>
      <c r="C195" s="36">
        <f t="shared" si="23"/>
        <v>0</v>
      </c>
      <c r="D195" s="36">
        <f t="shared" si="26"/>
        <v>29721.53366051667</v>
      </c>
      <c r="E195" s="37">
        <f t="shared" si="19"/>
        <v>0</v>
      </c>
      <c r="F195" s="36">
        <f t="shared" si="20"/>
        <v>0</v>
      </c>
      <c r="G195" s="36">
        <f t="shared" si="24"/>
        <v>0</v>
      </c>
      <c r="H195" s="36">
        <f t="shared" si="25"/>
        <v>0</v>
      </c>
      <c r="I195" s="36">
        <f t="shared" si="21"/>
        <v>0</v>
      </c>
      <c r="J195" s="36">
        <f>SUM($H$18:$H195)</f>
        <v>1289202.615222354</v>
      </c>
    </row>
    <row r="196" spans="1:10" x14ac:dyDescent="0.3">
      <c r="A196" s="34">
        <f t="shared" si="22"/>
        <v>179</v>
      </c>
      <c r="B196" s="35">
        <f t="shared" si="18"/>
        <v>48549</v>
      </c>
      <c r="C196" s="36">
        <f t="shared" si="23"/>
        <v>0</v>
      </c>
      <c r="D196" s="36">
        <f t="shared" si="26"/>
        <v>29721.53366051667</v>
      </c>
      <c r="E196" s="37">
        <f t="shared" si="19"/>
        <v>0</v>
      </c>
      <c r="F196" s="36">
        <f t="shared" si="20"/>
        <v>0</v>
      </c>
      <c r="G196" s="36">
        <f t="shared" si="24"/>
        <v>0</v>
      </c>
      <c r="H196" s="36">
        <f t="shared" si="25"/>
        <v>0</v>
      </c>
      <c r="I196" s="36">
        <f t="shared" si="21"/>
        <v>0</v>
      </c>
      <c r="J196" s="36">
        <f>SUM($H$18:$H196)</f>
        <v>1289202.615222354</v>
      </c>
    </row>
    <row r="197" spans="1:10" x14ac:dyDescent="0.3">
      <c r="A197" s="34">
        <f t="shared" si="22"/>
        <v>180</v>
      </c>
      <c r="B197" s="35">
        <f t="shared" si="18"/>
        <v>48580</v>
      </c>
      <c r="C197" s="36">
        <f t="shared" si="23"/>
        <v>0</v>
      </c>
      <c r="D197" s="36">
        <f t="shared" si="26"/>
        <v>29721.53366051667</v>
      </c>
      <c r="E197" s="37">
        <f t="shared" si="19"/>
        <v>0</v>
      </c>
      <c r="F197" s="36">
        <f t="shared" si="20"/>
        <v>0</v>
      </c>
      <c r="G197" s="36">
        <f t="shared" si="24"/>
        <v>0</v>
      </c>
      <c r="H197" s="36">
        <f t="shared" si="25"/>
        <v>0</v>
      </c>
      <c r="I197" s="36">
        <f t="shared" si="21"/>
        <v>0</v>
      </c>
      <c r="J197" s="36">
        <f>SUM($H$18:$H197)</f>
        <v>1289202.615222354</v>
      </c>
    </row>
    <row r="198" spans="1:10" x14ac:dyDescent="0.3">
      <c r="A198" s="34">
        <f t="shared" si="22"/>
        <v>181</v>
      </c>
      <c r="B198" s="35">
        <f t="shared" si="18"/>
        <v>48611</v>
      </c>
      <c r="C198" s="36">
        <f t="shared" si="23"/>
        <v>0</v>
      </c>
      <c r="D198" s="36">
        <f t="shared" si="26"/>
        <v>29721.53366051667</v>
      </c>
      <c r="E198" s="37">
        <f t="shared" si="19"/>
        <v>0</v>
      </c>
      <c r="F198" s="36">
        <f t="shared" si="20"/>
        <v>0</v>
      </c>
      <c r="G198" s="36">
        <f t="shared" si="24"/>
        <v>0</v>
      </c>
      <c r="H198" s="36">
        <f t="shared" si="25"/>
        <v>0</v>
      </c>
      <c r="I198" s="36">
        <f t="shared" si="21"/>
        <v>0</v>
      </c>
      <c r="J198" s="36">
        <f>SUM($H$18:$H198)</f>
        <v>1289202.615222354</v>
      </c>
    </row>
    <row r="199" spans="1:10" x14ac:dyDescent="0.3">
      <c r="A199" s="34">
        <f t="shared" si="22"/>
        <v>182</v>
      </c>
      <c r="B199" s="35">
        <f t="shared" si="18"/>
        <v>48639</v>
      </c>
      <c r="C199" s="36">
        <f t="shared" si="23"/>
        <v>0</v>
      </c>
      <c r="D199" s="36">
        <f t="shared" si="26"/>
        <v>29721.53366051667</v>
      </c>
      <c r="E199" s="37">
        <f t="shared" si="19"/>
        <v>0</v>
      </c>
      <c r="F199" s="36">
        <f t="shared" si="20"/>
        <v>0</v>
      </c>
      <c r="G199" s="36">
        <f t="shared" si="24"/>
        <v>0</v>
      </c>
      <c r="H199" s="36">
        <f t="shared" si="25"/>
        <v>0</v>
      </c>
      <c r="I199" s="36">
        <f t="shared" si="21"/>
        <v>0</v>
      </c>
      <c r="J199" s="36">
        <f>SUM($H$18:$H199)</f>
        <v>1289202.615222354</v>
      </c>
    </row>
    <row r="200" spans="1:10" x14ac:dyDescent="0.3">
      <c r="A200" s="34">
        <f t="shared" si="22"/>
        <v>183</v>
      </c>
      <c r="B200" s="35">
        <f t="shared" si="18"/>
        <v>48670</v>
      </c>
      <c r="C200" s="36">
        <f t="shared" si="23"/>
        <v>0</v>
      </c>
      <c r="D200" s="36">
        <f t="shared" si="26"/>
        <v>29721.53366051667</v>
      </c>
      <c r="E200" s="37">
        <f t="shared" si="19"/>
        <v>0</v>
      </c>
      <c r="F200" s="36">
        <f t="shared" si="20"/>
        <v>0</v>
      </c>
      <c r="G200" s="36">
        <f t="shared" si="24"/>
        <v>0</v>
      </c>
      <c r="H200" s="36">
        <f t="shared" si="25"/>
        <v>0</v>
      </c>
      <c r="I200" s="36">
        <f t="shared" si="21"/>
        <v>0</v>
      </c>
      <c r="J200" s="36">
        <f>SUM($H$18:$H200)</f>
        <v>1289202.615222354</v>
      </c>
    </row>
    <row r="201" spans="1:10" x14ac:dyDescent="0.3">
      <c r="A201" s="34">
        <f t="shared" si="22"/>
        <v>184</v>
      </c>
      <c r="B201" s="35">
        <f t="shared" si="18"/>
        <v>48700</v>
      </c>
      <c r="C201" s="36">
        <f t="shared" si="23"/>
        <v>0</v>
      </c>
      <c r="D201" s="36">
        <f t="shared" si="26"/>
        <v>29721.53366051667</v>
      </c>
      <c r="E201" s="37">
        <f t="shared" si="19"/>
        <v>0</v>
      </c>
      <c r="F201" s="36">
        <f t="shared" si="20"/>
        <v>0</v>
      </c>
      <c r="G201" s="36">
        <f t="shared" si="24"/>
        <v>0</v>
      </c>
      <c r="H201" s="36">
        <f t="shared" si="25"/>
        <v>0</v>
      </c>
      <c r="I201" s="36">
        <f t="shared" si="21"/>
        <v>0</v>
      </c>
      <c r="J201" s="36">
        <f>SUM($H$18:$H201)</f>
        <v>1289202.615222354</v>
      </c>
    </row>
    <row r="202" spans="1:10" x14ac:dyDescent="0.3">
      <c r="A202" s="34">
        <f t="shared" si="22"/>
        <v>185</v>
      </c>
      <c r="B202" s="35">
        <f t="shared" si="18"/>
        <v>48731</v>
      </c>
      <c r="C202" s="36">
        <f t="shared" si="23"/>
        <v>0</v>
      </c>
      <c r="D202" s="36">
        <f t="shared" si="26"/>
        <v>29721.53366051667</v>
      </c>
      <c r="E202" s="37">
        <f t="shared" si="19"/>
        <v>0</v>
      </c>
      <c r="F202" s="36">
        <f t="shared" si="20"/>
        <v>0</v>
      </c>
      <c r="G202" s="36">
        <f t="shared" si="24"/>
        <v>0</v>
      </c>
      <c r="H202" s="36">
        <f t="shared" si="25"/>
        <v>0</v>
      </c>
      <c r="I202" s="36">
        <f t="shared" si="21"/>
        <v>0</v>
      </c>
      <c r="J202" s="36">
        <f>SUM($H$18:$H202)</f>
        <v>1289202.615222354</v>
      </c>
    </row>
    <row r="203" spans="1:10" x14ac:dyDescent="0.3">
      <c r="A203" s="34">
        <f t="shared" si="22"/>
        <v>186</v>
      </c>
      <c r="B203" s="35">
        <f t="shared" si="18"/>
        <v>48761</v>
      </c>
      <c r="C203" s="36">
        <f t="shared" si="23"/>
        <v>0</v>
      </c>
      <c r="D203" s="36">
        <f t="shared" si="26"/>
        <v>29721.53366051667</v>
      </c>
      <c r="E203" s="37">
        <f t="shared" si="19"/>
        <v>0</v>
      </c>
      <c r="F203" s="36">
        <f t="shared" si="20"/>
        <v>0</v>
      </c>
      <c r="G203" s="36">
        <f t="shared" si="24"/>
        <v>0</v>
      </c>
      <c r="H203" s="36">
        <f t="shared" si="25"/>
        <v>0</v>
      </c>
      <c r="I203" s="36">
        <f t="shared" si="21"/>
        <v>0</v>
      </c>
      <c r="J203" s="36">
        <f>SUM($H$18:$H203)</f>
        <v>1289202.615222354</v>
      </c>
    </row>
    <row r="204" spans="1:10" x14ac:dyDescent="0.3">
      <c r="A204" s="34">
        <f t="shared" si="22"/>
        <v>187</v>
      </c>
      <c r="B204" s="35">
        <f t="shared" si="18"/>
        <v>48792</v>
      </c>
      <c r="C204" s="36">
        <f t="shared" si="23"/>
        <v>0</v>
      </c>
      <c r="D204" s="36">
        <f t="shared" si="26"/>
        <v>29721.53366051667</v>
      </c>
      <c r="E204" s="37">
        <f t="shared" si="19"/>
        <v>0</v>
      </c>
      <c r="F204" s="36">
        <f t="shared" si="20"/>
        <v>0</v>
      </c>
      <c r="G204" s="36">
        <f t="shared" si="24"/>
        <v>0</v>
      </c>
      <c r="H204" s="36">
        <f t="shared" si="25"/>
        <v>0</v>
      </c>
      <c r="I204" s="36">
        <f t="shared" si="21"/>
        <v>0</v>
      </c>
      <c r="J204" s="36">
        <f>SUM($H$18:$H204)</f>
        <v>1289202.615222354</v>
      </c>
    </row>
    <row r="205" spans="1:10" x14ac:dyDescent="0.3">
      <c r="A205" s="34">
        <f t="shared" si="22"/>
        <v>188</v>
      </c>
      <c r="B205" s="35">
        <f t="shared" si="18"/>
        <v>48823</v>
      </c>
      <c r="C205" s="36">
        <f t="shared" si="23"/>
        <v>0</v>
      </c>
      <c r="D205" s="36">
        <f t="shared" si="26"/>
        <v>29721.53366051667</v>
      </c>
      <c r="E205" s="37">
        <f t="shared" si="19"/>
        <v>0</v>
      </c>
      <c r="F205" s="36">
        <f t="shared" si="20"/>
        <v>0</v>
      </c>
      <c r="G205" s="36">
        <f t="shared" si="24"/>
        <v>0</v>
      </c>
      <c r="H205" s="36">
        <f t="shared" si="25"/>
        <v>0</v>
      </c>
      <c r="I205" s="36">
        <f t="shared" si="21"/>
        <v>0</v>
      </c>
      <c r="J205" s="36">
        <f>SUM($H$18:$H205)</f>
        <v>1289202.615222354</v>
      </c>
    </row>
    <row r="206" spans="1:10" x14ac:dyDescent="0.3">
      <c r="A206" s="34">
        <f t="shared" si="22"/>
        <v>189</v>
      </c>
      <c r="B206" s="35">
        <f t="shared" si="18"/>
        <v>48853</v>
      </c>
      <c r="C206" s="36">
        <f t="shared" si="23"/>
        <v>0</v>
      </c>
      <c r="D206" s="36">
        <f t="shared" si="26"/>
        <v>29721.53366051667</v>
      </c>
      <c r="E206" s="37">
        <f t="shared" si="19"/>
        <v>0</v>
      </c>
      <c r="F206" s="36">
        <f t="shared" si="20"/>
        <v>0</v>
      </c>
      <c r="G206" s="36">
        <f t="shared" si="24"/>
        <v>0</v>
      </c>
      <c r="H206" s="36">
        <f t="shared" si="25"/>
        <v>0</v>
      </c>
      <c r="I206" s="36">
        <f t="shared" si="21"/>
        <v>0</v>
      </c>
      <c r="J206" s="36">
        <f>SUM($H$18:$H206)</f>
        <v>1289202.615222354</v>
      </c>
    </row>
    <row r="207" spans="1:10" x14ac:dyDescent="0.3">
      <c r="A207" s="34">
        <f t="shared" si="22"/>
        <v>190</v>
      </c>
      <c r="B207" s="35">
        <f t="shared" si="18"/>
        <v>48884</v>
      </c>
      <c r="C207" s="36">
        <f t="shared" si="23"/>
        <v>0</v>
      </c>
      <c r="D207" s="36">
        <f t="shared" si="26"/>
        <v>29721.53366051667</v>
      </c>
      <c r="E207" s="37">
        <f t="shared" si="19"/>
        <v>0</v>
      </c>
      <c r="F207" s="36">
        <f t="shared" si="20"/>
        <v>0</v>
      </c>
      <c r="G207" s="36">
        <f t="shared" si="24"/>
        <v>0</v>
      </c>
      <c r="H207" s="36">
        <f t="shared" si="25"/>
        <v>0</v>
      </c>
      <c r="I207" s="36">
        <f t="shared" si="21"/>
        <v>0</v>
      </c>
      <c r="J207" s="36">
        <f>SUM($H$18:$H207)</f>
        <v>1289202.615222354</v>
      </c>
    </row>
    <row r="208" spans="1:10" x14ac:dyDescent="0.3">
      <c r="A208" s="34">
        <f t="shared" si="22"/>
        <v>191</v>
      </c>
      <c r="B208" s="35">
        <f t="shared" si="18"/>
        <v>48914</v>
      </c>
      <c r="C208" s="36">
        <f t="shared" si="23"/>
        <v>0</v>
      </c>
      <c r="D208" s="36">
        <f t="shared" si="26"/>
        <v>29721.53366051667</v>
      </c>
      <c r="E208" s="37">
        <f t="shared" si="19"/>
        <v>0</v>
      </c>
      <c r="F208" s="36">
        <f t="shared" si="20"/>
        <v>0</v>
      </c>
      <c r="G208" s="36">
        <f t="shared" si="24"/>
        <v>0</v>
      </c>
      <c r="H208" s="36">
        <f t="shared" si="25"/>
        <v>0</v>
      </c>
      <c r="I208" s="36">
        <f t="shared" si="21"/>
        <v>0</v>
      </c>
      <c r="J208" s="36">
        <f>SUM($H$18:$H208)</f>
        <v>1289202.615222354</v>
      </c>
    </row>
    <row r="209" spans="1:10" x14ac:dyDescent="0.3">
      <c r="A209" s="34">
        <f t="shared" si="22"/>
        <v>192</v>
      </c>
      <c r="B209" s="35">
        <f t="shared" si="18"/>
        <v>48945</v>
      </c>
      <c r="C209" s="36">
        <f t="shared" si="23"/>
        <v>0</v>
      </c>
      <c r="D209" s="36">
        <f t="shared" si="26"/>
        <v>29721.53366051667</v>
      </c>
      <c r="E209" s="37">
        <f t="shared" si="19"/>
        <v>0</v>
      </c>
      <c r="F209" s="36">
        <f t="shared" si="20"/>
        <v>0</v>
      </c>
      <c r="G209" s="36">
        <f t="shared" si="24"/>
        <v>0</v>
      </c>
      <c r="H209" s="36">
        <f t="shared" si="25"/>
        <v>0</v>
      </c>
      <c r="I209" s="36">
        <f t="shared" si="21"/>
        <v>0</v>
      </c>
      <c r="J209" s="36">
        <f>SUM($H$18:$H209)</f>
        <v>1289202.615222354</v>
      </c>
    </row>
    <row r="210" spans="1:10" x14ac:dyDescent="0.3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48976</v>
      </c>
      <c r="C210" s="36">
        <f t="shared" si="23"/>
        <v>0</v>
      </c>
      <c r="D210" s="36">
        <f t="shared" si="26"/>
        <v>29721.53366051667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0</v>
      </c>
      <c r="G210" s="36">
        <f t="shared" si="24"/>
        <v>0</v>
      </c>
      <c r="H210" s="36">
        <f t="shared" si="25"/>
        <v>0</v>
      </c>
      <c r="I210" s="36">
        <f t="shared" ref="I210:I273" si="30">IF(AND(Pay_Num&lt;&gt;"",Sched_Pay+Extra_Pay&lt;Beg_Bal),Beg_Bal-Princ,IF(Pay_Num&lt;&gt;"",0,""))</f>
        <v>0</v>
      </c>
      <c r="J210" s="36">
        <f>SUM($H$18:$H210)</f>
        <v>1289202.615222354</v>
      </c>
    </row>
    <row r="211" spans="1:10" x14ac:dyDescent="0.3">
      <c r="A211" s="34">
        <f t="shared" ref="A211:A274" si="31">IF(Values_Entered,A210+1,"")</f>
        <v>194</v>
      </c>
      <c r="B211" s="35">
        <f t="shared" si="27"/>
        <v>49004</v>
      </c>
      <c r="C211" s="36">
        <f t="shared" ref="C211:C274" si="32">IF(Pay_Num&lt;&gt;"",I210,"")</f>
        <v>0</v>
      </c>
      <c r="D211" s="36">
        <f t="shared" si="26"/>
        <v>29721.53366051667</v>
      </c>
      <c r="E211" s="37">
        <f t="shared" si="28"/>
        <v>0</v>
      </c>
      <c r="F211" s="36">
        <f t="shared" si="29"/>
        <v>0</v>
      </c>
      <c r="G211" s="36">
        <f t="shared" ref="G211:G274" si="33">IF(Pay_Num&lt;&gt;"",Total_Pay-Int,"")</f>
        <v>0</v>
      </c>
      <c r="H211" s="36">
        <f t="shared" ref="H211:H274" si="34">IF(Pay_Num&lt;&gt;"",Beg_Bal*Interest_Rate/Num_Pmt_Per_Year,"")</f>
        <v>0</v>
      </c>
      <c r="I211" s="36">
        <f t="shared" si="30"/>
        <v>0</v>
      </c>
      <c r="J211" s="36">
        <f>SUM($H$18:$H211)</f>
        <v>1289202.615222354</v>
      </c>
    </row>
    <row r="212" spans="1:10" x14ac:dyDescent="0.3">
      <c r="A212" s="34">
        <f t="shared" si="31"/>
        <v>195</v>
      </c>
      <c r="B212" s="35">
        <f t="shared" si="27"/>
        <v>49035</v>
      </c>
      <c r="C212" s="36">
        <f t="shared" si="32"/>
        <v>0</v>
      </c>
      <c r="D212" s="36">
        <f t="shared" ref="D212:D275" si="35">IF(Pay_Num&lt;&gt;"",Scheduled_Monthly_Payment,"")</f>
        <v>29721.53366051667</v>
      </c>
      <c r="E212" s="37">
        <f t="shared" si="28"/>
        <v>0</v>
      </c>
      <c r="F212" s="36">
        <f t="shared" si="29"/>
        <v>0</v>
      </c>
      <c r="G212" s="36">
        <f t="shared" si="33"/>
        <v>0</v>
      </c>
      <c r="H212" s="36">
        <f t="shared" si="34"/>
        <v>0</v>
      </c>
      <c r="I212" s="36">
        <f t="shared" si="30"/>
        <v>0</v>
      </c>
      <c r="J212" s="36">
        <f>SUM($H$18:$H212)</f>
        <v>1289202.615222354</v>
      </c>
    </row>
    <row r="213" spans="1:10" x14ac:dyDescent="0.3">
      <c r="A213" s="34">
        <f t="shared" si="31"/>
        <v>196</v>
      </c>
      <c r="B213" s="35">
        <f t="shared" si="27"/>
        <v>49065</v>
      </c>
      <c r="C213" s="36">
        <f t="shared" si="32"/>
        <v>0</v>
      </c>
      <c r="D213" s="36">
        <f t="shared" si="35"/>
        <v>29721.53366051667</v>
      </c>
      <c r="E213" s="37">
        <f t="shared" si="28"/>
        <v>0</v>
      </c>
      <c r="F213" s="36">
        <f t="shared" si="29"/>
        <v>0</v>
      </c>
      <c r="G213" s="36">
        <f t="shared" si="33"/>
        <v>0</v>
      </c>
      <c r="H213" s="36">
        <f t="shared" si="34"/>
        <v>0</v>
      </c>
      <c r="I213" s="36">
        <f t="shared" si="30"/>
        <v>0</v>
      </c>
      <c r="J213" s="36">
        <f>SUM($H$18:$H213)</f>
        <v>1289202.615222354</v>
      </c>
    </row>
    <row r="214" spans="1:10" x14ac:dyDescent="0.3">
      <c r="A214" s="34">
        <f t="shared" si="31"/>
        <v>197</v>
      </c>
      <c r="B214" s="35">
        <f t="shared" si="27"/>
        <v>49096</v>
      </c>
      <c r="C214" s="36">
        <f t="shared" si="32"/>
        <v>0</v>
      </c>
      <c r="D214" s="36">
        <f t="shared" si="35"/>
        <v>29721.53366051667</v>
      </c>
      <c r="E214" s="37">
        <f t="shared" si="28"/>
        <v>0</v>
      </c>
      <c r="F214" s="36">
        <f t="shared" si="29"/>
        <v>0</v>
      </c>
      <c r="G214" s="36">
        <f t="shared" si="33"/>
        <v>0</v>
      </c>
      <c r="H214" s="36">
        <f t="shared" si="34"/>
        <v>0</v>
      </c>
      <c r="I214" s="36">
        <f t="shared" si="30"/>
        <v>0</v>
      </c>
      <c r="J214" s="36">
        <f>SUM($H$18:$H214)</f>
        <v>1289202.615222354</v>
      </c>
    </row>
    <row r="215" spans="1:10" x14ac:dyDescent="0.3">
      <c r="A215" s="34">
        <f t="shared" si="31"/>
        <v>198</v>
      </c>
      <c r="B215" s="35">
        <f t="shared" si="27"/>
        <v>49126</v>
      </c>
      <c r="C215" s="36">
        <f t="shared" si="32"/>
        <v>0</v>
      </c>
      <c r="D215" s="36">
        <f t="shared" si="35"/>
        <v>29721.53366051667</v>
      </c>
      <c r="E215" s="37">
        <f t="shared" si="28"/>
        <v>0</v>
      </c>
      <c r="F215" s="36">
        <f t="shared" si="29"/>
        <v>0</v>
      </c>
      <c r="G215" s="36">
        <f t="shared" si="33"/>
        <v>0</v>
      </c>
      <c r="H215" s="36">
        <f t="shared" si="34"/>
        <v>0</v>
      </c>
      <c r="I215" s="36">
        <f t="shared" si="30"/>
        <v>0</v>
      </c>
      <c r="J215" s="36">
        <f>SUM($H$18:$H215)</f>
        <v>1289202.615222354</v>
      </c>
    </row>
    <row r="216" spans="1:10" x14ac:dyDescent="0.3">
      <c r="A216" s="34">
        <f t="shared" si="31"/>
        <v>199</v>
      </c>
      <c r="B216" s="35">
        <f t="shared" si="27"/>
        <v>49157</v>
      </c>
      <c r="C216" s="36">
        <f t="shared" si="32"/>
        <v>0</v>
      </c>
      <c r="D216" s="36">
        <f t="shared" si="35"/>
        <v>29721.53366051667</v>
      </c>
      <c r="E216" s="37">
        <f t="shared" si="28"/>
        <v>0</v>
      </c>
      <c r="F216" s="36">
        <f t="shared" si="29"/>
        <v>0</v>
      </c>
      <c r="G216" s="36">
        <f t="shared" si="33"/>
        <v>0</v>
      </c>
      <c r="H216" s="36">
        <f t="shared" si="34"/>
        <v>0</v>
      </c>
      <c r="I216" s="36">
        <f t="shared" si="30"/>
        <v>0</v>
      </c>
      <c r="J216" s="36">
        <f>SUM($H$18:$H216)</f>
        <v>1289202.615222354</v>
      </c>
    </row>
    <row r="217" spans="1:10" x14ac:dyDescent="0.3">
      <c r="A217" s="34">
        <f t="shared" si="31"/>
        <v>200</v>
      </c>
      <c r="B217" s="35">
        <f t="shared" si="27"/>
        <v>49188</v>
      </c>
      <c r="C217" s="36">
        <f t="shared" si="32"/>
        <v>0</v>
      </c>
      <c r="D217" s="36">
        <f t="shared" si="35"/>
        <v>29721.53366051667</v>
      </c>
      <c r="E217" s="37">
        <f t="shared" si="28"/>
        <v>0</v>
      </c>
      <c r="F217" s="36">
        <f t="shared" si="29"/>
        <v>0</v>
      </c>
      <c r="G217" s="36">
        <f t="shared" si="33"/>
        <v>0</v>
      </c>
      <c r="H217" s="36">
        <f t="shared" si="34"/>
        <v>0</v>
      </c>
      <c r="I217" s="36">
        <f t="shared" si="30"/>
        <v>0</v>
      </c>
      <c r="J217" s="36">
        <f>SUM($H$18:$H217)</f>
        <v>1289202.615222354</v>
      </c>
    </row>
    <row r="218" spans="1:10" x14ac:dyDescent="0.3">
      <c r="A218" s="34">
        <f t="shared" si="31"/>
        <v>201</v>
      </c>
      <c r="B218" s="35">
        <f t="shared" si="27"/>
        <v>49218</v>
      </c>
      <c r="C218" s="36">
        <f t="shared" si="32"/>
        <v>0</v>
      </c>
      <c r="D218" s="36">
        <f t="shared" si="35"/>
        <v>29721.53366051667</v>
      </c>
      <c r="E218" s="37">
        <f t="shared" si="28"/>
        <v>0</v>
      </c>
      <c r="F218" s="36">
        <f t="shared" si="29"/>
        <v>0</v>
      </c>
      <c r="G218" s="36">
        <f t="shared" si="33"/>
        <v>0</v>
      </c>
      <c r="H218" s="36">
        <f t="shared" si="34"/>
        <v>0</v>
      </c>
      <c r="I218" s="36">
        <f t="shared" si="30"/>
        <v>0</v>
      </c>
      <c r="J218" s="36">
        <f>SUM($H$18:$H218)</f>
        <v>1289202.615222354</v>
      </c>
    </row>
    <row r="219" spans="1:10" x14ac:dyDescent="0.3">
      <c r="A219" s="34">
        <f t="shared" si="31"/>
        <v>202</v>
      </c>
      <c r="B219" s="35">
        <f t="shared" si="27"/>
        <v>49249</v>
      </c>
      <c r="C219" s="36">
        <f t="shared" si="32"/>
        <v>0</v>
      </c>
      <c r="D219" s="36">
        <f t="shared" si="35"/>
        <v>29721.53366051667</v>
      </c>
      <c r="E219" s="37">
        <f t="shared" si="28"/>
        <v>0</v>
      </c>
      <c r="F219" s="36">
        <f t="shared" si="29"/>
        <v>0</v>
      </c>
      <c r="G219" s="36">
        <f t="shared" si="33"/>
        <v>0</v>
      </c>
      <c r="H219" s="36">
        <f t="shared" si="34"/>
        <v>0</v>
      </c>
      <c r="I219" s="36">
        <f t="shared" si="30"/>
        <v>0</v>
      </c>
      <c r="J219" s="36">
        <f>SUM($H$18:$H219)</f>
        <v>1289202.615222354</v>
      </c>
    </row>
    <row r="220" spans="1:10" x14ac:dyDescent="0.3">
      <c r="A220" s="34">
        <f t="shared" si="31"/>
        <v>203</v>
      </c>
      <c r="B220" s="35">
        <f t="shared" si="27"/>
        <v>49279</v>
      </c>
      <c r="C220" s="36">
        <f t="shared" si="32"/>
        <v>0</v>
      </c>
      <c r="D220" s="36">
        <f t="shared" si="35"/>
        <v>29721.53366051667</v>
      </c>
      <c r="E220" s="37">
        <f t="shared" si="28"/>
        <v>0</v>
      </c>
      <c r="F220" s="36">
        <f t="shared" si="29"/>
        <v>0</v>
      </c>
      <c r="G220" s="36">
        <f t="shared" si="33"/>
        <v>0</v>
      </c>
      <c r="H220" s="36">
        <f t="shared" si="34"/>
        <v>0</v>
      </c>
      <c r="I220" s="36">
        <f t="shared" si="30"/>
        <v>0</v>
      </c>
      <c r="J220" s="36">
        <f>SUM($H$18:$H220)</f>
        <v>1289202.615222354</v>
      </c>
    </row>
    <row r="221" spans="1:10" x14ac:dyDescent="0.3">
      <c r="A221" s="34">
        <f t="shared" si="31"/>
        <v>204</v>
      </c>
      <c r="B221" s="35">
        <f t="shared" si="27"/>
        <v>49310</v>
      </c>
      <c r="C221" s="36">
        <f t="shared" si="32"/>
        <v>0</v>
      </c>
      <c r="D221" s="36">
        <f t="shared" si="35"/>
        <v>29721.53366051667</v>
      </c>
      <c r="E221" s="37">
        <f t="shared" si="28"/>
        <v>0</v>
      </c>
      <c r="F221" s="36">
        <f t="shared" si="29"/>
        <v>0</v>
      </c>
      <c r="G221" s="36">
        <f t="shared" si="33"/>
        <v>0</v>
      </c>
      <c r="H221" s="36">
        <f t="shared" si="34"/>
        <v>0</v>
      </c>
      <c r="I221" s="36">
        <f t="shared" si="30"/>
        <v>0</v>
      </c>
      <c r="J221" s="36">
        <f>SUM($H$18:$H221)</f>
        <v>1289202.615222354</v>
      </c>
    </row>
    <row r="222" spans="1:10" x14ac:dyDescent="0.3">
      <c r="A222" s="34">
        <f t="shared" si="31"/>
        <v>205</v>
      </c>
      <c r="B222" s="35">
        <f t="shared" si="27"/>
        <v>49341</v>
      </c>
      <c r="C222" s="36">
        <f t="shared" si="32"/>
        <v>0</v>
      </c>
      <c r="D222" s="36">
        <f t="shared" si="35"/>
        <v>29721.53366051667</v>
      </c>
      <c r="E222" s="37">
        <f t="shared" si="28"/>
        <v>0</v>
      </c>
      <c r="F222" s="36">
        <f t="shared" si="29"/>
        <v>0</v>
      </c>
      <c r="G222" s="36">
        <f t="shared" si="33"/>
        <v>0</v>
      </c>
      <c r="H222" s="36">
        <f t="shared" si="34"/>
        <v>0</v>
      </c>
      <c r="I222" s="36">
        <f t="shared" si="30"/>
        <v>0</v>
      </c>
      <c r="J222" s="36">
        <f>SUM($H$18:$H222)</f>
        <v>1289202.615222354</v>
      </c>
    </row>
    <row r="223" spans="1:10" x14ac:dyDescent="0.3">
      <c r="A223" s="34">
        <f t="shared" si="31"/>
        <v>206</v>
      </c>
      <c r="B223" s="35">
        <f t="shared" si="27"/>
        <v>49369</v>
      </c>
      <c r="C223" s="36">
        <f t="shared" si="32"/>
        <v>0</v>
      </c>
      <c r="D223" s="36">
        <f t="shared" si="35"/>
        <v>29721.53366051667</v>
      </c>
      <c r="E223" s="37">
        <f t="shared" si="28"/>
        <v>0</v>
      </c>
      <c r="F223" s="36">
        <f t="shared" si="29"/>
        <v>0</v>
      </c>
      <c r="G223" s="36">
        <f t="shared" si="33"/>
        <v>0</v>
      </c>
      <c r="H223" s="36">
        <f t="shared" si="34"/>
        <v>0</v>
      </c>
      <c r="I223" s="36">
        <f t="shared" si="30"/>
        <v>0</v>
      </c>
      <c r="J223" s="36">
        <f>SUM($H$18:$H223)</f>
        <v>1289202.615222354</v>
      </c>
    </row>
    <row r="224" spans="1:10" x14ac:dyDescent="0.3">
      <c r="A224" s="34">
        <f t="shared" si="31"/>
        <v>207</v>
      </c>
      <c r="B224" s="35">
        <f t="shared" si="27"/>
        <v>49400</v>
      </c>
      <c r="C224" s="36">
        <f t="shared" si="32"/>
        <v>0</v>
      </c>
      <c r="D224" s="36">
        <f t="shared" si="35"/>
        <v>29721.53366051667</v>
      </c>
      <c r="E224" s="37">
        <f t="shared" si="28"/>
        <v>0</v>
      </c>
      <c r="F224" s="36">
        <f t="shared" si="29"/>
        <v>0</v>
      </c>
      <c r="G224" s="36">
        <f t="shared" si="33"/>
        <v>0</v>
      </c>
      <c r="H224" s="36">
        <f t="shared" si="34"/>
        <v>0</v>
      </c>
      <c r="I224" s="36">
        <f t="shared" si="30"/>
        <v>0</v>
      </c>
      <c r="J224" s="36">
        <f>SUM($H$18:$H224)</f>
        <v>1289202.615222354</v>
      </c>
    </row>
    <row r="225" spans="1:10" x14ac:dyDescent="0.3">
      <c r="A225" s="34">
        <f t="shared" si="31"/>
        <v>208</v>
      </c>
      <c r="B225" s="35">
        <f t="shared" si="27"/>
        <v>49430</v>
      </c>
      <c r="C225" s="36">
        <f t="shared" si="32"/>
        <v>0</v>
      </c>
      <c r="D225" s="36">
        <f t="shared" si="35"/>
        <v>29721.53366051667</v>
      </c>
      <c r="E225" s="37">
        <f t="shared" si="28"/>
        <v>0</v>
      </c>
      <c r="F225" s="36">
        <f t="shared" si="29"/>
        <v>0</v>
      </c>
      <c r="G225" s="36">
        <f t="shared" si="33"/>
        <v>0</v>
      </c>
      <c r="H225" s="36">
        <f t="shared" si="34"/>
        <v>0</v>
      </c>
      <c r="I225" s="36">
        <f t="shared" si="30"/>
        <v>0</v>
      </c>
      <c r="J225" s="36">
        <f>SUM($H$18:$H225)</f>
        <v>1289202.615222354</v>
      </c>
    </row>
    <row r="226" spans="1:10" x14ac:dyDescent="0.3">
      <c r="A226" s="34">
        <f t="shared" si="31"/>
        <v>209</v>
      </c>
      <c r="B226" s="35">
        <f t="shared" si="27"/>
        <v>49461</v>
      </c>
      <c r="C226" s="36">
        <f t="shared" si="32"/>
        <v>0</v>
      </c>
      <c r="D226" s="36">
        <f t="shared" si="35"/>
        <v>29721.53366051667</v>
      </c>
      <c r="E226" s="37">
        <f t="shared" si="28"/>
        <v>0</v>
      </c>
      <c r="F226" s="36">
        <f t="shared" si="29"/>
        <v>0</v>
      </c>
      <c r="G226" s="36">
        <f t="shared" si="33"/>
        <v>0</v>
      </c>
      <c r="H226" s="36">
        <f t="shared" si="34"/>
        <v>0</v>
      </c>
      <c r="I226" s="36">
        <f t="shared" si="30"/>
        <v>0</v>
      </c>
      <c r="J226" s="36">
        <f>SUM($H$18:$H226)</f>
        <v>1289202.615222354</v>
      </c>
    </row>
    <row r="227" spans="1:10" x14ac:dyDescent="0.3">
      <c r="A227" s="34">
        <f t="shared" si="31"/>
        <v>210</v>
      </c>
      <c r="B227" s="35">
        <f t="shared" si="27"/>
        <v>49491</v>
      </c>
      <c r="C227" s="36">
        <f t="shared" si="32"/>
        <v>0</v>
      </c>
      <c r="D227" s="36">
        <f t="shared" si="35"/>
        <v>29721.53366051667</v>
      </c>
      <c r="E227" s="37">
        <f t="shared" si="28"/>
        <v>0</v>
      </c>
      <c r="F227" s="36">
        <f t="shared" si="29"/>
        <v>0</v>
      </c>
      <c r="G227" s="36">
        <f t="shared" si="33"/>
        <v>0</v>
      </c>
      <c r="H227" s="36">
        <f t="shared" si="34"/>
        <v>0</v>
      </c>
      <c r="I227" s="36">
        <f t="shared" si="30"/>
        <v>0</v>
      </c>
      <c r="J227" s="36">
        <f>SUM($H$18:$H227)</f>
        <v>1289202.615222354</v>
      </c>
    </row>
    <row r="228" spans="1:10" x14ac:dyDescent="0.3">
      <c r="A228" s="34">
        <f t="shared" si="31"/>
        <v>211</v>
      </c>
      <c r="B228" s="35">
        <f t="shared" si="27"/>
        <v>49522</v>
      </c>
      <c r="C228" s="36">
        <f t="shared" si="32"/>
        <v>0</v>
      </c>
      <c r="D228" s="36">
        <f t="shared" si="35"/>
        <v>29721.53366051667</v>
      </c>
      <c r="E228" s="37">
        <f t="shared" si="28"/>
        <v>0</v>
      </c>
      <c r="F228" s="36">
        <f t="shared" si="29"/>
        <v>0</v>
      </c>
      <c r="G228" s="36">
        <f t="shared" si="33"/>
        <v>0</v>
      </c>
      <c r="H228" s="36">
        <f t="shared" si="34"/>
        <v>0</v>
      </c>
      <c r="I228" s="36">
        <f t="shared" si="30"/>
        <v>0</v>
      </c>
      <c r="J228" s="36">
        <f>SUM($H$18:$H228)</f>
        <v>1289202.615222354</v>
      </c>
    </row>
    <row r="229" spans="1:10" x14ac:dyDescent="0.3">
      <c r="A229" s="34">
        <f t="shared" si="31"/>
        <v>212</v>
      </c>
      <c r="B229" s="35">
        <f t="shared" si="27"/>
        <v>49553</v>
      </c>
      <c r="C229" s="36">
        <f t="shared" si="32"/>
        <v>0</v>
      </c>
      <c r="D229" s="36">
        <f t="shared" si="35"/>
        <v>29721.53366051667</v>
      </c>
      <c r="E229" s="37">
        <f t="shared" si="28"/>
        <v>0</v>
      </c>
      <c r="F229" s="36">
        <f t="shared" si="29"/>
        <v>0</v>
      </c>
      <c r="G229" s="36">
        <f t="shared" si="33"/>
        <v>0</v>
      </c>
      <c r="H229" s="36">
        <f t="shared" si="34"/>
        <v>0</v>
      </c>
      <c r="I229" s="36">
        <f t="shared" si="30"/>
        <v>0</v>
      </c>
      <c r="J229" s="36">
        <f>SUM($H$18:$H229)</f>
        <v>1289202.615222354</v>
      </c>
    </row>
    <row r="230" spans="1:10" x14ac:dyDescent="0.3">
      <c r="A230" s="34">
        <f t="shared" si="31"/>
        <v>213</v>
      </c>
      <c r="B230" s="35">
        <f t="shared" si="27"/>
        <v>49583</v>
      </c>
      <c r="C230" s="36">
        <f t="shared" si="32"/>
        <v>0</v>
      </c>
      <c r="D230" s="36">
        <f t="shared" si="35"/>
        <v>29721.53366051667</v>
      </c>
      <c r="E230" s="37">
        <f t="shared" si="28"/>
        <v>0</v>
      </c>
      <c r="F230" s="36">
        <f t="shared" si="29"/>
        <v>0</v>
      </c>
      <c r="G230" s="36">
        <f t="shared" si="33"/>
        <v>0</v>
      </c>
      <c r="H230" s="36">
        <f t="shared" si="34"/>
        <v>0</v>
      </c>
      <c r="I230" s="36">
        <f t="shared" si="30"/>
        <v>0</v>
      </c>
      <c r="J230" s="36">
        <f>SUM($H$18:$H230)</f>
        <v>1289202.615222354</v>
      </c>
    </row>
    <row r="231" spans="1:10" x14ac:dyDescent="0.3">
      <c r="A231" s="34">
        <f t="shared" si="31"/>
        <v>214</v>
      </c>
      <c r="B231" s="35">
        <f t="shared" si="27"/>
        <v>49614</v>
      </c>
      <c r="C231" s="36">
        <f t="shared" si="32"/>
        <v>0</v>
      </c>
      <c r="D231" s="36">
        <f t="shared" si="35"/>
        <v>29721.53366051667</v>
      </c>
      <c r="E231" s="37">
        <f t="shared" si="28"/>
        <v>0</v>
      </c>
      <c r="F231" s="36">
        <f t="shared" si="29"/>
        <v>0</v>
      </c>
      <c r="G231" s="36">
        <f t="shared" si="33"/>
        <v>0</v>
      </c>
      <c r="H231" s="36">
        <f t="shared" si="34"/>
        <v>0</v>
      </c>
      <c r="I231" s="36">
        <f t="shared" si="30"/>
        <v>0</v>
      </c>
      <c r="J231" s="36">
        <f>SUM($H$18:$H231)</f>
        <v>1289202.615222354</v>
      </c>
    </row>
    <row r="232" spans="1:10" x14ac:dyDescent="0.3">
      <c r="A232" s="34">
        <f t="shared" si="31"/>
        <v>215</v>
      </c>
      <c r="B232" s="35">
        <f t="shared" si="27"/>
        <v>49644</v>
      </c>
      <c r="C232" s="36">
        <f t="shared" si="32"/>
        <v>0</v>
      </c>
      <c r="D232" s="36">
        <f t="shared" si="35"/>
        <v>29721.53366051667</v>
      </c>
      <c r="E232" s="37">
        <f t="shared" si="28"/>
        <v>0</v>
      </c>
      <c r="F232" s="36">
        <f t="shared" si="29"/>
        <v>0</v>
      </c>
      <c r="G232" s="36">
        <f t="shared" si="33"/>
        <v>0</v>
      </c>
      <c r="H232" s="36">
        <f t="shared" si="34"/>
        <v>0</v>
      </c>
      <c r="I232" s="36">
        <f t="shared" si="30"/>
        <v>0</v>
      </c>
      <c r="J232" s="36">
        <f>SUM($H$18:$H232)</f>
        <v>1289202.615222354</v>
      </c>
    </row>
    <row r="233" spans="1:10" x14ac:dyDescent="0.3">
      <c r="A233" s="34">
        <f t="shared" si="31"/>
        <v>216</v>
      </c>
      <c r="B233" s="35">
        <f t="shared" si="27"/>
        <v>49675</v>
      </c>
      <c r="C233" s="36">
        <f t="shared" si="32"/>
        <v>0</v>
      </c>
      <c r="D233" s="36">
        <f t="shared" si="35"/>
        <v>29721.53366051667</v>
      </c>
      <c r="E233" s="37">
        <f t="shared" si="28"/>
        <v>0</v>
      </c>
      <c r="F233" s="36">
        <f t="shared" si="29"/>
        <v>0</v>
      </c>
      <c r="G233" s="36">
        <f t="shared" si="33"/>
        <v>0</v>
      </c>
      <c r="H233" s="36">
        <f t="shared" si="34"/>
        <v>0</v>
      </c>
      <c r="I233" s="36">
        <f t="shared" si="30"/>
        <v>0</v>
      </c>
      <c r="J233" s="36">
        <f>SUM($H$18:$H233)</f>
        <v>1289202.615222354</v>
      </c>
    </row>
    <row r="234" spans="1:10" x14ac:dyDescent="0.3">
      <c r="A234" s="34">
        <f t="shared" si="31"/>
        <v>217</v>
      </c>
      <c r="B234" s="35">
        <f t="shared" si="27"/>
        <v>49706</v>
      </c>
      <c r="C234" s="36">
        <f t="shared" si="32"/>
        <v>0</v>
      </c>
      <c r="D234" s="36">
        <f t="shared" si="35"/>
        <v>29721.53366051667</v>
      </c>
      <c r="E234" s="37">
        <f t="shared" si="28"/>
        <v>0</v>
      </c>
      <c r="F234" s="36">
        <f t="shared" si="29"/>
        <v>0</v>
      </c>
      <c r="G234" s="36">
        <f t="shared" si="33"/>
        <v>0</v>
      </c>
      <c r="H234" s="36">
        <f t="shared" si="34"/>
        <v>0</v>
      </c>
      <c r="I234" s="36">
        <f t="shared" si="30"/>
        <v>0</v>
      </c>
      <c r="J234" s="36">
        <f>SUM($H$18:$H234)</f>
        <v>1289202.615222354</v>
      </c>
    </row>
    <row r="235" spans="1:10" x14ac:dyDescent="0.3">
      <c r="A235" s="34">
        <f t="shared" si="31"/>
        <v>218</v>
      </c>
      <c r="B235" s="35">
        <f t="shared" si="27"/>
        <v>49735</v>
      </c>
      <c r="C235" s="36">
        <f t="shared" si="32"/>
        <v>0</v>
      </c>
      <c r="D235" s="36">
        <f t="shared" si="35"/>
        <v>29721.53366051667</v>
      </c>
      <c r="E235" s="37">
        <f t="shared" si="28"/>
        <v>0</v>
      </c>
      <c r="F235" s="36">
        <f t="shared" si="29"/>
        <v>0</v>
      </c>
      <c r="G235" s="36">
        <f t="shared" si="33"/>
        <v>0</v>
      </c>
      <c r="H235" s="36">
        <f t="shared" si="34"/>
        <v>0</v>
      </c>
      <c r="I235" s="36">
        <f t="shared" si="30"/>
        <v>0</v>
      </c>
      <c r="J235" s="36">
        <f>SUM($H$18:$H235)</f>
        <v>1289202.615222354</v>
      </c>
    </row>
    <row r="236" spans="1:10" x14ac:dyDescent="0.3">
      <c r="A236" s="34">
        <f t="shared" si="31"/>
        <v>219</v>
      </c>
      <c r="B236" s="35">
        <f t="shared" si="27"/>
        <v>49766</v>
      </c>
      <c r="C236" s="36">
        <f t="shared" si="32"/>
        <v>0</v>
      </c>
      <c r="D236" s="36">
        <f t="shared" si="35"/>
        <v>29721.53366051667</v>
      </c>
      <c r="E236" s="37">
        <f t="shared" si="28"/>
        <v>0</v>
      </c>
      <c r="F236" s="36">
        <f t="shared" si="29"/>
        <v>0</v>
      </c>
      <c r="G236" s="36">
        <f t="shared" si="33"/>
        <v>0</v>
      </c>
      <c r="H236" s="36">
        <f t="shared" si="34"/>
        <v>0</v>
      </c>
      <c r="I236" s="36">
        <f t="shared" si="30"/>
        <v>0</v>
      </c>
      <c r="J236" s="36">
        <f>SUM($H$18:$H236)</f>
        <v>1289202.615222354</v>
      </c>
    </row>
    <row r="237" spans="1:10" x14ac:dyDescent="0.3">
      <c r="A237" s="34">
        <f t="shared" si="31"/>
        <v>220</v>
      </c>
      <c r="B237" s="35">
        <f t="shared" si="27"/>
        <v>49796</v>
      </c>
      <c r="C237" s="36">
        <f t="shared" si="32"/>
        <v>0</v>
      </c>
      <c r="D237" s="36">
        <f t="shared" si="35"/>
        <v>29721.53366051667</v>
      </c>
      <c r="E237" s="37">
        <f t="shared" si="28"/>
        <v>0</v>
      </c>
      <c r="F237" s="36">
        <f t="shared" si="29"/>
        <v>0</v>
      </c>
      <c r="G237" s="36">
        <f t="shared" si="33"/>
        <v>0</v>
      </c>
      <c r="H237" s="36">
        <f t="shared" si="34"/>
        <v>0</v>
      </c>
      <c r="I237" s="36">
        <f t="shared" si="30"/>
        <v>0</v>
      </c>
      <c r="J237" s="36">
        <f>SUM($H$18:$H237)</f>
        <v>1289202.615222354</v>
      </c>
    </row>
    <row r="238" spans="1:10" x14ac:dyDescent="0.3">
      <c r="A238" s="34">
        <f t="shared" si="31"/>
        <v>221</v>
      </c>
      <c r="B238" s="35">
        <f t="shared" si="27"/>
        <v>49827</v>
      </c>
      <c r="C238" s="36">
        <f t="shared" si="32"/>
        <v>0</v>
      </c>
      <c r="D238" s="36">
        <f t="shared" si="35"/>
        <v>29721.53366051667</v>
      </c>
      <c r="E238" s="37">
        <f t="shared" si="28"/>
        <v>0</v>
      </c>
      <c r="F238" s="36">
        <f t="shared" si="29"/>
        <v>0</v>
      </c>
      <c r="G238" s="36">
        <f t="shared" si="33"/>
        <v>0</v>
      </c>
      <c r="H238" s="36">
        <f t="shared" si="34"/>
        <v>0</v>
      </c>
      <c r="I238" s="36">
        <f t="shared" si="30"/>
        <v>0</v>
      </c>
      <c r="J238" s="36">
        <f>SUM($H$18:$H238)</f>
        <v>1289202.615222354</v>
      </c>
    </row>
    <row r="239" spans="1:10" x14ac:dyDescent="0.3">
      <c r="A239" s="34">
        <f t="shared" si="31"/>
        <v>222</v>
      </c>
      <c r="B239" s="35">
        <f t="shared" si="27"/>
        <v>49857</v>
      </c>
      <c r="C239" s="36">
        <f t="shared" si="32"/>
        <v>0</v>
      </c>
      <c r="D239" s="36">
        <f t="shared" si="35"/>
        <v>29721.53366051667</v>
      </c>
      <c r="E239" s="37">
        <f t="shared" si="28"/>
        <v>0</v>
      </c>
      <c r="F239" s="36">
        <f t="shared" si="29"/>
        <v>0</v>
      </c>
      <c r="G239" s="36">
        <f t="shared" si="33"/>
        <v>0</v>
      </c>
      <c r="H239" s="36">
        <f t="shared" si="34"/>
        <v>0</v>
      </c>
      <c r="I239" s="36">
        <f t="shared" si="30"/>
        <v>0</v>
      </c>
      <c r="J239" s="36">
        <f>SUM($H$18:$H239)</f>
        <v>1289202.615222354</v>
      </c>
    </row>
    <row r="240" spans="1:10" x14ac:dyDescent="0.3">
      <c r="A240" s="34">
        <f t="shared" si="31"/>
        <v>223</v>
      </c>
      <c r="B240" s="35">
        <f t="shared" si="27"/>
        <v>49888</v>
      </c>
      <c r="C240" s="36">
        <f t="shared" si="32"/>
        <v>0</v>
      </c>
      <c r="D240" s="36">
        <f t="shared" si="35"/>
        <v>29721.53366051667</v>
      </c>
      <c r="E240" s="37">
        <f t="shared" si="28"/>
        <v>0</v>
      </c>
      <c r="F240" s="36">
        <f t="shared" si="29"/>
        <v>0</v>
      </c>
      <c r="G240" s="36">
        <f t="shared" si="33"/>
        <v>0</v>
      </c>
      <c r="H240" s="36">
        <f t="shared" si="34"/>
        <v>0</v>
      </c>
      <c r="I240" s="36">
        <f t="shared" si="30"/>
        <v>0</v>
      </c>
      <c r="J240" s="36">
        <f>SUM($H$18:$H240)</f>
        <v>1289202.615222354</v>
      </c>
    </row>
    <row r="241" spans="1:10" x14ac:dyDescent="0.3">
      <c r="A241" s="34">
        <f t="shared" si="31"/>
        <v>224</v>
      </c>
      <c r="B241" s="35">
        <f t="shared" si="27"/>
        <v>49919</v>
      </c>
      <c r="C241" s="36">
        <f t="shared" si="32"/>
        <v>0</v>
      </c>
      <c r="D241" s="36">
        <f t="shared" si="35"/>
        <v>29721.53366051667</v>
      </c>
      <c r="E241" s="37">
        <f t="shared" si="28"/>
        <v>0</v>
      </c>
      <c r="F241" s="36">
        <f t="shared" si="29"/>
        <v>0</v>
      </c>
      <c r="G241" s="36">
        <f t="shared" si="33"/>
        <v>0</v>
      </c>
      <c r="H241" s="36">
        <f t="shared" si="34"/>
        <v>0</v>
      </c>
      <c r="I241" s="36">
        <f t="shared" si="30"/>
        <v>0</v>
      </c>
      <c r="J241" s="36">
        <f>SUM($H$18:$H241)</f>
        <v>1289202.615222354</v>
      </c>
    </row>
    <row r="242" spans="1:10" x14ac:dyDescent="0.3">
      <c r="A242" s="34">
        <f t="shared" si="31"/>
        <v>225</v>
      </c>
      <c r="B242" s="35">
        <f t="shared" si="27"/>
        <v>49949</v>
      </c>
      <c r="C242" s="36">
        <f t="shared" si="32"/>
        <v>0</v>
      </c>
      <c r="D242" s="36">
        <f t="shared" si="35"/>
        <v>29721.53366051667</v>
      </c>
      <c r="E242" s="37">
        <f t="shared" si="28"/>
        <v>0</v>
      </c>
      <c r="F242" s="36">
        <f t="shared" si="29"/>
        <v>0</v>
      </c>
      <c r="G242" s="36">
        <f t="shared" si="33"/>
        <v>0</v>
      </c>
      <c r="H242" s="36">
        <f t="shared" si="34"/>
        <v>0</v>
      </c>
      <c r="I242" s="36">
        <f t="shared" si="30"/>
        <v>0</v>
      </c>
      <c r="J242" s="36">
        <f>SUM($H$18:$H242)</f>
        <v>1289202.615222354</v>
      </c>
    </row>
    <row r="243" spans="1:10" x14ac:dyDescent="0.3">
      <c r="A243" s="34">
        <f t="shared" si="31"/>
        <v>226</v>
      </c>
      <c r="B243" s="35">
        <f t="shared" si="27"/>
        <v>49980</v>
      </c>
      <c r="C243" s="36">
        <f t="shared" si="32"/>
        <v>0</v>
      </c>
      <c r="D243" s="36">
        <f t="shared" si="35"/>
        <v>29721.53366051667</v>
      </c>
      <c r="E243" s="37">
        <f t="shared" si="28"/>
        <v>0</v>
      </c>
      <c r="F243" s="36">
        <f t="shared" si="29"/>
        <v>0</v>
      </c>
      <c r="G243" s="36">
        <f t="shared" si="33"/>
        <v>0</v>
      </c>
      <c r="H243" s="36">
        <f t="shared" si="34"/>
        <v>0</v>
      </c>
      <c r="I243" s="36">
        <f t="shared" si="30"/>
        <v>0</v>
      </c>
      <c r="J243" s="36">
        <f>SUM($H$18:$H243)</f>
        <v>1289202.615222354</v>
      </c>
    </row>
    <row r="244" spans="1:10" x14ac:dyDescent="0.3">
      <c r="A244" s="34">
        <f t="shared" si="31"/>
        <v>227</v>
      </c>
      <c r="B244" s="35">
        <f t="shared" si="27"/>
        <v>50010</v>
      </c>
      <c r="C244" s="36">
        <f t="shared" si="32"/>
        <v>0</v>
      </c>
      <c r="D244" s="36">
        <f t="shared" si="35"/>
        <v>29721.53366051667</v>
      </c>
      <c r="E244" s="37">
        <f t="shared" si="28"/>
        <v>0</v>
      </c>
      <c r="F244" s="36">
        <f t="shared" si="29"/>
        <v>0</v>
      </c>
      <c r="G244" s="36">
        <f t="shared" si="33"/>
        <v>0</v>
      </c>
      <c r="H244" s="36">
        <f t="shared" si="34"/>
        <v>0</v>
      </c>
      <c r="I244" s="36">
        <f t="shared" si="30"/>
        <v>0</v>
      </c>
      <c r="J244" s="36">
        <f>SUM($H$18:$H244)</f>
        <v>1289202.615222354</v>
      </c>
    </row>
    <row r="245" spans="1:10" x14ac:dyDescent="0.3">
      <c r="A245" s="34">
        <f t="shared" si="31"/>
        <v>228</v>
      </c>
      <c r="B245" s="35">
        <f t="shared" si="27"/>
        <v>50041</v>
      </c>
      <c r="C245" s="36">
        <f t="shared" si="32"/>
        <v>0</v>
      </c>
      <c r="D245" s="36">
        <f t="shared" si="35"/>
        <v>29721.53366051667</v>
      </c>
      <c r="E245" s="37">
        <f t="shared" si="28"/>
        <v>0</v>
      </c>
      <c r="F245" s="36">
        <f t="shared" si="29"/>
        <v>0</v>
      </c>
      <c r="G245" s="36">
        <f t="shared" si="33"/>
        <v>0</v>
      </c>
      <c r="H245" s="36">
        <f t="shared" si="34"/>
        <v>0</v>
      </c>
      <c r="I245" s="36">
        <f t="shared" si="30"/>
        <v>0</v>
      </c>
      <c r="J245" s="36">
        <f>SUM($H$18:$H245)</f>
        <v>1289202.615222354</v>
      </c>
    </row>
    <row r="246" spans="1:10" x14ac:dyDescent="0.3">
      <c r="A246" s="34">
        <f t="shared" si="31"/>
        <v>229</v>
      </c>
      <c r="B246" s="35">
        <f t="shared" si="27"/>
        <v>50072</v>
      </c>
      <c r="C246" s="36">
        <f t="shared" si="32"/>
        <v>0</v>
      </c>
      <c r="D246" s="36">
        <f t="shared" si="35"/>
        <v>29721.53366051667</v>
      </c>
      <c r="E246" s="37">
        <f t="shared" si="28"/>
        <v>0</v>
      </c>
      <c r="F246" s="36">
        <f t="shared" si="29"/>
        <v>0</v>
      </c>
      <c r="G246" s="36">
        <f t="shared" si="33"/>
        <v>0</v>
      </c>
      <c r="H246" s="36">
        <f t="shared" si="34"/>
        <v>0</v>
      </c>
      <c r="I246" s="36">
        <f t="shared" si="30"/>
        <v>0</v>
      </c>
      <c r="J246" s="36">
        <f>SUM($H$18:$H246)</f>
        <v>1289202.615222354</v>
      </c>
    </row>
    <row r="247" spans="1:10" x14ac:dyDescent="0.3">
      <c r="A247" s="34">
        <f t="shared" si="31"/>
        <v>230</v>
      </c>
      <c r="B247" s="35">
        <f t="shared" si="27"/>
        <v>50100</v>
      </c>
      <c r="C247" s="36">
        <f t="shared" si="32"/>
        <v>0</v>
      </c>
      <c r="D247" s="36">
        <f t="shared" si="35"/>
        <v>29721.53366051667</v>
      </c>
      <c r="E247" s="37">
        <f t="shared" si="28"/>
        <v>0</v>
      </c>
      <c r="F247" s="36">
        <f t="shared" si="29"/>
        <v>0</v>
      </c>
      <c r="G247" s="36">
        <f t="shared" si="33"/>
        <v>0</v>
      </c>
      <c r="H247" s="36">
        <f t="shared" si="34"/>
        <v>0</v>
      </c>
      <c r="I247" s="36">
        <f t="shared" si="30"/>
        <v>0</v>
      </c>
      <c r="J247" s="36">
        <f>SUM($H$18:$H247)</f>
        <v>1289202.615222354</v>
      </c>
    </row>
    <row r="248" spans="1:10" x14ac:dyDescent="0.3">
      <c r="A248" s="34">
        <f t="shared" si="31"/>
        <v>231</v>
      </c>
      <c r="B248" s="35">
        <f t="shared" si="27"/>
        <v>50131</v>
      </c>
      <c r="C248" s="36">
        <f t="shared" si="32"/>
        <v>0</v>
      </c>
      <c r="D248" s="36">
        <f t="shared" si="35"/>
        <v>29721.53366051667</v>
      </c>
      <c r="E248" s="37">
        <f t="shared" si="28"/>
        <v>0</v>
      </c>
      <c r="F248" s="36">
        <f t="shared" si="29"/>
        <v>0</v>
      </c>
      <c r="G248" s="36">
        <f t="shared" si="33"/>
        <v>0</v>
      </c>
      <c r="H248" s="36">
        <f t="shared" si="34"/>
        <v>0</v>
      </c>
      <c r="I248" s="36">
        <f t="shared" si="30"/>
        <v>0</v>
      </c>
      <c r="J248" s="36">
        <f>SUM($H$18:$H248)</f>
        <v>1289202.615222354</v>
      </c>
    </row>
    <row r="249" spans="1:10" x14ac:dyDescent="0.3">
      <c r="A249" s="34">
        <f t="shared" si="31"/>
        <v>232</v>
      </c>
      <c r="B249" s="35">
        <f t="shared" si="27"/>
        <v>50161</v>
      </c>
      <c r="C249" s="36">
        <f t="shared" si="32"/>
        <v>0</v>
      </c>
      <c r="D249" s="36">
        <f t="shared" si="35"/>
        <v>29721.53366051667</v>
      </c>
      <c r="E249" s="37">
        <f t="shared" si="28"/>
        <v>0</v>
      </c>
      <c r="F249" s="36">
        <f t="shared" si="29"/>
        <v>0</v>
      </c>
      <c r="G249" s="36">
        <f t="shared" si="33"/>
        <v>0</v>
      </c>
      <c r="H249" s="36">
        <f t="shared" si="34"/>
        <v>0</v>
      </c>
      <c r="I249" s="36">
        <f t="shared" si="30"/>
        <v>0</v>
      </c>
      <c r="J249" s="36">
        <f>SUM($H$18:$H249)</f>
        <v>1289202.615222354</v>
      </c>
    </row>
    <row r="250" spans="1:10" x14ac:dyDescent="0.3">
      <c r="A250" s="34">
        <f t="shared" si="31"/>
        <v>233</v>
      </c>
      <c r="B250" s="35">
        <f t="shared" si="27"/>
        <v>50192</v>
      </c>
      <c r="C250" s="36">
        <f t="shared" si="32"/>
        <v>0</v>
      </c>
      <c r="D250" s="36">
        <f t="shared" si="35"/>
        <v>29721.53366051667</v>
      </c>
      <c r="E250" s="37">
        <f t="shared" si="28"/>
        <v>0</v>
      </c>
      <c r="F250" s="36">
        <f t="shared" si="29"/>
        <v>0</v>
      </c>
      <c r="G250" s="36">
        <f t="shared" si="33"/>
        <v>0</v>
      </c>
      <c r="H250" s="36">
        <f t="shared" si="34"/>
        <v>0</v>
      </c>
      <c r="I250" s="36">
        <f t="shared" si="30"/>
        <v>0</v>
      </c>
      <c r="J250" s="36">
        <f>SUM($H$18:$H250)</f>
        <v>1289202.615222354</v>
      </c>
    </row>
    <row r="251" spans="1:10" x14ac:dyDescent="0.3">
      <c r="A251" s="34">
        <f t="shared" si="31"/>
        <v>234</v>
      </c>
      <c r="B251" s="35">
        <f t="shared" si="27"/>
        <v>50222</v>
      </c>
      <c r="C251" s="36">
        <f t="shared" si="32"/>
        <v>0</v>
      </c>
      <c r="D251" s="36">
        <f t="shared" si="35"/>
        <v>29721.53366051667</v>
      </c>
      <c r="E251" s="37">
        <f t="shared" si="28"/>
        <v>0</v>
      </c>
      <c r="F251" s="36">
        <f t="shared" si="29"/>
        <v>0</v>
      </c>
      <c r="G251" s="36">
        <f t="shared" si="33"/>
        <v>0</v>
      </c>
      <c r="H251" s="36">
        <f t="shared" si="34"/>
        <v>0</v>
      </c>
      <c r="I251" s="36">
        <f t="shared" si="30"/>
        <v>0</v>
      </c>
      <c r="J251" s="36">
        <f>SUM($H$18:$H251)</f>
        <v>1289202.615222354</v>
      </c>
    </row>
    <row r="252" spans="1:10" x14ac:dyDescent="0.3">
      <c r="A252" s="34">
        <f t="shared" si="31"/>
        <v>235</v>
      </c>
      <c r="B252" s="35">
        <f t="shared" si="27"/>
        <v>50253</v>
      </c>
      <c r="C252" s="36">
        <f t="shared" si="32"/>
        <v>0</v>
      </c>
      <c r="D252" s="36">
        <f t="shared" si="35"/>
        <v>29721.53366051667</v>
      </c>
      <c r="E252" s="37">
        <f t="shared" si="28"/>
        <v>0</v>
      </c>
      <c r="F252" s="36">
        <f t="shared" si="29"/>
        <v>0</v>
      </c>
      <c r="G252" s="36">
        <f t="shared" si="33"/>
        <v>0</v>
      </c>
      <c r="H252" s="36">
        <f t="shared" si="34"/>
        <v>0</v>
      </c>
      <c r="I252" s="36">
        <f t="shared" si="30"/>
        <v>0</v>
      </c>
      <c r="J252" s="36">
        <f>SUM($H$18:$H252)</f>
        <v>1289202.615222354</v>
      </c>
    </row>
    <row r="253" spans="1:10" x14ac:dyDescent="0.3">
      <c r="A253" s="34">
        <f t="shared" si="31"/>
        <v>236</v>
      </c>
      <c r="B253" s="35">
        <f t="shared" si="27"/>
        <v>50284</v>
      </c>
      <c r="C253" s="36">
        <f t="shared" si="32"/>
        <v>0</v>
      </c>
      <c r="D253" s="36">
        <f t="shared" si="35"/>
        <v>29721.53366051667</v>
      </c>
      <c r="E253" s="37">
        <f t="shared" si="28"/>
        <v>0</v>
      </c>
      <c r="F253" s="36">
        <f t="shared" si="29"/>
        <v>0</v>
      </c>
      <c r="G253" s="36">
        <f t="shared" si="33"/>
        <v>0</v>
      </c>
      <c r="H253" s="36">
        <f t="shared" si="34"/>
        <v>0</v>
      </c>
      <c r="I253" s="36">
        <f t="shared" si="30"/>
        <v>0</v>
      </c>
      <c r="J253" s="36">
        <f>SUM($H$18:$H253)</f>
        <v>1289202.615222354</v>
      </c>
    </row>
    <row r="254" spans="1:10" x14ac:dyDescent="0.3">
      <c r="A254" s="34">
        <f t="shared" si="31"/>
        <v>237</v>
      </c>
      <c r="B254" s="35">
        <f t="shared" si="27"/>
        <v>50314</v>
      </c>
      <c r="C254" s="36">
        <f t="shared" si="32"/>
        <v>0</v>
      </c>
      <c r="D254" s="36">
        <f t="shared" si="35"/>
        <v>29721.53366051667</v>
      </c>
      <c r="E254" s="37">
        <f t="shared" si="28"/>
        <v>0</v>
      </c>
      <c r="F254" s="36">
        <f t="shared" si="29"/>
        <v>0</v>
      </c>
      <c r="G254" s="36">
        <f t="shared" si="33"/>
        <v>0</v>
      </c>
      <c r="H254" s="36">
        <f t="shared" si="34"/>
        <v>0</v>
      </c>
      <c r="I254" s="36">
        <f t="shared" si="30"/>
        <v>0</v>
      </c>
      <c r="J254" s="36">
        <f>SUM($H$18:$H254)</f>
        <v>1289202.615222354</v>
      </c>
    </row>
    <row r="255" spans="1:10" x14ac:dyDescent="0.3">
      <c r="A255" s="34">
        <f t="shared" si="31"/>
        <v>238</v>
      </c>
      <c r="B255" s="35">
        <f t="shared" si="27"/>
        <v>50345</v>
      </c>
      <c r="C255" s="36">
        <f t="shared" si="32"/>
        <v>0</v>
      </c>
      <c r="D255" s="36">
        <f t="shared" si="35"/>
        <v>29721.53366051667</v>
      </c>
      <c r="E255" s="37">
        <f t="shared" si="28"/>
        <v>0</v>
      </c>
      <c r="F255" s="36">
        <f t="shared" si="29"/>
        <v>0</v>
      </c>
      <c r="G255" s="36">
        <f t="shared" si="33"/>
        <v>0</v>
      </c>
      <c r="H255" s="36">
        <f t="shared" si="34"/>
        <v>0</v>
      </c>
      <c r="I255" s="36">
        <f t="shared" si="30"/>
        <v>0</v>
      </c>
      <c r="J255" s="36">
        <f>SUM($H$18:$H255)</f>
        <v>1289202.615222354</v>
      </c>
    </row>
    <row r="256" spans="1:10" x14ac:dyDescent="0.3">
      <c r="A256" s="34">
        <f t="shared" si="31"/>
        <v>239</v>
      </c>
      <c r="B256" s="35">
        <f t="shared" si="27"/>
        <v>50375</v>
      </c>
      <c r="C256" s="36">
        <f t="shared" si="32"/>
        <v>0</v>
      </c>
      <c r="D256" s="36">
        <f t="shared" si="35"/>
        <v>29721.53366051667</v>
      </c>
      <c r="E256" s="37">
        <f t="shared" si="28"/>
        <v>0</v>
      </c>
      <c r="F256" s="36">
        <f t="shared" si="29"/>
        <v>0</v>
      </c>
      <c r="G256" s="36">
        <f t="shared" si="33"/>
        <v>0</v>
      </c>
      <c r="H256" s="36">
        <f t="shared" si="34"/>
        <v>0</v>
      </c>
      <c r="I256" s="36">
        <f t="shared" si="30"/>
        <v>0</v>
      </c>
      <c r="J256" s="36">
        <f>SUM($H$18:$H256)</f>
        <v>1289202.615222354</v>
      </c>
    </row>
    <row r="257" spans="1:10" x14ac:dyDescent="0.3">
      <c r="A257" s="34">
        <f t="shared" si="31"/>
        <v>240</v>
      </c>
      <c r="B257" s="35">
        <f t="shared" si="27"/>
        <v>50406</v>
      </c>
      <c r="C257" s="36">
        <f t="shared" si="32"/>
        <v>0</v>
      </c>
      <c r="D257" s="36">
        <f t="shared" si="35"/>
        <v>29721.53366051667</v>
      </c>
      <c r="E257" s="37">
        <f t="shared" si="28"/>
        <v>0</v>
      </c>
      <c r="F257" s="36">
        <f t="shared" si="29"/>
        <v>0</v>
      </c>
      <c r="G257" s="36">
        <f t="shared" si="33"/>
        <v>0</v>
      </c>
      <c r="H257" s="36">
        <f t="shared" si="34"/>
        <v>0</v>
      </c>
      <c r="I257" s="36">
        <f t="shared" si="30"/>
        <v>0</v>
      </c>
      <c r="J257" s="36">
        <f>SUM($H$18:$H257)</f>
        <v>1289202.615222354</v>
      </c>
    </row>
    <row r="258" spans="1:10" x14ac:dyDescent="0.3">
      <c r="A258" s="34">
        <f t="shared" si="31"/>
        <v>241</v>
      </c>
      <c r="B258" s="35">
        <f t="shared" si="27"/>
        <v>50437</v>
      </c>
      <c r="C258" s="36">
        <f t="shared" si="32"/>
        <v>0</v>
      </c>
      <c r="D258" s="36">
        <f t="shared" si="35"/>
        <v>29721.53366051667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1289202.615222354</v>
      </c>
    </row>
    <row r="259" spans="1:10" x14ac:dyDescent="0.3">
      <c r="A259" s="34">
        <f t="shared" si="31"/>
        <v>242</v>
      </c>
      <c r="B259" s="35">
        <f t="shared" si="27"/>
        <v>50465</v>
      </c>
      <c r="C259" s="36">
        <f t="shared" si="32"/>
        <v>0</v>
      </c>
      <c r="D259" s="36">
        <f t="shared" si="35"/>
        <v>29721.53366051667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1289202.615222354</v>
      </c>
    </row>
    <row r="260" spans="1:10" x14ac:dyDescent="0.3">
      <c r="A260" s="34">
        <f t="shared" si="31"/>
        <v>243</v>
      </c>
      <c r="B260" s="35">
        <f t="shared" si="27"/>
        <v>50496</v>
      </c>
      <c r="C260" s="36">
        <f t="shared" si="32"/>
        <v>0</v>
      </c>
      <c r="D260" s="36">
        <f t="shared" si="35"/>
        <v>29721.53366051667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1289202.615222354</v>
      </c>
    </row>
    <row r="261" spans="1:10" x14ac:dyDescent="0.3">
      <c r="A261" s="34">
        <f t="shared" si="31"/>
        <v>244</v>
      </c>
      <c r="B261" s="35">
        <f t="shared" si="27"/>
        <v>50526</v>
      </c>
      <c r="C261" s="36">
        <f t="shared" si="32"/>
        <v>0</v>
      </c>
      <c r="D261" s="36">
        <f t="shared" si="35"/>
        <v>29721.53366051667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1289202.615222354</v>
      </c>
    </row>
    <row r="262" spans="1:10" x14ac:dyDescent="0.3">
      <c r="A262" s="34">
        <f t="shared" si="31"/>
        <v>245</v>
      </c>
      <c r="B262" s="35">
        <f t="shared" si="27"/>
        <v>50557</v>
      </c>
      <c r="C262" s="36">
        <f t="shared" si="32"/>
        <v>0</v>
      </c>
      <c r="D262" s="36">
        <f t="shared" si="35"/>
        <v>29721.53366051667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1289202.615222354</v>
      </c>
    </row>
    <row r="263" spans="1:10" x14ac:dyDescent="0.3">
      <c r="A263" s="34">
        <f t="shared" si="31"/>
        <v>246</v>
      </c>
      <c r="B263" s="35">
        <f t="shared" si="27"/>
        <v>50587</v>
      </c>
      <c r="C263" s="36">
        <f t="shared" si="32"/>
        <v>0</v>
      </c>
      <c r="D263" s="36">
        <f t="shared" si="35"/>
        <v>29721.53366051667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1289202.615222354</v>
      </c>
    </row>
    <row r="264" spans="1:10" x14ac:dyDescent="0.3">
      <c r="A264" s="34">
        <f t="shared" si="31"/>
        <v>247</v>
      </c>
      <c r="B264" s="35">
        <f t="shared" si="27"/>
        <v>50618</v>
      </c>
      <c r="C264" s="36">
        <f t="shared" si="32"/>
        <v>0</v>
      </c>
      <c r="D264" s="36">
        <f t="shared" si="35"/>
        <v>29721.53366051667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1289202.615222354</v>
      </c>
    </row>
    <row r="265" spans="1:10" x14ac:dyDescent="0.3">
      <c r="A265" s="34">
        <f t="shared" si="31"/>
        <v>248</v>
      </c>
      <c r="B265" s="35">
        <f t="shared" si="27"/>
        <v>50649</v>
      </c>
      <c r="C265" s="36">
        <f t="shared" si="32"/>
        <v>0</v>
      </c>
      <c r="D265" s="36">
        <f t="shared" si="35"/>
        <v>29721.53366051667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1289202.615222354</v>
      </c>
    </row>
    <row r="266" spans="1:10" x14ac:dyDescent="0.3">
      <c r="A266" s="34">
        <f t="shared" si="31"/>
        <v>249</v>
      </c>
      <c r="B266" s="35">
        <f t="shared" si="27"/>
        <v>50679</v>
      </c>
      <c r="C266" s="36">
        <f t="shared" si="32"/>
        <v>0</v>
      </c>
      <c r="D266" s="36">
        <f t="shared" si="35"/>
        <v>29721.53366051667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1289202.615222354</v>
      </c>
    </row>
    <row r="267" spans="1:10" x14ac:dyDescent="0.3">
      <c r="A267" s="34">
        <f t="shared" si="31"/>
        <v>250</v>
      </c>
      <c r="B267" s="35">
        <f t="shared" si="27"/>
        <v>50710</v>
      </c>
      <c r="C267" s="36">
        <f t="shared" si="32"/>
        <v>0</v>
      </c>
      <c r="D267" s="36">
        <f t="shared" si="35"/>
        <v>29721.53366051667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1289202.615222354</v>
      </c>
    </row>
    <row r="268" spans="1:10" x14ac:dyDescent="0.3">
      <c r="A268" s="34">
        <f t="shared" si="31"/>
        <v>251</v>
      </c>
      <c r="B268" s="35">
        <f t="shared" si="27"/>
        <v>50740</v>
      </c>
      <c r="C268" s="36">
        <f t="shared" si="32"/>
        <v>0</v>
      </c>
      <c r="D268" s="36">
        <f t="shared" si="35"/>
        <v>29721.53366051667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1289202.615222354</v>
      </c>
    </row>
    <row r="269" spans="1:10" x14ac:dyDescent="0.3">
      <c r="A269" s="34">
        <f t="shared" si="31"/>
        <v>252</v>
      </c>
      <c r="B269" s="35">
        <f t="shared" si="27"/>
        <v>50771</v>
      </c>
      <c r="C269" s="36">
        <f t="shared" si="32"/>
        <v>0</v>
      </c>
      <c r="D269" s="36">
        <f t="shared" si="35"/>
        <v>29721.53366051667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1289202.615222354</v>
      </c>
    </row>
    <row r="270" spans="1:10" x14ac:dyDescent="0.3">
      <c r="A270" s="34">
        <f t="shared" si="31"/>
        <v>253</v>
      </c>
      <c r="B270" s="35">
        <f t="shared" si="27"/>
        <v>50802</v>
      </c>
      <c r="C270" s="36">
        <f t="shared" si="32"/>
        <v>0</v>
      </c>
      <c r="D270" s="36">
        <f t="shared" si="35"/>
        <v>29721.53366051667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1289202.615222354</v>
      </c>
    </row>
    <row r="271" spans="1:10" x14ac:dyDescent="0.3">
      <c r="A271" s="34">
        <f t="shared" si="31"/>
        <v>254</v>
      </c>
      <c r="B271" s="35">
        <f t="shared" si="27"/>
        <v>50830</v>
      </c>
      <c r="C271" s="36">
        <f t="shared" si="32"/>
        <v>0</v>
      </c>
      <c r="D271" s="36">
        <f t="shared" si="35"/>
        <v>29721.53366051667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1289202.615222354</v>
      </c>
    </row>
    <row r="272" spans="1:10" x14ac:dyDescent="0.3">
      <c r="A272" s="34">
        <f t="shared" si="31"/>
        <v>255</v>
      </c>
      <c r="B272" s="35">
        <f t="shared" si="27"/>
        <v>50861</v>
      </c>
      <c r="C272" s="36">
        <f t="shared" si="32"/>
        <v>0</v>
      </c>
      <c r="D272" s="36">
        <f t="shared" si="35"/>
        <v>29721.53366051667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1289202.615222354</v>
      </c>
    </row>
    <row r="273" spans="1:10" x14ac:dyDescent="0.3">
      <c r="A273" s="34">
        <f t="shared" si="31"/>
        <v>256</v>
      </c>
      <c r="B273" s="35">
        <f t="shared" si="27"/>
        <v>50891</v>
      </c>
      <c r="C273" s="36">
        <f t="shared" si="32"/>
        <v>0</v>
      </c>
      <c r="D273" s="36">
        <f t="shared" si="35"/>
        <v>29721.53366051667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1289202.615222354</v>
      </c>
    </row>
    <row r="274" spans="1:10" x14ac:dyDescent="0.3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50922</v>
      </c>
      <c r="C274" s="36">
        <f t="shared" si="32"/>
        <v>0</v>
      </c>
      <c r="D274" s="36">
        <f t="shared" si="35"/>
        <v>29721.53366051667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1289202.615222354</v>
      </c>
    </row>
    <row r="275" spans="1:10" x14ac:dyDescent="0.3">
      <c r="A275" s="34">
        <f t="shared" ref="A275:A338" si="40">IF(Values_Entered,A274+1,"")</f>
        <v>258</v>
      </c>
      <c r="B275" s="35">
        <f t="shared" si="36"/>
        <v>50952</v>
      </c>
      <c r="C275" s="36">
        <f t="shared" ref="C275:C338" si="41">IF(Pay_Num&lt;&gt;"",I274,"")</f>
        <v>0</v>
      </c>
      <c r="D275" s="36">
        <f t="shared" si="35"/>
        <v>29721.53366051667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1289202.615222354</v>
      </c>
    </row>
    <row r="276" spans="1:10" x14ac:dyDescent="0.3">
      <c r="A276" s="34">
        <f t="shared" si="40"/>
        <v>259</v>
      </c>
      <c r="B276" s="35">
        <f t="shared" si="36"/>
        <v>50983</v>
      </c>
      <c r="C276" s="36">
        <f t="shared" si="41"/>
        <v>0</v>
      </c>
      <c r="D276" s="36">
        <f t="shared" ref="D276:D339" si="44">IF(Pay_Num&lt;&gt;"",Scheduled_Monthly_Payment,"")</f>
        <v>29721.53366051667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1289202.615222354</v>
      </c>
    </row>
    <row r="277" spans="1:10" x14ac:dyDescent="0.3">
      <c r="A277" s="34">
        <f t="shared" si="40"/>
        <v>260</v>
      </c>
      <c r="B277" s="35">
        <f t="shared" si="36"/>
        <v>51014</v>
      </c>
      <c r="C277" s="36">
        <f t="shared" si="41"/>
        <v>0</v>
      </c>
      <c r="D277" s="36">
        <f t="shared" si="44"/>
        <v>29721.53366051667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1289202.615222354</v>
      </c>
    </row>
    <row r="278" spans="1:10" x14ac:dyDescent="0.3">
      <c r="A278" s="34">
        <f t="shared" si="40"/>
        <v>261</v>
      </c>
      <c r="B278" s="35">
        <f t="shared" si="36"/>
        <v>51044</v>
      </c>
      <c r="C278" s="36">
        <f t="shared" si="41"/>
        <v>0</v>
      </c>
      <c r="D278" s="36">
        <f t="shared" si="44"/>
        <v>29721.53366051667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1289202.615222354</v>
      </c>
    </row>
    <row r="279" spans="1:10" x14ac:dyDescent="0.3">
      <c r="A279" s="34">
        <f t="shared" si="40"/>
        <v>262</v>
      </c>
      <c r="B279" s="35">
        <f t="shared" si="36"/>
        <v>51075</v>
      </c>
      <c r="C279" s="36">
        <f t="shared" si="41"/>
        <v>0</v>
      </c>
      <c r="D279" s="36">
        <f t="shared" si="44"/>
        <v>29721.53366051667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1289202.615222354</v>
      </c>
    </row>
    <row r="280" spans="1:10" x14ac:dyDescent="0.3">
      <c r="A280" s="34">
        <f t="shared" si="40"/>
        <v>263</v>
      </c>
      <c r="B280" s="35">
        <f t="shared" si="36"/>
        <v>51105</v>
      </c>
      <c r="C280" s="36">
        <f t="shared" si="41"/>
        <v>0</v>
      </c>
      <c r="D280" s="36">
        <f t="shared" si="44"/>
        <v>29721.53366051667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1289202.615222354</v>
      </c>
    </row>
    <row r="281" spans="1:10" x14ac:dyDescent="0.3">
      <c r="A281" s="34">
        <f t="shared" si="40"/>
        <v>264</v>
      </c>
      <c r="B281" s="35">
        <f t="shared" si="36"/>
        <v>51136</v>
      </c>
      <c r="C281" s="36">
        <f t="shared" si="41"/>
        <v>0</v>
      </c>
      <c r="D281" s="36">
        <f t="shared" si="44"/>
        <v>29721.53366051667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1289202.615222354</v>
      </c>
    </row>
    <row r="282" spans="1:10" x14ac:dyDescent="0.3">
      <c r="A282" s="34">
        <f t="shared" si="40"/>
        <v>265</v>
      </c>
      <c r="B282" s="35">
        <f t="shared" si="36"/>
        <v>51167</v>
      </c>
      <c r="C282" s="36">
        <f t="shared" si="41"/>
        <v>0</v>
      </c>
      <c r="D282" s="36">
        <f t="shared" si="44"/>
        <v>29721.53366051667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1289202.615222354</v>
      </c>
    </row>
    <row r="283" spans="1:10" x14ac:dyDescent="0.3">
      <c r="A283" s="34">
        <f t="shared" si="40"/>
        <v>266</v>
      </c>
      <c r="B283" s="35">
        <f t="shared" si="36"/>
        <v>51196</v>
      </c>
      <c r="C283" s="36">
        <f t="shared" si="41"/>
        <v>0</v>
      </c>
      <c r="D283" s="36">
        <f t="shared" si="44"/>
        <v>29721.53366051667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1289202.615222354</v>
      </c>
    </row>
    <row r="284" spans="1:10" x14ac:dyDescent="0.3">
      <c r="A284" s="34">
        <f t="shared" si="40"/>
        <v>267</v>
      </c>
      <c r="B284" s="35">
        <f t="shared" si="36"/>
        <v>51227</v>
      </c>
      <c r="C284" s="36">
        <f t="shared" si="41"/>
        <v>0</v>
      </c>
      <c r="D284" s="36">
        <f t="shared" si="44"/>
        <v>29721.53366051667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1289202.615222354</v>
      </c>
    </row>
    <row r="285" spans="1:10" x14ac:dyDescent="0.3">
      <c r="A285" s="34">
        <f t="shared" si="40"/>
        <v>268</v>
      </c>
      <c r="B285" s="35">
        <f t="shared" si="36"/>
        <v>51257</v>
      </c>
      <c r="C285" s="36">
        <f t="shared" si="41"/>
        <v>0</v>
      </c>
      <c r="D285" s="36">
        <f t="shared" si="44"/>
        <v>29721.53366051667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1289202.615222354</v>
      </c>
    </row>
    <row r="286" spans="1:10" x14ac:dyDescent="0.3">
      <c r="A286" s="34">
        <f t="shared" si="40"/>
        <v>269</v>
      </c>
      <c r="B286" s="35">
        <f t="shared" si="36"/>
        <v>51288</v>
      </c>
      <c r="C286" s="36">
        <f t="shared" si="41"/>
        <v>0</v>
      </c>
      <c r="D286" s="36">
        <f t="shared" si="44"/>
        <v>29721.53366051667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1289202.615222354</v>
      </c>
    </row>
    <row r="287" spans="1:10" x14ac:dyDescent="0.3">
      <c r="A287" s="34">
        <f t="shared" si="40"/>
        <v>270</v>
      </c>
      <c r="B287" s="35">
        <f t="shared" si="36"/>
        <v>51318</v>
      </c>
      <c r="C287" s="36">
        <f t="shared" si="41"/>
        <v>0</v>
      </c>
      <c r="D287" s="36">
        <f t="shared" si="44"/>
        <v>29721.53366051667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1289202.615222354</v>
      </c>
    </row>
    <row r="288" spans="1:10" x14ac:dyDescent="0.3">
      <c r="A288" s="34">
        <f t="shared" si="40"/>
        <v>271</v>
      </c>
      <c r="B288" s="35">
        <f t="shared" si="36"/>
        <v>51349</v>
      </c>
      <c r="C288" s="36">
        <f t="shared" si="41"/>
        <v>0</v>
      </c>
      <c r="D288" s="36">
        <f t="shared" si="44"/>
        <v>29721.53366051667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1289202.615222354</v>
      </c>
    </row>
    <row r="289" spans="1:10" x14ac:dyDescent="0.3">
      <c r="A289" s="34">
        <f t="shared" si="40"/>
        <v>272</v>
      </c>
      <c r="B289" s="35">
        <f t="shared" si="36"/>
        <v>51380</v>
      </c>
      <c r="C289" s="36">
        <f t="shared" si="41"/>
        <v>0</v>
      </c>
      <c r="D289" s="36">
        <f t="shared" si="44"/>
        <v>29721.53366051667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1289202.615222354</v>
      </c>
    </row>
    <row r="290" spans="1:10" x14ac:dyDescent="0.3">
      <c r="A290" s="34">
        <f t="shared" si="40"/>
        <v>273</v>
      </c>
      <c r="B290" s="35">
        <f t="shared" si="36"/>
        <v>51410</v>
      </c>
      <c r="C290" s="36">
        <f t="shared" si="41"/>
        <v>0</v>
      </c>
      <c r="D290" s="36">
        <f t="shared" si="44"/>
        <v>29721.53366051667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1289202.615222354</v>
      </c>
    </row>
    <row r="291" spans="1:10" x14ac:dyDescent="0.3">
      <c r="A291" s="34">
        <f t="shared" si="40"/>
        <v>274</v>
      </c>
      <c r="B291" s="35">
        <f t="shared" si="36"/>
        <v>51441</v>
      </c>
      <c r="C291" s="36">
        <f t="shared" si="41"/>
        <v>0</v>
      </c>
      <c r="D291" s="36">
        <f t="shared" si="44"/>
        <v>29721.53366051667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1289202.615222354</v>
      </c>
    </row>
    <row r="292" spans="1:10" x14ac:dyDescent="0.3">
      <c r="A292" s="34">
        <f t="shared" si="40"/>
        <v>275</v>
      </c>
      <c r="B292" s="35">
        <f t="shared" si="36"/>
        <v>51471</v>
      </c>
      <c r="C292" s="36">
        <f t="shared" si="41"/>
        <v>0</v>
      </c>
      <c r="D292" s="36">
        <f t="shared" si="44"/>
        <v>29721.53366051667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1289202.615222354</v>
      </c>
    </row>
    <row r="293" spans="1:10" x14ac:dyDescent="0.3">
      <c r="A293" s="34">
        <f t="shared" si="40"/>
        <v>276</v>
      </c>
      <c r="B293" s="35">
        <f t="shared" si="36"/>
        <v>51502</v>
      </c>
      <c r="C293" s="36">
        <f t="shared" si="41"/>
        <v>0</v>
      </c>
      <c r="D293" s="36">
        <f t="shared" si="44"/>
        <v>29721.53366051667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1289202.615222354</v>
      </c>
    </row>
    <row r="294" spans="1:10" x14ac:dyDescent="0.3">
      <c r="A294" s="34">
        <f t="shared" si="40"/>
        <v>277</v>
      </c>
      <c r="B294" s="35">
        <f t="shared" si="36"/>
        <v>51533</v>
      </c>
      <c r="C294" s="36">
        <f t="shared" si="41"/>
        <v>0</v>
      </c>
      <c r="D294" s="36">
        <f t="shared" si="44"/>
        <v>29721.53366051667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1289202.615222354</v>
      </c>
    </row>
    <row r="295" spans="1:10" x14ac:dyDescent="0.3">
      <c r="A295" s="34">
        <f t="shared" si="40"/>
        <v>278</v>
      </c>
      <c r="B295" s="35">
        <f t="shared" si="36"/>
        <v>51561</v>
      </c>
      <c r="C295" s="36">
        <f t="shared" si="41"/>
        <v>0</v>
      </c>
      <c r="D295" s="36">
        <f t="shared" si="44"/>
        <v>29721.53366051667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1289202.615222354</v>
      </c>
    </row>
    <row r="296" spans="1:10" x14ac:dyDescent="0.3">
      <c r="A296" s="34">
        <f t="shared" si="40"/>
        <v>279</v>
      </c>
      <c r="B296" s="35">
        <f t="shared" si="36"/>
        <v>51592</v>
      </c>
      <c r="C296" s="36">
        <f t="shared" si="41"/>
        <v>0</v>
      </c>
      <c r="D296" s="36">
        <f t="shared" si="44"/>
        <v>29721.53366051667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1289202.615222354</v>
      </c>
    </row>
    <row r="297" spans="1:10" x14ac:dyDescent="0.3">
      <c r="A297" s="34">
        <f t="shared" si="40"/>
        <v>280</v>
      </c>
      <c r="B297" s="35">
        <f t="shared" si="36"/>
        <v>51622</v>
      </c>
      <c r="C297" s="36">
        <f t="shared" si="41"/>
        <v>0</v>
      </c>
      <c r="D297" s="36">
        <f t="shared" si="44"/>
        <v>29721.53366051667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1289202.615222354</v>
      </c>
    </row>
    <row r="298" spans="1:10" x14ac:dyDescent="0.3">
      <c r="A298" s="34">
        <f t="shared" si="40"/>
        <v>281</v>
      </c>
      <c r="B298" s="35">
        <f t="shared" si="36"/>
        <v>51653</v>
      </c>
      <c r="C298" s="36">
        <f t="shared" si="41"/>
        <v>0</v>
      </c>
      <c r="D298" s="36">
        <f t="shared" si="44"/>
        <v>29721.53366051667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1289202.615222354</v>
      </c>
    </row>
    <row r="299" spans="1:10" x14ac:dyDescent="0.3">
      <c r="A299" s="34">
        <f t="shared" si="40"/>
        <v>282</v>
      </c>
      <c r="B299" s="35">
        <f t="shared" si="36"/>
        <v>51683</v>
      </c>
      <c r="C299" s="36">
        <f t="shared" si="41"/>
        <v>0</v>
      </c>
      <c r="D299" s="36">
        <f t="shared" si="44"/>
        <v>29721.53366051667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1289202.615222354</v>
      </c>
    </row>
    <row r="300" spans="1:10" x14ac:dyDescent="0.3">
      <c r="A300" s="34">
        <f t="shared" si="40"/>
        <v>283</v>
      </c>
      <c r="B300" s="35">
        <f t="shared" si="36"/>
        <v>51714</v>
      </c>
      <c r="C300" s="36">
        <f t="shared" si="41"/>
        <v>0</v>
      </c>
      <c r="D300" s="36">
        <f t="shared" si="44"/>
        <v>29721.53366051667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1289202.615222354</v>
      </c>
    </row>
    <row r="301" spans="1:10" x14ac:dyDescent="0.3">
      <c r="A301" s="34">
        <f t="shared" si="40"/>
        <v>284</v>
      </c>
      <c r="B301" s="35">
        <f t="shared" si="36"/>
        <v>51745</v>
      </c>
      <c r="C301" s="36">
        <f t="shared" si="41"/>
        <v>0</v>
      </c>
      <c r="D301" s="36">
        <f t="shared" si="44"/>
        <v>29721.53366051667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1289202.615222354</v>
      </c>
    </row>
    <row r="302" spans="1:10" x14ac:dyDescent="0.3">
      <c r="A302" s="34">
        <f t="shared" si="40"/>
        <v>285</v>
      </c>
      <c r="B302" s="35">
        <f t="shared" si="36"/>
        <v>51775</v>
      </c>
      <c r="C302" s="36">
        <f t="shared" si="41"/>
        <v>0</v>
      </c>
      <c r="D302" s="36">
        <f t="shared" si="44"/>
        <v>29721.53366051667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1289202.615222354</v>
      </c>
    </row>
    <row r="303" spans="1:10" x14ac:dyDescent="0.3">
      <c r="A303" s="34">
        <f t="shared" si="40"/>
        <v>286</v>
      </c>
      <c r="B303" s="35">
        <f t="shared" si="36"/>
        <v>51806</v>
      </c>
      <c r="C303" s="36">
        <f t="shared" si="41"/>
        <v>0</v>
      </c>
      <c r="D303" s="36">
        <f t="shared" si="44"/>
        <v>29721.53366051667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1289202.615222354</v>
      </c>
    </row>
    <row r="304" spans="1:10" x14ac:dyDescent="0.3">
      <c r="A304" s="34">
        <f t="shared" si="40"/>
        <v>287</v>
      </c>
      <c r="B304" s="35">
        <f t="shared" si="36"/>
        <v>51836</v>
      </c>
      <c r="C304" s="36">
        <f t="shared" si="41"/>
        <v>0</v>
      </c>
      <c r="D304" s="36">
        <f t="shared" si="44"/>
        <v>29721.53366051667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1289202.615222354</v>
      </c>
    </row>
    <row r="305" spans="1:10" x14ac:dyDescent="0.3">
      <c r="A305" s="34">
        <f t="shared" si="40"/>
        <v>288</v>
      </c>
      <c r="B305" s="35">
        <f t="shared" si="36"/>
        <v>51867</v>
      </c>
      <c r="C305" s="36">
        <f t="shared" si="41"/>
        <v>0</v>
      </c>
      <c r="D305" s="36">
        <f t="shared" si="44"/>
        <v>29721.53366051667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1289202.615222354</v>
      </c>
    </row>
    <row r="306" spans="1:10" x14ac:dyDescent="0.3">
      <c r="A306" s="34">
        <f t="shared" si="40"/>
        <v>289</v>
      </c>
      <c r="B306" s="35">
        <f t="shared" si="36"/>
        <v>51898</v>
      </c>
      <c r="C306" s="36">
        <f t="shared" si="41"/>
        <v>0</v>
      </c>
      <c r="D306" s="36">
        <f t="shared" si="44"/>
        <v>29721.53366051667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1289202.615222354</v>
      </c>
    </row>
    <row r="307" spans="1:10" x14ac:dyDescent="0.3">
      <c r="A307" s="34">
        <f t="shared" si="40"/>
        <v>290</v>
      </c>
      <c r="B307" s="35">
        <f t="shared" si="36"/>
        <v>51926</v>
      </c>
      <c r="C307" s="36">
        <f t="shared" si="41"/>
        <v>0</v>
      </c>
      <c r="D307" s="36">
        <f t="shared" si="44"/>
        <v>29721.53366051667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1289202.615222354</v>
      </c>
    </row>
    <row r="308" spans="1:10" x14ac:dyDescent="0.3">
      <c r="A308" s="34">
        <f t="shared" si="40"/>
        <v>291</v>
      </c>
      <c r="B308" s="35">
        <f t="shared" si="36"/>
        <v>51957</v>
      </c>
      <c r="C308" s="36">
        <f t="shared" si="41"/>
        <v>0</v>
      </c>
      <c r="D308" s="36">
        <f t="shared" si="44"/>
        <v>29721.53366051667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1289202.615222354</v>
      </c>
    </row>
    <row r="309" spans="1:10" x14ac:dyDescent="0.3">
      <c r="A309" s="34">
        <f t="shared" si="40"/>
        <v>292</v>
      </c>
      <c r="B309" s="35">
        <f t="shared" si="36"/>
        <v>51987</v>
      </c>
      <c r="C309" s="36">
        <f t="shared" si="41"/>
        <v>0</v>
      </c>
      <c r="D309" s="36">
        <f t="shared" si="44"/>
        <v>29721.53366051667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1289202.615222354</v>
      </c>
    </row>
    <row r="310" spans="1:10" x14ac:dyDescent="0.3">
      <c r="A310" s="34">
        <f t="shared" si="40"/>
        <v>293</v>
      </c>
      <c r="B310" s="35">
        <f t="shared" si="36"/>
        <v>52018</v>
      </c>
      <c r="C310" s="36">
        <f t="shared" si="41"/>
        <v>0</v>
      </c>
      <c r="D310" s="36">
        <f t="shared" si="44"/>
        <v>29721.53366051667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1289202.615222354</v>
      </c>
    </row>
    <row r="311" spans="1:10" x14ac:dyDescent="0.3">
      <c r="A311" s="34">
        <f t="shared" si="40"/>
        <v>294</v>
      </c>
      <c r="B311" s="35">
        <f t="shared" si="36"/>
        <v>52048</v>
      </c>
      <c r="C311" s="36">
        <f t="shared" si="41"/>
        <v>0</v>
      </c>
      <c r="D311" s="36">
        <f t="shared" si="44"/>
        <v>29721.53366051667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1289202.615222354</v>
      </c>
    </row>
    <row r="312" spans="1:10" x14ac:dyDescent="0.3">
      <c r="A312" s="34">
        <f t="shared" si="40"/>
        <v>295</v>
      </c>
      <c r="B312" s="35">
        <f t="shared" si="36"/>
        <v>52079</v>
      </c>
      <c r="C312" s="36">
        <f t="shared" si="41"/>
        <v>0</v>
      </c>
      <c r="D312" s="36">
        <f t="shared" si="44"/>
        <v>29721.53366051667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1289202.615222354</v>
      </c>
    </row>
    <row r="313" spans="1:10" x14ac:dyDescent="0.3">
      <c r="A313" s="34">
        <f t="shared" si="40"/>
        <v>296</v>
      </c>
      <c r="B313" s="35">
        <f t="shared" si="36"/>
        <v>52110</v>
      </c>
      <c r="C313" s="36">
        <f t="shared" si="41"/>
        <v>0</v>
      </c>
      <c r="D313" s="36">
        <f t="shared" si="44"/>
        <v>29721.53366051667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1289202.615222354</v>
      </c>
    </row>
    <row r="314" spans="1:10" x14ac:dyDescent="0.3">
      <c r="A314" s="34">
        <f t="shared" si="40"/>
        <v>297</v>
      </c>
      <c r="B314" s="35">
        <f t="shared" si="36"/>
        <v>52140</v>
      </c>
      <c r="C314" s="36">
        <f t="shared" si="41"/>
        <v>0</v>
      </c>
      <c r="D314" s="36">
        <f t="shared" si="44"/>
        <v>29721.53366051667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1289202.615222354</v>
      </c>
    </row>
    <row r="315" spans="1:10" x14ac:dyDescent="0.3">
      <c r="A315" s="34">
        <f t="shared" si="40"/>
        <v>298</v>
      </c>
      <c r="B315" s="35">
        <f t="shared" si="36"/>
        <v>52171</v>
      </c>
      <c r="C315" s="36">
        <f t="shared" si="41"/>
        <v>0</v>
      </c>
      <c r="D315" s="36">
        <f t="shared" si="44"/>
        <v>29721.53366051667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1289202.615222354</v>
      </c>
    </row>
    <row r="316" spans="1:10" x14ac:dyDescent="0.3">
      <c r="A316" s="34">
        <f t="shared" si="40"/>
        <v>299</v>
      </c>
      <c r="B316" s="35">
        <f t="shared" si="36"/>
        <v>52201</v>
      </c>
      <c r="C316" s="36">
        <f t="shared" si="41"/>
        <v>0</v>
      </c>
      <c r="D316" s="36">
        <f t="shared" si="44"/>
        <v>29721.53366051667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1289202.615222354</v>
      </c>
    </row>
    <row r="317" spans="1:10" x14ac:dyDescent="0.3">
      <c r="A317" s="34">
        <f t="shared" si="40"/>
        <v>300</v>
      </c>
      <c r="B317" s="35">
        <f t="shared" si="36"/>
        <v>52232</v>
      </c>
      <c r="C317" s="36">
        <f t="shared" si="41"/>
        <v>0</v>
      </c>
      <c r="D317" s="36">
        <f t="shared" si="44"/>
        <v>29721.53366051667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1289202.615222354</v>
      </c>
    </row>
    <row r="318" spans="1:10" x14ac:dyDescent="0.3">
      <c r="A318" s="34">
        <f t="shared" si="40"/>
        <v>301</v>
      </c>
      <c r="B318" s="35">
        <f t="shared" si="36"/>
        <v>52263</v>
      </c>
      <c r="C318" s="36">
        <f t="shared" si="41"/>
        <v>0</v>
      </c>
      <c r="D318" s="36">
        <f t="shared" si="44"/>
        <v>29721.53366051667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1289202.615222354</v>
      </c>
    </row>
    <row r="319" spans="1:10" x14ac:dyDescent="0.3">
      <c r="A319" s="34">
        <f t="shared" si="40"/>
        <v>302</v>
      </c>
      <c r="B319" s="35">
        <f t="shared" si="36"/>
        <v>52291</v>
      </c>
      <c r="C319" s="36">
        <f t="shared" si="41"/>
        <v>0</v>
      </c>
      <c r="D319" s="36">
        <f t="shared" si="44"/>
        <v>29721.53366051667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1289202.615222354</v>
      </c>
    </row>
    <row r="320" spans="1:10" x14ac:dyDescent="0.3">
      <c r="A320" s="34">
        <f t="shared" si="40"/>
        <v>303</v>
      </c>
      <c r="B320" s="35">
        <f t="shared" si="36"/>
        <v>52322</v>
      </c>
      <c r="C320" s="36">
        <f t="shared" si="41"/>
        <v>0</v>
      </c>
      <c r="D320" s="36">
        <f t="shared" si="44"/>
        <v>29721.53366051667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1289202.615222354</v>
      </c>
    </row>
    <row r="321" spans="1:10" x14ac:dyDescent="0.3">
      <c r="A321" s="34">
        <f t="shared" si="40"/>
        <v>304</v>
      </c>
      <c r="B321" s="35">
        <f t="shared" si="36"/>
        <v>52352</v>
      </c>
      <c r="C321" s="36">
        <f t="shared" si="41"/>
        <v>0</v>
      </c>
      <c r="D321" s="36">
        <f t="shared" si="44"/>
        <v>29721.53366051667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1289202.615222354</v>
      </c>
    </row>
    <row r="322" spans="1:10" x14ac:dyDescent="0.3">
      <c r="A322" s="34">
        <f t="shared" si="40"/>
        <v>305</v>
      </c>
      <c r="B322" s="35">
        <f t="shared" si="36"/>
        <v>52383</v>
      </c>
      <c r="C322" s="36">
        <f t="shared" si="41"/>
        <v>0</v>
      </c>
      <c r="D322" s="36">
        <f t="shared" si="44"/>
        <v>29721.53366051667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1289202.615222354</v>
      </c>
    </row>
    <row r="323" spans="1:10" x14ac:dyDescent="0.3">
      <c r="A323" s="34">
        <f t="shared" si="40"/>
        <v>306</v>
      </c>
      <c r="B323" s="35">
        <f t="shared" si="36"/>
        <v>52413</v>
      </c>
      <c r="C323" s="36">
        <f t="shared" si="41"/>
        <v>0</v>
      </c>
      <c r="D323" s="36">
        <f t="shared" si="44"/>
        <v>29721.53366051667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1289202.615222354</v>
      </c>
    </row>
    <row r="324" spans="1:10" x14ac:dyDescent="0.3">
      <c r="A324" s="34">
        <f t="shared" si="40"/>
        <v>307</v>
      </c>
      <c r="B324" s="35">
        <f t="shared" si="36"/>
        <v>52444</v>
      </c>
      <c r="C324" s="36">
        <f t="shared" si="41"/>
        <v>0</v>
      </c>
      <c r="D324" s="36">
        <f t="shared" si="44"/>
        <v>29721.53366051667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1289202.615222354</v>
      </c>
    </row>
    <row r="325" spans="1:10" x14ac:dyDescent="0.3">
      <c r="A325" s="34">
        <f t="shared" si="40"/>
        <v>308</v>
      </c>
      <c r="B325" s="35">
        <f t="shared" si="36"/>
        <v>52475</v>
      </c>
      <c r="C325" s="36">
        <f t="shared" si="41"/>
        <v>0</v>
      </c>
      <c r="D325" s="36">
        <f t="shared" si="44"/>
        <v>29721.53366051667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1289202.615222354</v>
      </c>
    </row>
    <row r="326" spans="1:10" x14ac:dyDescent="0.3">
      <c r="A326" s="34">
        <f t="shared" si="40"/>
        <v>309</v>
      </c>
      <c r="B326" s="35">
        <f t="shared" si="36"/>
        <v>52505</v>
      </c>
      <c r="C326" s="36">
        <f t="shared" si="41"/>
        <v>0</v>
      </c>
      <c r="D326" s="36">
        <f t="shared" si="44"/>
        <v>29721.53366051667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1289202.615222354</v>
      </c>
    </row>
    <row r="327" spans="1:10" x14ac:dyDescent="0.3">
      <c r="A327" s="34">
        <f t="shared" si="40"/>
        <v>310</v>
      </c>
      <c r="B327" s="35">
        <f t="shared" si="36"/>
        <v>52536</v>
      </c>
      <c r="C327" s="36">
        <f t="shared" si="41"/>
        <v>0</v>
      </c>
      <c r="D327" s="36">
        <f t="shared" si="44"/>
        <v>29721.53366051667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1289202.615222354</v>
      </c>
    </row>
    <row r="328" spans="1:10" x14ac:dyDescent="0.3">
      <c r="A328" s="34">
        <f t="shared" si="40"/>
        <v>311</v>
      </c>
      <c r="B328" s="35">
        <f t="shared" si="36"/>
        <v>52566</v>
      </c>
      <c r="C328" s="36">
        <f t="shared" si="41"/>
        <v>0</v>
      </c>
      <c r="D328" s="36">
        <f t="shared" si="44"/>
        <v>29721.53366051667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1289202.615222354</v>
      </c>
    </row>
    <row r="329" spans="1:10" x14ac:dyDescent="0.3">
      <c r="A329" s="34">
        <f t="shared" si="40"/>
        <v>312</v>
      </c>
      <c r="B329" s="35">
        <f t="shared" si="36"/>
        <v>52597</v>
      </c>
      <c r="C329" s="36">
        <f t="shared" si="41"/>
        <v>0</v>
      </c>
      <c r="D329" s="36">
        <f t="shared" si="44"/>
        <v>29721.53366051667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1289202.615222354</v>
      </c>
    </row>
    <row r="330" spans="1:10" x14ac:dyDescent="0.3">
      <c r="A330" s="34">
        <f t="shared" si="40"/>
        <v>313</v>
      </c>
      <c r="B330" s="35">
        <f t="shared" si="36"/>
        <v>52628</v>
      </c>
      <c r="C330" s="36">
        <f t="shared" si="41"/>
        <v>0</v>
      </c>
      <c r="D330" s="36">
        <f t="shared" si="44"/>
        <v>29721.53366051667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1289202.615222354</v>
      </c>
    </row>
    <row r="331" spans="1:10" x14ac:dyDescent="0.3">
      <c r="A331" s="34">
        <f t="shared" si="40"/>
        <v>314</v>
      </c>
      <c r="B331" s="35">
        <f t="shared" si="36"/>
        <v>52657</v>
      </c>
      <c r="C331" s="36">
        <f t="shared" si="41"/>
        <v>0</v>
      </c>
      <c r="D331" s="36">
        <f t="shared" si="44"/>
        <v>29721.53366051667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1289202.615222354</v>
      </c>
    </row>
    <row r="332" spans="1:10" x14ac:dyDescent="0.3">
      <c r="A332" s="34">
        <f t="shared" si="40"/>
        <v>315</v>
      </c>
      <c r="B332" s="35">
        <f t="shared" si="36"/>
        <v>52688</v>
      </c>
      <c r="C332" s="36">
        <f t="shared" si="41"/>
        <v>0</v>
      </c>
      <c r="D332" s="36">
        <f t="shared" si="44"/>
        <v>29721.53366051667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1289202.615222354</v>
      </c>
    </row>
    <row r="333" spans="1:10" x14ac:dyDescent="0.3">
      <c r="A333" s="34">
        <f t="shared" si="40"/>
        <v>316</v>
      </c>
      <c r="B333" s="35">
        <f t="shared" si="36"/>
        <v>52718</v>
      </c>
      <c r="C333" s="36">
        <f t="shared" si="41"/>
        <v>0</v>
      </c>
      <c r="D333" s="36">
        <f t="shared" si="44"/>
        <v>29721.53366051667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1289202.615222354</v>
      </c>
    </row>
    <row r="334" spans="1:10" x14ac:dyDescent="0.3">
      <c r="A334" s="34">
        <f t="shared" si="40"/>
        <v>317</v>
      </c>
      <c r="B334" s="35">
        <f t="shared" si="36"/>
        <v>52749</v>
      </c>
      <c r="C334" s="36">
        <f t="shared" si="41"/>
        <v>0</v>
      </c>
      <c r="D334" s="36">
        <f t="shared" si="44"/>
        <v>29721.53366051667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1289202.615222354</v>
      </c>
    </row>
    <row r="335" spans="1:10" x14ac:dyDescent="0.3">
      <c r="A335" s="34">
        <f t="shared" si="40"/>
        <v>318</v>
      </c>
      <c r="B335" s="35">
        <f t="shared" si="36"/>
        <v>52779</v>
      </c>
      <c r="C335" s="36">
        <f t="shared" si="41"/>
        <v>0</v>
      </c>
      <c r="D335" s="36">
        <f t="shared" si="44"/>
        <v>29721.53366051667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1289202.615222354</v>
      </c>
    </row>
    <row r="336" spans="1:10" x14ac:dyDescent="0.3">
      <c r="A336" s="34">
        <f t="shared" si="40"/>
        <v>319</v>
      </c>
      <c r="B336" s="35">
        <f t="shared" si="36"/>
        <v>52810</v>
      </c>
      <c r="C336" s="36">
        <f t="shared" si="41"/>
        <v>0</v>
      </c>
      <c r="D336" s="36">
        <f t="shared" si="44"/>
        <v>29721.53366051667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1289202.615222354</v>
      </c>
    </row>
    <row r="337" spans="1:10" x14ac:dyDescent="0.3">
      <c r="A337" s="34">
        <f t="shared" si="40"/>
        <v>320</v>
      </c>
      <c r="B337" s="35">
        <f t="shared" si="36"/>
        <v>52841</v>
      </c>
      <c r="C337" s="36">
        <f t="shared" si="41"/>
        <v>0</v>
      </c>
      <c r="D337" s="36">
        <f t="shared" si="44"/>
        <v>29721.53366051667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1289202.615222354</v>
      </c>
    </row>
    <row r="338" spans="1:10" x14ac:dyDescent="0.3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52871</v>
      </c>
      <c r="C338" s="36">
        <f t="shared" si="41"/>
        <v>0</v>
      </c>
      <c r="D338" s="36">
        <f t="shared" si="44"/>
        <v>29721.53366051667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1289202.615222354</v>
      </c>
    </row>
    <row r="339" spans="1:10" x14ac:dyDescent="0.3">
      <c r="A339" s="34">
        <f t="shared" ref="A339:A402" si="49">IF(Values_Entered,A338+1,"")</f>
        <v>322</v>
      </c>
      <c r="B339" s="35">
        <f t="shared" si="45"/>
        <v>52902</v>
      </c>
      <c r="C339" s="36">
        <f t="shared" ref="C339:C376" si="50">IF(Pay_Num&lt;&gt;"",I338,"")</f>
        <v>0</v>
      </c>
      <c r="D339" s="36">
        <f t="shared" si="44"/>
        <v>29721.53366051667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1289202.615222354</v>
      </c>
    </row>
    <row r="340" spans="1:10" x14ac:dyDescent="0.3">
      <c r="A340" s="34">
        <f t="shared" si="49"/>
        <v>323</v>
      </c>
      <c r="B340" s="35">
        <f t="shared" si="45"/>
        <v>52932</v>
      </c>
      <c r="C340" s="36">
        <f t="shared" si="50"/>
        <v>0</v>
      </c>
      <c r="D340" s="36">
        <f t="shared" ref="D340:D403" si="53">IF(Pay_Num&lt;&gt;"",Scheduled_Monthly_Payment,"")</f>
        <v>29721.53366051667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1289202.615222354</v>
      </c>
    </row>
    <row r="341" spans="1:10" x14ac:dyDescent="0.3">
      <c r="A341" s="34">
        <f t="shared" si="49"/>
        <v>324</v>
      </c>
      <c r="B341" s="35">
        <f t="shared" si="45"/>
        <v>52963</v>
      </c>
      <c r="C341" s="36">
        <f t="shared" si="50"/>
        <v>0</v>
      </c>
      <c r="D341" s="36">
        <f t="shared" si="53"/>
        <v>29721.53366051667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1289202.615222354</v>
      </c>
    </row>
    <row r="342" spans="1:10" x14ac:dyDescent="0.3">
      <c r="A342" s="34">
        <f t="shared" si="49"/>
        <v>325</v>
      </c>
      <c r="B342" s="35">
        <f t="shared" si="45"/>
        <v>52994</v>
      </c>
      <c r="C342" s="36">
        <f t="shared" si="50"/>
        <v>0</v>
      </c>
      <c r="D342" s="36">
        <f t="shared" si="53"/>
        <v>29721.53366051667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1289202.615222354</v>
      </c>
    </row>
    <row r="343" spans="1:10" x14ac:dyDescent="0.3">
      <c r="A343" s="34">
        <f t="shared" si="49"/>
        <v>326</v>
      </c>
      <c r="B343" s="35">
        <f t="shared" si="45"/>
        <v>53022</v>
      </c>
      <c r="C343" s="36">
        <f t="shared" si="50"/>
        <v>0</v>
      </c>
      <c r="D343" s="36">
        <f t="shared" si="53"/>
        <v>29721.53366051667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1289202.615222354</v>
      </c>
    </row>
    <row r="344" spans="1:10" x14ac:dyDescent="0.3">
      <c r="A344" s="34">
        <f t="shared" si="49"/>
        <v>327</v>
      </c>
      <c r="B344" s="35">
        <f t="shared" si="45"/>
        <v>53053</v>
      </c>
      <c r="C344" s="36">
        <f t="shared" si="50"/>
        <v>0</v>
      </c>
      <c r="D344" s="36">
        <f t="shared" si="53"/>
        <v>29721.53366051667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1289202.615222354</v>
      </c>
    </row>
    <row r="345" spans="1:10" x14ac:dyDescent="0.3">
      <c r="A345" s="34">
        <f t="shared" si="49"/>
        <v>328</v>
      </c>
      <c r="B345" s="35">
        <f t="shared" si="45"/>
        <v>53083</v>
      </c>
      <c r="C345" s="36">
        <f t="shared" si="50"/>
        <v>0</v>
      </c>
      <c r="D345" s="36">
        <f t="shared" si="53"/>
        <v>29721.53366051667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1289202.615222354</v>
      </c>
    </row>
    <row r="346" spans="1:10" x14ac:dyDescent="0.3">
      <c r="A346" s="34">
        <f t="shared" si="49"/>
        <v>329</v>
      </c>
      <c r="B346" s="35">
        <f t="shared" si="45"/>
        <v>53114</v>
      </c>
      <c r="C346" s="36">
        <f t="shared" si="50"/>
        <v>0</v>
      </c>
      <c r="D346" s="36">
        <f t="shared" si="53"/>
        <v>29721.53366051667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1289202.615222354</v>
      </c>
    </row>
    <row r="347" spans="1:10" x14ac:dyDescent="0.3">
      <c r="A347" s="34">
        <f t="shared" si="49"/>
        <v>330</v>
      </c>
      <c r="B347" s="35">
        <f t="shared" si="45"/>
        <v>53144</v>
      </c>
      <c r="C347" s="36">
        <f t="shared" si="50"/>
        <v>0</v>
      </c>
      <c r="D347" s="36">
        <f t="shared" si="53"/>
        <v>29721.53366051667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1289202.615222354</v>
      </c>
    </row>
    <row r="348" spans="1:10" x14ac:dyDescent="0.3">
      <c r="A348" s="34">
        <f t="shared" si="49"/>
        <v>331</v>
      </c>
      <c r="B348" s="35">
        <f t="shared" si="45"/>
        <v>53175</v>
      </c>
      <c r="C348" s="36">
        <f t="shared" si="50"/>
        <v>0</v>
      </c>
      <c r="D348" s="36">
        <f t="shared" si="53"/>
        <v>29721.53366051667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1289202.615222354</v>
      </c>
    </row>
    <row r="349" spans="1:10" x14ac:dyDescent="0.3">
      <c r="A349" s="34">
        <f t="shared" si="49"/>
        <v>332</v>
      </c>
      <c r="B349" s="35">
        <f t="shared" si="45"/>
        <v>53206</v>
      </c>
      <c r="C349" s="36">
        <f t="shared" si="50"/>
        <v>0</v>
      </c>
      <c r="D349" s="36">
        <f t="shared" si="53"/>
        <v>29721.53366051667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1289202.615222354</v>
      </c>
    </row>
    <row r="350" spans="1:10" x14ac:dyDescent="0.3">
      <c r="A350" s="34">
        <f t="shared" si="49"/>
        <v>333</v>
      </c>
      <c r="B350" s="35">
        <f t="shared" si="45"/>
        <v>53236</v>
      </c>
      <c r="C350" s="36">
        <f t="shared" si="50"/>
        <v>0</v>
      </c>
      <c r="D350" s="36">
        <f t="shared" si="53"/>
        <v>29721.53366051667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1289202.615222354</v>
      </c>
    </row>
    <row r="351" spans="1:10" x14ac:dyDescent="0.3">
      <c r="A351" s="34">
        <f t="shared" si="49"/>
        <v>334</v>
      </c>
      <c r="B351" s="35">
        <f t="shared" si="45"/>
        <v>53267</v>
      </c>
      <c r="C351" s="36">
        <f t="shared" si="50"/>
        <v>0</v>
      </c>
      <c r="D351" s="36">
        <f t="shared" si="53"/>
        <v>29721.53366051667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1289202.615222354</v>
      </c>
    </row>
    <row r="352" spans="1:10" x14ac:dyDescent="0.3">
      <c r="A352" s="34">
        <f t="shared" si="49"/>
        <v>335</v>
      </c>
      <c r="B352" s="35">
        <f t="shared" si="45"/>
        <v>53297</v>
      </c>
      <c r="C352" s="36">
        <f t="shared" si="50"/>
        <v>0</v>
      </c>
      <c r="D352" s="36">
        <f t="shared" si="53"/>
        <v>29721.53366051667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1289202.615222354</v>
      </c>
    </row>
    <row r="353" spans="1:10" x14ac:dyDescent="0.3">
      <c r="A353" s="34">
        <f t="shared" si="49"/>
        <v>336</v>
      </c>
      <c r="B353" s="35">
        <f t="shared" si="45"/>
        <v>53328</v>
      </c>
      <c r="C353" s="36">
        <f t="shared" si="50"/>
        <v>0</v>
      </c>
      <c r="D353" s="36">
        <f t="shared" si="53"/>
        <v>29721.53366051667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1289202.615222354</v>
      </c>
    </row>
    <row r="354" spans="1:10" x14ac:dyDescent="0.3">
      <c r="A354" s="34">
        <f t="shared" si="49"/>
        <v>337</v>
      </c>
      <c r="B354" s="35">
        <f t="shared" si="45"/>
        <v>53359</v>
      </c>
      <c r="C354" s="36">
        <f t="shared" si="50"/>
        <v>0</v>
      </c>
      <c r="D354" s="36">
        <f t="shared" si="53"/>
        <v>29721.53366051667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1289202.615222354</v>
      </c>
    </row>
    <row r="355" spans="1:10" x14ac:dyDescent="0.3">
      <c r="A355" s="34">
        <f t="shared" si="49"/>
        <v>338</v>
      </c>
      <c r="B355" s="35">
        <f t="shared" si="45"/>
        <v>53387</v>
      </c>
      <c r="C355" s="36">
        <f t="shared" si="50"/>
        <v>0</v>
      </c>
      <c r="D355" s="36">
        <f t="shared" si="53"/>
        <v>29721.53366051667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1289202.615222354</v>
      </c>
    </row>
    <row r="356" spans="1:10" x14ac:dyDescent="0.3">
      <c r="A356" s="34">
        <f t="shared" si="49"/>
        <v>339</v>
      </c>
      <c r="B356" s="35">
        <f t="shared" si="45"/>
        <v>53418</v>
      </c>
      <c r="C356" s="36">
        <f t="shared" si="50"/>
        <v>0</v>
      </c>
      <c r="D356" s="36">
        <f t="shared" si="53"/>
        <v>29721.53366051667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1289202.615222354</v>
      </c>
    </row>
    <row r="357" spans="1:10" x14ac:dyDescent="0.3">
      <c r="A357" s="34">
        <f t="shared" si="49"/>
        <v>340</v>
      </c>
      <c r="B357" s="35">
        <f t="shared" si="45"/>
        <v>53448</v>
      </c>
      <c r="C357" s="36">
        <f t="shared" si="50"/>
        <v>0</v>
      </c>
      <c r="D357" s="36">
        <f t="shared" si="53"/>
        <v>29721.53366051667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1289202.615222354</v>
      </c>
    </row>
    <row r="358" spans="1:10" x14ac:dyDescent="0.3">
      <c r="A358" s="34">
        <f t="shared" si="49"/>
        <v>341</v>
      </c>
      <c r="B358" s="35">
        <f t="shared" si="45"/>
        <v>53479</v>
      </c>
      <c r="C358" s="36">
        <f t="shared" si="50"/>
        <v>0</v>
      </c>
      <c r="D358" s="36">
        <f t="shared" si="53"/>
        <v>29721.53366051667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1289202.615222354</v>
      </c>
    </row>
    <row r="359" spans="1:10" x14ac:dyDescent="0.3">
      <c r="A359" s="34">
        <f t="shared" si="49"/>
        <v>342</v>
      </c>
      <c r="B359" s="35">
        <f t="shared" si="45"/>
        <v>53509</v>
      </c>
      <c r="C359" s="36">
        <f t="shared" si="50"/>
        <v>0</v>
      </c>
      <c r="D359" s="36">
        <f t="shared" si="53"/>
        <v>29721.53366051667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1289202.615222354</v>
      </c>
    </row>
    <row r="360" spans="1:10" x14ac:dyDescent="0.3">
      <c r="A360" s="34">
        <f t="shared" si="49"/>
        <v>343</v>
      </c>
      <c r="B360" s="35">
        <f t="shared" si="45"/>
        <v>53540</v>
      </c>
      <c r="C360" s="36">
        <f t="shared" si="50"/>
        <v>0</v>
      </c>
      <c r="D360" s="36">
        <f t="shared" si="53"/>
        <v>29721.53366051667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1289202.615222354</v>
      </c>
    </row>
    <row r="361" spans="1:10" x14ac:dyDescent="0.3">
      <c r="A361" s="34">
        <f t="shared" si="49"/>
        <v>344</v>
      </c>
      <c r="B361" s="35">
        <f t="shared" si="45"/>
        <v>53571</v>
      </c>
      <c r="C361" s="36">
        <f t="shared" si="50"/>
        <v>0</v>
      </c>
      <c r="D361" s="36">
        <f t="shared" si="53"/>
        <v>29721.53366051667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1289202.615222354</v>
      </c>
    </row>
    <row r="362" spans="1:10" x14ac:dyDescent="0.3">
      <c r="A362" s="34">
        <f t="shared" si="49"/>
        <v>345</v>
      </c>
      <c r="B362" s="35">
        <f t="shared" si="45"/>
        <v>53601</v>
      </c>
      <c r="C362" s="36">
        <f t="shared" si="50"/>
        <v>0</v>
      </c>
      <c r="D362" s="36">
        <f t="shared" si="53"/>
        <v>29721.53366051667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1289202.615222354</v>
      </c>
    </row>
    <row r="363" spans="1:10" x14ac:dyDescent="0.3">
      <c r="A363" s="34">
        <f t="shared" si="49"/>
        <v>346</v>
      </c>
      <c r="B363" s="35">
        <f t="shared" si="45"/>
        <v>53632</v>
      </c>
      <c r="C363" s="36">
        <f t="shared" si="50"/>
        <v>0</v>
      </c>
      <c r="D363" s="36">
        <f t="shared" si="53"/>
        <v>29721.53366051667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1289202.615222354</v>
      </c>
    </row>
    <row r="364" spans="1:10" x14ac:dyDescent="0.3">
      <c r="A364" s="34">
        <f t="shared" si="49"/>
        <v>347</v>
      </c>
      <c r="B364" s="35">
        <f t="shared" si="45"/>
        <v>53662</v>
      </c>
      <c r="C364" s="36">
        <f t="shared" si="50"/>
        <v>0</v>
      </c>
      <c r="D364" s="36">
        <f t="shared" si="53"/>
        <v>29721.53366051667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1289202.615222354</v>
      </c>
    </row>
    <row r="365" spans="1:10" x14ac:dyDescent="0.3">
      <c r="A365" s="34">
        <f t="shared" si="49"/>
        <v>348</v>
      </c>
      <c r="B365" s="35">
        <f t="shared" si="45"/>
        <v>53693</v>
      </c>
      <c r="C365" s="36">
        <f t="shared" si="50"/>
        <v>0</v>
      </c>
      <c r="D365" s="36">
        <f t="shared" si="53"/>
        <v>29721.53366051667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1289202.615222354</v>
      </c>
    </row>
    <row r="366" spans="1:10" x14ac:dyDescent="0.3">
      <c r="A366" s="34">
        <f t="shared" si="49"/>
        <v>349</v>
      </c>
      <c r="B366" s="35">
        <f t="shared" si="45"/>
        <v>53724</v>
      </c>
      <c r="C366" s="36">
        <f t="shared" si="50"/>
        <v>0</v>
      </c>
      <c r="D366" s="36">
        <f t="shared" si="53"/>
        <v>29721.53366051667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1289202.615222354</v>
      </c>
    </row>
    <row r="367" spans="1:10" x14ac:dyDescent="0.3">
      <c r="A367" s="34">
        <f t="shared" si="49"/>
        <v>350</v>
      </c>
      <c r="B367" s="35">
        <f t="shared" si="45"/>
        <v>53752</v>
      </c>
      <c r="C367" s="36">
        <f t="shared" si="50"/>
        <v>0</v>
      </c>
      <c r="D367" s="36">
        <f t="shared" si="53"/>
        <v>29721.53366051667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1289202.615222354</v>
      </c>
    </row>
    <row r="368" spans="1:10" x14ac:dyDescent="0.3">
      <c r="A368" s="34">
        <f t="shared" si="49"/>
        <v>351</v>
      </c>
      <c r="B368" s="35">
        <f t="shared" si="45"/>
        <v>53783</v>
      </c>
      <c r="C368" s="36">
        <f t="shared" si="50"/>
        <v>0</v>
      </c>
      <c r="D368" s="36">
        <f t="shared" si="53"/>
        <v>29721.53366051667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1289202.615222354</v>
      </c>
    </row>
    <row r="369" spans="1:10" x14ac:dyDescent="0.3">
      <c r="A369" s="34">
        <f t="shared" si="49"/>
        <v>352</v>
      </c>
      <c r="B369" s="35">
        <f t="shared" si="45"/>
        <v>53813</v>
      </c>
      <c r="C369" s="36">
        <f t="shared" si="50"/>
        <v>0</v>
      </c>
      <c r="D369" s="36">
        <f t="shared" si="53"/>
        <v>29721.53366051667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1289202.615222354</v>
      </c>
    </row>
    <row r="370" spans="1:10" x14ac:dyDescent="0.3">
      <c r="A370" s="34">
        <f t="shared" si="49"/>
        <v>353</v>
      </c>
      <c r="B370" s="35">
        <f t="shared" si="45"/>
        <v>53844</v>
      </c>
      <c r="C370" s="36">
        <f t="shared" si="50"/>
        <v>0</v>
      </c>
      <c r="D370" s="36">
        <f t="shared" si="53"/>
        <v>29721.53366051667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1289202.615222354</v>
      </c>
    </row>
    <row r="371" spans="1:10" x14ac:dyDescent="0.3">
      <c r="A371" s="34">
        <f t="shared" si="49"/>
        <v>354</v>
      </c>
      <c r="B371" s="35">
        <f t="shared" si="45"/>
        <v>53874</v>
      </c>
      <c r="C371" s="36">
        <f t="shared" si="50"/>
        <v>0</v>
      </c>
      <c r="D371" s="36">
        <f t="shared" si="53"/>
        <v>29721.53366051667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1289202.615222354</v>
      </c>
    </row>
    <row r="372" spans="1:10" x14ac:dyDescent="0.3">
      <c r="A372" s="34">
        <f t="shared" si="49"/>
        <v>355</v>
      </c>
      <c r="B372" s="35">
        <f t="shared" si="45"/>
        <v>53905</v>
      </c>
      <c r="C372" s="36">
        <f t="shared" si="50"/>
        <v>0</v>
      </c>
      <c r="D372" s="36">
        <f t="shared" si="53"/>
        <v>29721.53366051667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1289202.615222354</v>
      </c>
    </row>
    <row r="373" spans="1:10" x14ac:dyDescent="0.3">
      <c r="A373" s="34">
        <f t="shared" si="49"/>
        <v>356</v>
      </c>
      <c r="B373" s="35">
        <f t="shared" si="45"/>
        <v>53936</v>
      </c>
      <c r="C373" s="36">
        <f t="shared" si="50"/>
        <v>0</v>
      </c>
      <c r="D373" s="36">
        <f t="shared" si="53"/>
        <v>29721.53366051667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1289202.615222354</v>
      </c>
    </row>
    <row r="374" spans="1:10" x14ac:dyDescent="0.3">
      <c r="A374" s="34">
        <f t="shared" si="49"/>
        <v>357</v>
      </c>
      <c r="B374" s="35">
        <f t="shared" si="45"/>
        <v>53966</v>
      </c>
      <c r="C374" s="36">
        <f t="shared" si="50"/>
        <v>0</v>
      </c>
      <c r="D374" s="36">
        <f t="shared" si="53"/>
        <v>29721.53366051667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1289202.615222354</v>
      </c>
    </row>
    <row r="375" spans="1:10" x14ac:dyDescent="0.3">
      <c r="A375" s="34">
        <f t="shared" si="49"/>
        <v>358</v>
      </c>
      <c r="B375" s="35">
        <f t="shared" si="45"/>
        <v>53997</v>
      </c>
      <c r="C375" s="36">
        <f t="shared" si="50"/>
        <v>0</v>
      </c>
      <c r="D375" s="36">
        <f t="shared" si="53"/>
        <v>29721.53366051667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1289202.615222354</v>
      </c>
    </row>
    <row r="376" spans="1:10" x14ac:dyDescent="0.3">
      <c r="A376" s="34">
        <f t="shared" si="49"/>
        <v>359</v>
      </c>
      <c r="B376" s="35">
        <f t="shared" si="45"/>
        <v>54027</v>
      </c>
      <c r="C376" s="36">
        <f t="shared" si="50"/>
        <v>0</v>
      </c>
      <c r="D376" s="36">
        <f t="shared" si="53"/>
        <v>29721.53366051667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1289202.615222354</v>
      </c>
    </row>
    <row r="377" spans="1:10" x14ac:dyDescent="0.3">
      <c r="A377" s="34">
        <f t="shared" si="49"/>
        <v>360</v>
      </c>
      <c r="B377" s="35">
        <f t="shared" si="45"/>
        <v>54058</v>
      </c>
      <c r="C377" s="36">
        <f t="shared" ref="C377:C440" si="54">IF(Pay_Num&lt;&gt;"",I376,"")</f>
        <v>0</v>
      </c>
      <c r="D377" s="36">
        <f t="shared" si="53"/>
        <v>29721.53366051667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1289202.615222354</v>
      </c>
    </row>
    <row r="378" spans="1:10" x14ac:dyDescent="0.3">
      <c r="A378" s="34">
        <f t="shared" si="49"/>
        <v>361</v>
      </c>
      <c r="B378" s="35">
        <f t="shared" si="45"/>
        <v>54089</v>
      </c>
      <c r="C378" s="36">
        <f t="shared" si="54"/>
        <v>0</v>
      </c>
      <c r="D378" s="36">
        <f t="shared" si="53"/>
        <v>29721.53366051667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1289202.615222354</v>
      </c>
    </row>
    <row r="379" spans="1:10" x14ac:dyDescent="0.3">
      <c r="A379" s="34">
        <f t="shared" si="49"/>
        <v>362</v>
      </c>
      <c r="B379" s="35">
        <f t="shared" si="45"/>
        <v>54118</v>
      </c>
      <c r="C379" s="36">
        <f t="shared" si="54"/>
        <v>0</v>
      </c>
      <c r="D379" s="36">
        <f t="shared" si="53"/>
        <v>29721.53366051667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1289202.615222354</v>
      </c>
    </row>
    <row r="380" spans="1:10" x14ac:dyDescent="0.3">
      <c r="A380" s="34">
        <f t="shared" si="49"/>
        <v>363</v>
      </c>
      <c r="B380" s="35">
        <f t="shared" si="45"/>
        <v>54149</v>
      </c>
      <c r="C380" s="36">
        <f t="shared" si="54"/>
        <v>0</v>
      </c>
      <c r="D380" s="36">
        <f t="shared" si="53"/>
        <v>29721.53366051667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1289202.615222354</v>
      </c>
    </row>
    <row r="381" spans="1:10" x14ac:dyDescent="0.3">
      <c r="A381" s="34">
        <f t="shared" si="49"/>
        <v>364</v>
      </c>
      <c r="B381" s="35">
        <f t="shared" si="45"/>
        <v>54179</v>
      </c>
      <c r="C381" s="36">
        <f t="shared" si="54"/>
        <v>0</v>
      </c>
      <c r="D381" s="36">
        <f t="shared" si="53"/>
        <v>29721.53366051667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1289202.615222354</v>
      </c>
    </row>
    <row r="382" spans="1:10" x14ac:dyDescent="0.3">
      <c r="A382" s="34">
        <f t="shared" si="49"/>
        <v>365</v>
      </c>
      <c r="B382" s="35">
        <f t="shared" si="45"/>
        <v>54210</v>
      </c>
      <c r="C382" s="36">
        <f t="shared" si="54"/>
        <v>0</v>
      </c>
      <c r="D382" s="36">
        <f t="shared" si="53"/>
        <v>29721.53366051667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1289202.615222354</v>
      </c>
    </row>
    <row r="383" spans="1:10" x14ac:dyDescent="0.3">
      <c r="A383" s="34">
        <f t="shared" si="49"/>
        <v>366</v>
      </c>
      <c r="B383" s="35">
        <f t="shared" si="45"/>
        <v>54240</v>
      </c>
      <c r="C383" s="36">
        <f t="shared" si="54"/>
        <v>0</v>
      </c>
      <c r="D383" s="36">
        <f t="shared" si="53"/>
        <v>29721.53366051667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1289202.615222354</v>
      </c>
    </row>
    <row r="384" spans="1:10" x14ac:dyDescent="0.3">
      <c r="A384" s="34">
        <f t="shared" si="49"/>
        <v>367</v>
      </c>
      <c r="B384" s="35">
        <f t="shared" si="45"/>
        <v>54271</v>
      </c>
      <c r="C384" s="36">
        <f t="shared" si="54"/>
        <v>0</v>
      </c>
      <c r="D384" s="36">
        <f t="shared" si="53"/>
        <v>29721.53366051667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1289202.615222354</v>
      </c>
    </row>
    <row r="385" spans="1:10" x14ac:dyDescent="0.3">
      <c r="A385" s="34">
        <f t="shared" si="49"/>
        <v>368</v>
      </c>
      <c r="B385" s="35">
        <f t="shared" si="45"/>
        <v>54302</v>
      </c>
      <c r="C385" s="36">
        <f t="shared" si="54"/>
        <v>0</v>
      </c>
      <c r="D385" s="36">
        <f t="shared" si="53"/>
        <v>29721.53366051667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1289202.615222354</v>
      </c>
    </row>
    <row r="386" spans="1:10" x14ac:dyDescent="0.3">
      <c r="A386" s="34">
        <f t="shared" si="49"/>
        <v>369</v>
      </c>
      <c r="B386" s="35">
        <f t="shared" si="45"/>
        <v>54332</v>
      </c>
      <c r="C386" s="36">
        <f t="shared" si="54"/>
        <v>0</v>
      </c>
      <c r="D386" s="36">
        <f t="shared" si="53"/>
        <v>29721.53366051667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1289202.615222354</v>
      </c>
    </row>
    <row r="387" spans="1:10" x14ac:dyDescent="0.3">
      <c r="A387" s="34">
        <f t="shared" si="49"/>
        <v>370</v>
      </c>
      <c r="B387" s="35">
        <f t="shared" si="45"/>
        <v>54363</v>
      </c>
      <c r="C387" s="36">
        <f t="shared" si="54"/>
        <v>0</v>
      </c>
      <c r="D387" s="36">
        <f t="shared" si="53"/>
        <v>29721.53366051667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1289202.615222354</v>
      </c>
    </row>
    <row r="388" spans="1:10" x14ac:dyDescent="0.3">
      <c r="A388" s="34">
        <f t="shared" si="49"/>
        <v>371</v>
      </c>
      <c r="B388" s="35">
        <f t="shared" si="45"/>
        <v>54393</v>
      </c>
      <c r="C388" s="36">
        <f t="shared" si="54"/>
        <v>0</v>
      </c>
      <c r="D388" s="36">
        <f t="shared" si="53"/>
        <v>29721.53366051667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1289202.615222354</v>
      </c>
    </row>
    <row r="389" spans="1:10" x14ac:dyDescent="0.3">
      <c r="A389" s="34">
        <f t="shared" si="49"/>
        <v>372</v>
      </c>
      <c r="B389" s="35">
        <f t="shared" si="45"/>
        <v>54424</v>
      </c>
      <c r="C389" s="36">
        <f t="shared" si="54"/>
        <v>0</v>
      </c>
      <c r="D389" s="36">
        <f t="shared" si="53"/>
        <v>29721.53366051667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1289202.615222354</v>
      </c>
    </row>
    <row r="390" spans="1:10" x14ac:dyDescent="0.3">
      <c r="A390" s="34">
        <f t="shared" si="49"/>
        <v>373</v>
      </c>
      <c r="B390" s="35">
        <f t="shared" si="45"/>
        <v>54455</v>
      </c>
      <c r="C390" s="36">
        <f t="shared" si="54"/>
        <v>0</v>
      </c>
      <c r="D390" s="36">
        <f t="shared" si="53"/>
        <v>29721.53366051667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1289202.615222354</v>
      </c>
    </row>
    <row r="391" spans="1:10" x14ac:dyDescent="0.3">
      <c r="A391" s="34">
        <f t="shared" si="49"/>
        <v>374</v>
      </c>
      <c r="B391" s="35">
        <f t="shared" si="45"/>
        <v>54483</v>
      </c>
      <c r="C391" s="36">
        <f t="shared" si="54"/>
        <v>0</v>
      </c>
      <c r="D391" s="36">
        <f t="shared" si="53"/>
        <v>29721.53366051667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1289202.615222354</v>
      </c>
    </row>
    <row r="392" spans="1:10" x14ac:dyDescent="0.3">
      <c r="A392" s="34">
        <f t="shared" si="49"/>
        <v>375</v>
      </c>
      <c r="B392" s="35">
        <f t="shared" si="45"/>
        <v>54514</v>
      </c>
      <c r="C392" s="36">
        <f t="shared" si="54"/>
        <v>0</v>
      </c>
      <c r="D392" s="36">
        <f t="shared" si="53"/>
        <v>29721.53366051667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1289202.615222354</v>
      </c>
    </row>
    <row r="393" spans="1:10" x14ac:dyDescent="0.3">
      <c r="A393" s="34">
        <f t="shared" si="49"/>
        <v>376</v>
      </c>
      <c r="B393" s="35">
        <f t="shared" si="45"/>
        <v>54544</v>
      </c>
      <c r="C393" s="36">
        <f t="shared" si="54"/>
        <v>0</v>
      </c>
      <c r="D393" s="36">
        <f t="shared" si="53"/>
        <v>29721.53366051667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1289202.615222354</v>
      </c>
    </row>
    <row r="394" spans="1:10" x14ac:dyDescent="0.3">
      <c r="A394" s="34">
        <f t="shared" si="49"/>
        <v>377</v>
      </c>
      <c r="B394" s="35">
        <f t="shared" si="45"/>
        <v>54575</v>
      </c>
      <c r="C394" s="36">
        <f t="shared" si="54"/>
        <v>0</v>
      </c>
      <c r="D394" s="36">
        <f t="shared" si="53"/>
        <v>29721.53366051667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1289202.615222354</v>
      </c>
    </row>
    <row r="395" spans="1:10" x14ac:dyDescent="0.3">
      <c r="A395" s="34">
        <f t="shared" si="49"/>
        <v>378</v>
      </c>
      <c r="B395" s="35">
        <f t="shared" si="45"/>
        <v>54605</v>
      </c>
      <c r="C395" s="36">
        <f t="shared" si="54"/>
        <v>0</v>
      </c>
      <c r="D395" s="36">
        <f t="shared" si="53"/>
        <v>29721.53366051667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1289202.615222354</v>
      </c>
    </row>
    <row r="396" spans="1:10" x14ac:dyDescent="0.3">
      <c r="A396" s="34">
        <f t="shared" si="49"/>
        <v>379</v>
      </c>
      <c r="B396" s="35">
        <f t="shared" si="45"/>
        <v>54636</v>
      </c>
      <c r="C396" s="36">
        <f t="shared" si="54"/>
        <v>0</v>
      </c>
      <c r="D396" s="36">
        <f t="shared" si="53"/>
        <v>29721.53366051667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1289202.615222354</v>
      </c>
    </row>
    <row r="397" spans="1:10" x14ac:dyDescent="0.3">
      <c r="A397" s="34">
        <f t="shared" si="49"/>
        <v>380</v>
      </c>
      <c r="B397" s="35">
        <f t="shared" si="45"/>
        <v>54667</v>
      </c>
      <c r="C397" s="36">
        <f t="shared" si="54"/>
        <v>0</v>
      </c>
      <c r="D397" s="36">
        <f t="shared" si="53"/>
        <v>29721.53366051667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1289202.615222354</v>
      </c>
    </row>
    <row r="398" spans="1:10" x14ac:dyDescent="0.3">
      <c r="A398" s="34">
        <f t="shared" si="49"/>
        <v>381</v>
      </c>
      <c r="B398" s="35">
        <f t="shared" si="45"/>
        <v>54697</v>
      </c>
      <c r="C398" s="36">
        <f t="shared" si="54"/>
        <v>0</v>
      </c>
      <c r="D398" s="36">
        <f t="shared" si="53"/>
        <v>29721.53366051667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1289202.615222354</v>
      </c>
    </row>
    <row r="399" spans="1:10" x14ac:dyDescent="0.3">
      <c r="A399" s="34">
        <f t="shared" si="49"/>
        <v>382</v>
      </c>
      <c r="B399" s="35">
        <f t="shared" si="45"/>
        <v>54728</v>
      </c>
      <c r="C399" s="36">
        <f t="shared" si="54"/>
        <v>0</v>
      </c>
      <c r="D399" s="36">
        <f t="shared" si="53"/>
        <v>29721.53366051667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1289202.615222354</v>
      </c>
    </row>
    <row r="400" spans="1:10" x14ac:dyDescent="0.3">
      <c r="A400" s="34">
        <f t="shared" si="49"/>
        <v>383</v>
      </c>
      <c r="B400" s="35">
        <f t="shared" si="45"/>
        <v>54758</v>
      </c>
      <c r="C400" s="36">
        <f t="shared" si="54"/>
        <v>0</v>
      </c>
      <c r="D400" s="36">
        <f t="shared" si="53"/>
        <v>29721.53366051667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1289202.615222354</v>
      </c>
    </row>
    <row r="401" spans="1:10" x14ac:dyDescent="0.3">
      <c r="A401" s="34">
        <f t="shared" si="49"/>
        <v>384</v>
      </c>
      <c r="B401" s="35">
        <f t="shared" si="45"/>
        <v>54789</v>
      </c>
      <c r="C401" s="36">
        <f t="shared" si="54"/>
        <v>0</v>
      </c>
      <c r="D401" s="36">
        <f t="shared" si="53"/>
        <v>29721.53366051667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1289202.615222354</v>
      </c>
    </row>
    <row r="402" spans="1:10" x14ac:dyDescent="0.3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54820</v>
      </c>
      <c r="C402" s="36">
        <f t="shared" si="54"/>
        <v>0</v>
      </c>
      <c r="D402" s="36">
        <f t="shared" si="53"/>
        <v>29721.53366051667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1289202.615222354</v>
      </c>
    </row>
    <row r="403" spans="1:10" x14ac:dyDescent="0.3">
      <c r="A403" s="34">
        <f t="shared" ref="A403:A466" si="59">IF(Values_Entered,A402+1,"")</f>
        <v>386</v>
      </c>
      <c r="B403" s="35">
        <f t="shared" si="55"/>
        <v>54848</v>
      </c>
      <c r="C403" s="36">
        <f t="shared" si="54"/>
        <v>0</v>
      </c>
      <c r="D403" s="36">
        <f t="shared" si="53"/>
        <v>29721.53366051667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1289202.615222354</v>
      </c>
    </row>
    <row r="404" spans="1:10" x14ac:dyDescent="0.3">
      <c r="A404" s="34">
        <f t="shared" si="59"/>
        <v>387</v>
      </c>
      <c r="B404" s="35">
        <f t="shared" si="55"/>
        <v>54879</v>
      </c>
      <c r="C404" s="36">
        <f t="shared" si="54"/>
        <v>0</v>
      </c>
      <c r="D404" s="36">
        <f t="shared" ref="D404:D467" si="62">IF(Pay_Num&lt;&gt;"",Scheduled_Monthly_Payment,"")</f>
        <v>29721.53366051667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1289202.615222354</v>
      </c>
    </row>
    <row r="405" spans="1:10" x14ac:dyDescent="0.3">
      <c r="A405" s="34">
        <f t="shared" si="59"/>
        <v>388</v>
      </c>
      <c r="B405" s="35">
        <f t="shared" si="55"/>
        <v>54909</v>
      </c>
      <c r="C405" s="36">
        <f t="shared" si="54"/>
        <v>0</v>
      </c>
      <c r="D405" s="36">
        <f t="shared" si="62"/>
        <v>29721.53366051667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1289202.615222354</v>
      </c>
    </row>
    <row r="406" spans="1:10" x14ac:dyDescent="0.3">
      <c r="A406" s="34">
        <f t="shared" si="59"/>
        <v>389</v>
      </c>
      <c r="B406" s="35">
        <f t="shared" si="55"/>
        <v>54940</v>
      </c>
      <c r="C406" s="36">
        <f t="shared" si="54"/>
        <v>0</v>
      </c>
      <c r="D406" s="36">
        <f t="shared" si="62"/>
        <v>29721.53366051667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1289202.615222354</v>
      </c>
    </row>
    <row r="407" spans="1:10" x14ac:dyDescent="0.3">
      <c r="A407" s="34">
        <f t="shared" si="59"/>
        <v>390</v>
      </c>
      <c r="B407" s="35">
        <f t="shared" si="55"/>
        <v>54970</v>
      </c>
      <c r="C407" s="36">
        <f t="shared" si="54"/>
        <v>0</v>
      </c>
      <c r="D407" s="36">
        <f t="shared" si="62"/>
        <v>29721.53366051667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1289202.615222354</v>
      </c>
    </row>
    <row r="408" spans="1:10" x14ac:dyDescent="0.3">
      <c r="A408" s="34">
        <f t="shared" si="59"/>
        <v>391</v>
      </c>
      <c r="B408" s="35">
        <f t="shared" si="55"/>
        <v>55001</v>
      </c>
      <c r="C408" s="36">
        <f t="shared" si="54"/>
        <v>0</v>
      </c>
      <c r="D408" s="36">
        <f t="shared" si="62"/>
        <v>29721.53366051667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1289202.615222354</v>
      </c>
    </row>
    <row r="409" spans="1:10" x14ac:dyDescent="0.3">
      <c r="A409" s="34">
        <f t="shared" si="59"/>
        <v>392</v>
      </c>
      <c r="B409" s="35">
        <f t="shared" si="55"/>
        <v>55032</v>
      </c>
      <c r="C409" s="36">
        <f t="shared" si="54"/>
        <v>0</v>
      </c>
      <c r="D409" s="36">
        <f t="shared" si="62"/>
        <v>29721.53366051667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1289202.615222354</v>
      </c>
    </row>
    <row r="410" spans="1:10" x14ac:dyDescent="0.3">
      <c r="A410" s="34">
        <f t="shared" si="59"/>
        <v>393</v>
      </c>
      <c r="B410" s="35">
        <f t="shared" si="55"/>
        <v>55062</v>
      </c>
      <c r="C410" s="36">
        <f t="shared" si="54"/>
        <v>0</v>
      </c>
      <c r="D410" s="36">
        <f t="shared" si="62"/>
        <v>29721.53366051667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1289202.615222354</v>
      </c>
    </row>
    <row r="411" spans="1:10" x14ac:dyDescent="0.3">
      <c r="A411" s="34">
        <f t="shared" si="59"/>
        <v>394</v>
      </c>
      <c r="B411" s="35">
        <f t="shared" si="55"/>
        <v>55093</v>
      </c>
      <c r="C411" s="36">
        <f t="shared" si="54"/>
        <v>0</v>
      </c>
      <c r="D411" s="36">
        <f t="shared" si="62"/>
        <v>29721.53366051667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1289202.615222354</v>
      </c>
    </row>
    <row r="412" spans="1:10" x14ac:dyDescent="0.3">
      <c r="A412" s="34">
        <f t="shared" si="59"/>
        <v>395</v>
      </c>
      <c r="B412" s="35">
        <f t="shared" si="55"/>
        <v>55123</v>
      </c>
      <c r="C412" s="36">
        <f t="shared" si="54"/>
        <v>0</v>
      </c>
      <c r="D412" s="36">
        <f t="shared" si="62"/>
        <v>29721.53366051667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1289202.615222354</v>
      </c>
    </row>
    <row r="413" spans="1:10" x14ac:dyDescent="0.3">
      <c r="A413" s="34">
        <f t="shared" si="59"/>
        <v>396</v>
      </c>
      <c r="B413" s="35">
        <f t="shared" si="55"/>
        <v>55154</v>
      </c>
      <c r="C413" s="36">
        <f t="shared" si="54"/>
        <v>0</v>
      </c>
      <c r="D413" s="36">
        <f t="shared" si="62"/>
        <v>29721.53366051667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1289202.615222354</v>
      </c>
    </row>
    <row r="414" spans="1:10" x14ac:dyDescent="0.3">
      <c r="A414" s="34">
        <f t="shared" si="59"/>
        <v>397</v>
      </c>
      <c r="B414" s="35">
        <f t="shared" si="55"/>
        <v>55185</v>
      </c>
      <c r="C414" s="36">
        <f t="shared" si="54"/>
        <v>0</v>
      </c>
      <c r="D414" s="36">
        <f t="shared" si="62"/>
        <v>29721.53366051667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1289202.615222354</v>
      </c>
    </row>
    <row r="415" spans="1:10" x14ac:dyDescent="0.3">
      <c r="A415" s="34">
        <f t="shared" si="59"/>
        <v>398</v>
      </c>
      <c r="B415" s="35">
        <f t="shared" si="55"/>
        <v>55213</v>
      </c>
      <c r="C415" s="36">
        <f t="shared" si="54"/>
        <v>0</v>
      </c>
      <c r="D415" s="36">
        <f t="shared" si="62"/>
        <v>29721.53366051667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1289202.615222354</v>
      </c>
    </row>
    <row r="416" spans="1:10" x14ac:dyDescent="0.3">
      <c r="A416" s="34">
        <f t="shared" si="59"/>
        <v>399</v>
      </c>
      <c r="B416" s="35">
        <f t="shared" si="55"/>
        <v>55244</v>
      </c>
      <c r="C416" s="36">
        <f t="shared" si="54"/>
        <v>0</v>
      </c>
      <c r="D416" s="36">
        <f t="shared" si="62"/>
        <v>29721.53366051667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1289202.615222354</v>
      </c>
    </row>
    <row r="417" spans="1:10" x14ac:dyDescent="0.3">
      <c r="A417" s="34">
        <f t="shared" si="59"/>
        <v>400</v>
      </c>
      <c r="B417" s="35">
        <f t="shared" si="55"/>
        <v>55274</v>
      </c>
      <c r="C417" s="36">
        <f t="shared" si="54"/>
        <v>0</v>
      </c>
      <c r="D417" s="36">
        <f t="shared" si="62"/>
        <v>29721.53366051667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1289202.615222354</v>
      </c>
    </row>
    <row r="418" spans="1:10" x14ac:dyDescent="0.3">
      <c r="A418" s="34">
        <f t="shared" si="59"/>
        <v>401</v>
      </c>
      <c r="B418" s="35">
        <f t="shared" si="55"/>
        <v>55305</v>
      </c>
      <c r="C418" s="36">
        <f t="shared" si="54"/>
        <v>0</v>
      </c>
      <c r="D418" s="36">
        <f t="shared" si="62"/>
        <v>29721.53366051667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1289202.615222354</v>
      </c>
    </row>
    <row r="419" spans="1:10" x14ac:dyDescent="0.3">
      <c r="A419" s="34">
        <f t="shared" si="59"/>
        <v>402</v>
      </c>
      <c r="B419" s="35">
        <f t="shared" si="55"/>
        <v>55335</v>
      </c>
      <c r="C419" s="36">
        <f t="shared" si="54"/>
        <v>0</v>
      </c>
      <c r="D419" s="36">
        <f t="shared" si="62"/>
        <v>29721.53366051667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1289202.615222354</v>
      </c>
    </row>
    <row r="420" spans="1:10" x14ac:dyDescent="0.3">
      <c r="A420" s="34">
        <f t="shared" si="59"/>
        <v>403</v>
      </c>
      <c r="B420" s="35">
        <f t="shared" si="55"/>
        <v>55366</v>
      </c>
      <c r="C420" s="36">
        <f t="shared" si="54"/>
        <v>0</v>
      </c>
      <c r="D420" s="36">
        <f t="shared" si="62"/>
        <v>29721.53366051667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1289202.615222354</v>
      </c>
    </row>
    <row r="421" spans="1:10" x14ac:dyDescent="0.3">
      <c r="A421" s="34">
        <f t="shared" si="59"/>
        <v>404</v>
      </c>
      <c r="B421" s="35">
        <f t="shared" si="55"/>
        <v>55397</v>
      </c>
      <c r="C421" s="36">
        <f t="shared" si="54"/>
        <v>0</v>
      </c>
      <c r="D421" s="36">
        <f t="shared" si="62"/>
        <v>29721.53366051667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1289202.615222354</v>
      </c>
    </row>
    <row r="422" spans="1:10" x14ac:dyDescent="0.3">
      <c r="A422" s="34">
        <f t="shared" si="59"/>
        <v>405</v>
      </c>
      <c r="B422" s="35">
        <f t="shared" si="55"/>
        <v>55427</v>
      </c>
      <c r="C422" s="36">
        <f t="shared" si="54"/>
        <v>0</v>
      </c>
      <c r="D422" s="36">
        <f t="shared" si="62"/>
        <v>29721.53366051667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1289202.615222354</v>
      </c>
    </row>
    <row r="423" spans="1:10" x14ac:dyDescent="0.3">
      <c r="A423" s="34">
        <f t="shared" si="59"/>
        <v>406</v>
      </c>
      <c r="B423" s="35">
        <f t="shared" si="55"/>
        <v>55458</v>
      </c>
      <c r="C423" s="36">
        <f t="shared" si="54"/>
        <v>0</v>
      </c>
      <c r="D423" s="36">
        <f t="shared" si="62"/>
        <v>29721.53366051667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1289202.615222354</v>
      </c>
    </row>
    <row r="424" spans="1:10" x14ac:dyDescent="0.3">
      <c r="A424" s="34">
        <f t="shared" si="59"/>
        <v>407</v>
      </c>
      <c r="B424" s="35">
        <f t="shared" si="55"/>
        <v>55488</v>
      </c>
      <c r="C424" s="36">
        <f t="shared" si="54"/>
        <v>0</v>
      </c>
      <c r="D424" s="36">
        <f t="shared" si="62"/>
        <v>29721.53366051667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1289202.615222354</v>
      </c>
    </row>
    <row r="425" spans="1:10" x14ac:dyDescent="0.3">
      <c r="A425" s="34">
        <f t="shared" si="59"/>
        <v>408</v>
      </c>
      <c r="B425" s="35">
        <f t="shared" si="55"/>
        <v>55519</v>
      </c>
      <c r="C425" s="36">
        <f t="shared" si="54"/>
        <v>0</v>
      </c>
      <c r="D425" s="36">
        <f t="shared" si="62"/>
        <v>29721.53366051667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1289202.615222354</v>
      </c>
    </row>
    <row r="426" spans="1:10" x14ac:dyDescent="0.3">
      <c r="A426" s="34">
        <f t="shared" si="59"/>
        <v>409</v>
      </c>
      <c r="B426" s="35">
        <f t="shared" si="55"/>
        <v>55550</v>
      </c>
      <c r="C426" s="36">
        <f t="shared" si="54"/>
        <v>0</v>
      </c>
      <c r="D426" s="36">
        <f t="shared" si="62"/>
        <v>29721.53366051667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1289202.615222354</v>
      </c>
    </row>
    <row r="427" spans="1:10" x14ac:dyDescent="0.3">
      <c r="A427" s="34">
        <f t="shared" si="59"/>
        <v>410</v>
      </c>
      <c r="B427" s="35">
        <f t="shared" si="55"/>
        <v>55579</v>
      </c>
      <c r="C427" s="36">
        <f t="shared" si="54"/>
        <v>0</v>
      </c>
      <c r="D427" s="36">
        <f t="shared" si="62"/>
        <v>29721.53366051667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1289202.615222354</v>
      </c>
    </row>
    <row r="428" spans="1:10" x14ac:dyDescent="0.3">
      <c r="A428" s="34">
        <f t="shared" si="59"/>
        <v>411</v>
      </c>
      <c r="B428" s="35">
        <f t="shared" si="55"/>
        <v>55610</v>
      </c>
      <c r="C428" s="36">
        <f t="shared" si="54"/>
        <v>0</v>
      </c>
      <c r="D428" s="36">
        <f t="shared" si="62"/>
        <v>29721.53366051667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1289202.615222354</v>
      </c>
    </row>
    <row r="429" spans="1:10" x14ac:dyDescent="0.3">
      <c r="A429" s="34">
        <f t="shared" si="59"/>
        <v>412</v>
      </c>
      <c r="B429" s="35">
        <f t="shared" si="55"/>
        <v>55640</v>
      </c>
      <c r="C429" s="36">
        <f t="shared" si="54"/>
        <v>0</v>
      </c>
      <c r="D429" s="36">
        <f t="shared" si="62"/>
        <v>29721.53366051667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1289202.615222354</v>
      </c>
    </row>
    <row r="430" spans="1:10" x14ac:dyDescent="0.3">
      <c r="A430" s="34">
        <f t="shared" si="59"/>
        <v>413</v>
      </c>
      <c r="B430" s="35">
        <f t="shared" si="55"/>
        <v>55671</v>
      </c>
      <c r="C430" s="36">
        <f t="shared" si="54"/>
        <v>0</v>
      </c>
      <c r="D430" s="36">
        <f t="shared" si="62"/>
        <v>29721.53366051667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1289202.615222354</v>
      </c>
    </row>
    <row r="431" spans="1:10" x14ac:dyDescent="0.3">
      <c r="A431" s="34">
        <f t="shared" si="59"/>
        <v>414</v>
      </c>
      <c r="B431" s="35">
        <f t="shared" si="55"/>
        <v>55701</v>
      </c>
      <c r="C431" s="36">
        <f t="shared" si="54"/>
        <v>0</v>
      </c>
      <c r="D431" s="36">
        <f t="shared" si="62"/>
        <v>29721.53366051667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1289202.615222354</v>
      </c>
    </row>
    <row r="432" spans="1:10" x14ac:dyDescent="0.3">
      <c r="A432" s="34">
        <f t="shared" si="59"/>
        <v>415</v>
      </c>
      <c r="B432" s="35">
        <f t="shared" si="55"/>
        <v>55732</v>
      </c>
      <c r="C432" s="36">
        <f t="shared" si="54"/>
        <v>0</v>
      </c>
      <c r="D432" s="36">
        <f t="shared" si="62"/>
        <v>29721.53366051667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1289202.615222354</v>
      </c>
    </row>
    <row r="433" spans="1:10" x14ac:dyDescent="0.3">
      <c r="A433" s="34">
        <f t="shared" si="59"/>
        <v>416</v>
      </c>
      <c r="B433" s="35">
        <f t="shared" si="55"/>
        <v>55763</v>
      </c>
      <c r="C433" s="36">
        <f t="shared" si="54"/>
        <v>0</v>
      </c>
      <c r="D433" s="36">
        <f t="shared" si="62"/>
        <v>29721.53366051667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1289202.615222354</v>
      </c>
    </row>
    <row r="434" spans="1:10" x14ac:dyDescent="0.3">
      <c r="A434" s="34">
        <f t="shared" si="59"/>
        <v>417</v>
      </c>
      <c r="B434" s="35">
        <f t="shared" si="55"/>
        <v>55793</v>
      </c>
      <c r="C434" s="36">
        <f t="shared" si="54"/>
        <v>0</v>
      </c>
      <c r="D434" s="36">
        <f t="shared" si="62"/>
        <v>29721.53366051667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1289202.615222354</v>
      </c>
    </row>
    <row r="435" spans="1:10" x14ac:dyDescent="0.3">
      <c r="A435" s="34">
        <f t="shared" si="59"/>
        <v>418</v>
      </c>
      <c r="B435" s="35">
        <f t="shared" si="55"/>
        <v>55824</v>
      </c>
      <c r="C435" s="36">
        <f t="shared" si="54"/>
        <v>0</v>
      </c>
      <c r="D435" s="36">
        <f t="shared" si="62"/>
        <v>29721.53366051667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1289202.615222354</v>
      </c>
    </row>
    <row r="436" spans="1:10" x14ac:dyDescent="0.3">
      <c r="A436" s="34">
        <f t="shared" si="59"/>
        <v>419</v>
      </c>
      <c r="B436" s="35">
        <f t="shared" si="55"/>
        <v>55854</v>
      </c>
      <c r="C436" s="36">
        <f t="shared" si="54"/>
        <v>0</v>
      </c>
      <c r="D436" s="36">
        <f t="shared" si="62"/>
        <v>29721.53366051667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1289202.615222354</v>
      </c>
    </row>
    <row r="437" spans="1:10" x14ac:dyDescent="0.3">
      <c r="A437" s="34">
        <f t="shared" si="59"/>
        <v>420</v>
      </c>
      <c r="B437" s="35">
        <f t="shared" si="55"/>
        <v>55885</v>
      </c>
      <c r="C437" s="36">
        <f t="shared" si="54"/>
        <v>0</v>
      </c>
      <c r="D437" s="36">
        <f t="shared" si="62"/>
        <v>29721.53366051667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1289202.615222354</v>
      </c>
    </row>
    <row r="438" spans="1:10" x14ac:dyDescent="0.3">
      <c r="A438" s="34">
        <f t="shared" si="59"/>
        <v>421</v>
      </c>
      <c r="B438" s="35">
        <f t="shared" si="55"/>
        <v>55916</v>
      </c>
      <c r="C438" s="36">
        <f t="shared" si="54"/>
        <v>0</v>
      </c>
      <c r="D438" s="36">
        <f t="shared" si="62"/>
        <v>29721.53366051667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1289202.615222354</v>
      </c>
    </row>
    <row r="439" spans="1:10" x14ac:dyDescent="0.3">
      <c r="A439" s="34">
        <f t="shared" si="59"/>
        <v>422</v>
      </c>
      <c r="B439" s="35">
        <f t="shared" si="55"/>
        <v>55944</v>
      </c>
      <c r="C439" s="36">
        <f t="shared" si="54"/>
        <v>0</v>
      </c>
      <c r="D439" s="36">
        <f t="shared" si="62"/>
        <v>29721.53366051667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1289202.615222354</v>
      </c>
    </row>
    <row r="440" spans="1:10" x14ac:dyDescent="0.3">
      <c r="A440" s="34">
        <f t="shared" si="59"/>
        <v>423</v>
      </c>
      <c r="B440" s="35">
        <f t="shared" si="55"/>
        <v>55975</v>
      </c>
      <c r="C440" s="36">
        <f t="shared" si="54"/>
        <v>0</v>
      </c>
      <c r="D440" s="36">
        <f t="shared" si="62"/>
        <v>29721.53366051667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1289202.615222354</v>
      </c>
    </row>
    <row r="441" spans="1:10" x14ac:dyDescent="0.3">
      <c r="A441" s="34">
        <f t="shared" si="59"/>
        <v>424</v>
      </c>
      <c r="B441" s="35">
        <f t="shared" si="55"/>
        <v>56005</v>
      </c>
      <c r="C441" s="36">
        <f t="shared" ref="C441:C497" si="63">IF(Pay_Num&lt;&gt;"",I440,"")</f>
        <v>0</v>
      </c>
      <c r="D441" s="36">
        <f t="shared" si="62"/>
        <v>29721.53366051667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1289202.615222354</v>
      </c>
    </row>
    <row r="442" spans="1:10" x14ac:dyDescent="0.3">
      <c r="A442" s="34">
        <f t="shared" si="59"/>
        <v>425</v>
      </c>
      <c r="B442" s="35">
        <f t="shared" si="55"/>
        <v>56036</v>
      </c>
      <c r="C442" s="36">
        <f t="shared" si="63"/>
        <v>0</v>
      </c>
      <c r="D442" s="36">
        <f t="shared" si="62"/>
        <v>29721.53366051667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1289202.615222354</v>
      </c>
    </row>
    <row r="443" spans="1:10" x14ac:dyDescent="0.3">
      <c r="A443" s="34">
        <f t="shared" si="59"/>
        <v>426</v>
      </c>
      <c r="B443" s="35">
        <f t="shared" si="55"/>
        <v>56066</v>
      </c>
      <c r="C443" s="36">
        <f t="shared" si="63"/>
        <v>0</v>
      </c>
      <c r="D443" s="36">
        <f t="shared" si="62"/>
        <v>29721.53366051667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1289202.615222354</v>
      </c>
    </row>
    <row r="444" spans="1:10" x14ac:dyDescent="0.3">
      <c r="A444" s="34">
        <f t="shared" si="59"/>
        <v>427</v>
      </c>
      <c r="B444" s="35">
        <f t="shared" si="55"/>
        <v>56097</v>
      </c>
      <c r="C444" s="36">
        <f t="shared" si="63"/>
        <v>0</v>
      </c>
      <c r="D444" s="36">
        <f t="shared" si="62"/>
        <v>29721.53366051667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1289202.615222354</v>
      </c>
    </row>
    <row r="445" spans="1:10" x14ac:dyDescent="0.3">
      <c r="A445" s="34">
        <f t="shared" si="59"/>
        <v>428</v>
      </c>
      <c r="B445" s="35">
        <f t="shared" si="55"/>
        <v>56128</v>
      </c>
      <c r="C445" s="36">
        <f t="shared" si="63"/>
        <v>0</v>
      </c>
      <c r="D445" s="36">
        <f t="shared" si="62"/>
        <v>29721.53366051667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1289202.615222354</v>
      </c>
    </row>
    <row r="446" spans="1:10" x14ac:dyDescent="0.3">
      <c r="A446" s="34">
        <f t="shared" si="59"/>
        <v>429</v>
      </c>
      <c r="B446" s="35">
        <f t="shared" si="55"/>
        <v>56158</v>
      </c>
      <c r="C446" s="36">
        <f t="shared" si="63"/>
        <v>0</v>
      </c>
      <c r="D446" s="36">
        <f t="shared" si="62"/>
        <v>29721.53366051667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1289202.615222354</v>
      </c>
    </row>
    <row r="447" spans="1:10" x14ac:dyDescent="0.3">
      <c r="A447" s="34">
        <f t="shared" si="59"/>
        <v>430</v>
      </c>
      <c r="B447" s="35">
        <f t="shared" si="55"/>
        <v>56189</v>
      </c>
      <c r="C447" s="36">
        <f t="shared" si="63"/>
        <v>0</v>
      </c>
      <c r="D447" s="36">
        <f t="shared" si="62"/>
        <v>29721.53366051667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1289202.615222354</v>
      </c>
    </row>
    <row r="448" spans="1:10" x14ac:dyDescent="0.3">
      <c r="A448" s="34">
        <f t="shared" si="59"/>
        <v>431</v>
      </c>
      <c r="B448" s="35">
        <f t="shared" si="55"/>
        <v>56219</v>
      </c>
      <c r="C448" s="36">
        <f t="shared" si="63"/>
        <v>0</v>
      </c>
      <c r="D448" s="36">
        <f t="shared" si="62"/>
        <v>29721.53366051667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1289202.615222354</v>
      </c>
    </row>
    <row r="449" spans="1:10" x14ac:dyDescent="0.3">
      <c r="A449" s="34">
        <f t="shared" si="59"/>
        <v>432</v>
      </c>
      <c r="B449" s="35">
        <f t="shared" si="55"/>
        <v>56250</v>
      </c>
      <c r="C449" s="36">
        <f t="shared" si="63"/>
        <v>0</v>
      </c>
      <c r="D449" s="36">
        <f t="shared" si="62"/>
        <v>29721.53366051667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1289202.615222354</v>
      </c>
    </row>
    <row r="450" spans="1:10" x14ac:dyDescent="0.3">
      <c r="A450" s="34">
        <f t="shared" si="59"/>
        <v>433</v>
      </c>
      <c r="B450" s="35">
        <f t="shared" si="55"/>
        <v>56281</v>
      </c>
      <c r="C450" s="36">
        <f t="shared" si="63"/>
        <v>0</v>
      </c>
      <c r="D450" s="36">
        <f t="shared" si="62"/>
        <v>29721.53366051667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1289202.615222354</v>
      </c>
    </row>
    <row r="451" spans="1:10" x14ac:dyDescent="0.3">
      <c r="A451" s="34">
        <f t="shared" si="59"/>
        <v>434</v>
      </c>
      <c r="B451" s="35">
        <f t="shared" si="55"/>
        <v>56309</v>
      </c>
      <c r="C451" s="36">
        <f t="shared" si="63"/>
        <v>0</v>
      </c>
      <c r="D451" s="36">
        <f t="shared" si="62"/>
        <v>29721.53366051667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1289202.615222354</v>
      </c>
    </row>
    <row r="452" spans="1:10" x14ac:dyDescent="0.3">
      <c r="A452" s="34">
        <f t="shared" si="59"/>
        <v>435</v>
      </c>
      <c r="B452" s="35">
        <f t="shared" si="55"/>
        <v>56340</v>
      </c>
      <c r="C452" s="36">
        <f t="shared" si="63"/>
        <v>0</v>
      </c>
      <c r="D452" s="36">
        <f t="shared" si="62"/>
        <v>29721.53366051667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1289202.615222354</v>
      </c>
    </row>
    <row r="453" spans="1:10" x14ac:dyDescent="0.3">
      <c r="A453" s="34">
        <f t="shared" si="59"/>
        <v>436</v>
      </c>
      <c r="B453" s="35">
        <f t="shared" si="55"/>
        <v>56370</v>
      </c>
      <c r="C453" s="36">
        <f t="shared" si="63"/>
        <v>0</v>
      </c>
      <c r="D453" s="36">
        <f t="shared" si="62"/>
        <v>29721.53366051667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1289202.615222354</v>
      </c>
    </row>
    <row r="454" spans="1:10" x14ac:dyDescent="0.3">
      <c r="A454" s="34">
        <f t="shared" si="59"/>
        <v>437</v>
      </c>
      <c r="B454" s="35">
        <f t="shared" si="55"/>
        <v>56401</v>
      </c>
      <c r="C454" s="36">
        <f t="shared" si="63"/>
        <v>0</v>
      </c>
      <c r="D454" s="36">
        <f t="shared" si="62"/>
        <v>29721.53366051667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1289202.615222354</v>
      </c>
    </row>
    <row r="455" spans="1:10" x14ac:dyDescent="0.3">
      <c r="A455" s="34">
        <f t="shared" si="59"/>
        <v>438</v>
      </c>
      <c r="B455" s="35">
        <f t="shared" si="55"/>
        <v>56431</v>
      </c>
      <c r="C455" s="36">
        <f t="shared" si="63"/>
        <v>0</v>
      </c>
      <c r="D455" s="36">
        <f t="shared" si="62"/>
        <v>29721.53366051667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1289202.615222354</v>
      </c>
    </row>
    <row r="456" spans="1:10" x14ac:dyDescent="0.3">
      <c r="A456" s="34">
        <f t="shared" si="59"/>
        <v>439</v>
      </c>
      <c r="B456" s="35">
        <f t="shared" si="55"/>
        <v>56462</v>
      </c>
      <c r="C456" s="36">
        <f t="shared" si="63"/>
        <v>0</v>
      </c>
      <c r="D456" s="36">
        <f t="shared" si="62"/>
        <v>29721.53366051667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1289202.615222354</v>
      </c>
    </row>
    <row r="457" spans="1:10" x14ac:dyDescent="0.3">
      <c r="A457" s="34">
        <f t="shared" si="59"/>
        <v>440</v>
      </c>
      <c r="B457" s="35">
        <f t="shared" si="55"/>
        <v>56493</v>
      </c>
      <c r="C457" s="36">
        <f t="shared" si="63"/>
        <v>0</v>
      </c>
      <c r="D457" s="36">
        <f t="shared" si="62"/>
        <v>29721.53366051667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1289202.615222354</v>
      </c>
    </row>
    <row r="458" spans="1:10" x14ac:dyDescent="0.3">
      <c r="A458" s="34">
        <f t="shared" si="59"/>
        <v>441</v>
      </c>
      <c r="B458" s="35">
        <f t="shared" si="55"/>
        <v>56523</v>
      </c>
      <c r="C458" s="36">
        <f t="shared" si="63"/>
        <v>0</v>
      </c>
      <c r="D458" s="36">
        <f t="shared" si="62"/>
        <v>29721.53366051667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1289202.615222354</v>
      </c>
    </row>
    <row r="459" spans="1:10" x14ac:dyDescent="0.3">
      <c r="A459" s="34">
        <f t="shared" si="59"/>
        <v>442</v>
      </c>
      <c r="B459" s="35">
        <f t="shared" si="55"/>
        <v>56554</v>
      </c>
      <c r="C459" s="36">
        <f t="shared" si="63"/>
        <v>0</v>
      </c>
      <c r="D459" s="36">
        <f t="shared" si="62"/>
        <v>29721.53366051667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1289202.615222354</v>
      </c>
    </row>
    <row r="460" spans="1:10" x14ac:dyDescent="0.3">
      <c r="A460" s="34">
        <f t="shared" si="59"/>
        <v>443</v>
      </c>
      <c r="B460" s="35">
        <f t="shared" si="55"/>
        <v>56584</v>
      </c>
      <c r="C460" s="36">
        <f t="shared" si="63"/>
        <v>0</v>
      </c>
      <c r="D460" s="36">
        <f t="shared" si="62"/>
        <v>29721.53366051667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1289202.615222354</v>
      </c>
    </row>
    <row r="461" spans="1:10" x14ac:dyDescent="0.3">
      <c r="A461" s="34">
        <f t="shared" si="59"/>
        <v>444</v>
      </c>
      <c r="B461" s="35">
        <f t="shared" si="55"/>
        <v>56615</v>
      </c>
      <c r="C461" s="36">
        <f t="shared" si="63"/>
        <v>0</v>
      </c>
      <c r="D461" s="36">
        <f t="shared" si="62"/>
        <v>29721.53366051667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1289202.615222354</v>
      </c>
    </row>
    <row r="462" spans="1:10" x14ac:dyDescent="0.3">
      <c r="A462" s="34">
        <f t="shared" si="59"/>
        <v>445</v>
      </c>
      <c r="B462" s="35">
        <f t="shared" si="55"/>
        <v>56646</v>
      </c>
      <c r="C462" s="36">
        <f t="shared" si="63"/>
        <v>0</v>
      </c>
      <c r="D462" s="36">
        <f t="shared" si="62"/>
        <v>29721.53366051667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1289202.615222354</v>
      </c>
    </row>
    <row r="463" spans="1:10" x14ac:dyDescent="0.3">
      <c r="A463" s="34">
        <f t="shared" si="59"/>
        <v>446</v>
      </c>
      <c r="B463" s="35">
        <f t="shared" si="55"/>
        <v>56674</v>
      </c>
      <c r="C463" s="36">
        <f t="shared" si="63"/>
        <v>0</v>
      </c>
      <c r="D463" s="36">
        <f t="shared" si="62"/>
        <v>29721.53366051667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1289202.615222354</v>
      </c>
    </row>
    <row r="464" spans="1:10" x14ac:dyDescent="0.3">
      <c r="A464" s="34">
        <f t="shared" si="59"/>
        <v>447</v>
      </c>
      <c r="B464" s="35">
        <f t="shared" si="55"/>
        <v>56705</v>
      </c>
      <c r="C464" s="36">
        <f t="shared" si="63"/>
        <v>0</v>
      </c>
      <c r="D464" s="36">
        <f t="shared" si="62"/>
        <v>29721.53366051667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1289202.615222354</v>
      </c>
    </row>
    <row r="465" spans="1:10" x14ac:dyDescent="0.3">
      <c r="A465" s="34">
        <f t="shared" si="59"/>
        <v>448</v>
      </c>
      <c r="B465" s="35">
        <f t="shared" si="55"/>
        <v>56735</v>
      </c>
      <c r="C465" s="36">
        <f t="shared" si="63"/>
        <v>0</v>
      </c>
      <c r="D465" s="36">
        <f t="shared" si="62"/>
        <v>29721.53366051667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1289202.615222354</v>
      </c>
    </row>
    <row r="466" spans="1:10" x14ac:dyDescent="0.3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56766</v>
      </c>
      <c r="C466" s="36">
        <f t="shared" si="63"/>
        <v>0</v>
      </c>
      <c r="D466" s="36">
        <f t="shared" si="62"/>
        <v>29721.53366051667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1289202.615222354</v>
      </c>
    </row>
    <row r="467" spans="1:10" x14ac:dyDescent="0.3">
      <c r="A467" s="34">
        <f t="shared" ref="A467:A497" si="68">IF(Values_Entered,A466+1,"")</f>
        <v>450</v>
      </c>
      <c r="B467" s="35">
        <f t="shared" si="64"/>
        <v>56796</v>
      </c>
      <c r="C467" s="36">
        <f t="shared" si="63"/>
        <v>0</v>
      </c>
      <c r="D467" s="36">
        <f t="shared" si="62"/>
        <v>29721.53366051667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1289202.615222354</v>
      </c>
    </row>
    <row r="468" spans="1:10" x14ac:dyDescent="0.3">
      <c r="A468" s="34">
        <f t="shared" si="68"/>
        <v>451</v>
      </c>
      <c r="B468" s="35">
        <f t="shared" si="64"/>
        <v>56827</v>
      </c>
      <c r="C468" s="36">
        <f t="shared" si="63"/>
        <v>0</v>
      </c>
      <c r="D468" s="36">
        <f t="shared" ref="D468:D497" si="71">IF(Pay_Num&lt;&gt;"",Scheduled_Monthly_Payment,"")</f>
        <v>29721.53366051667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1289202.615222354</v>
      </c>
    </row>
    <row r="469" spans="1:10" x14ac:dyDescent="0.3">
      <c r="A469" s="34">
        <f t="shared" si="68"/>
        <v>452</v>
      </c>
      <c r="B469" s="35">
        <f t="shared" si="64"/>
        <v>56858</v>
      </c>
      <c r="C469" s="36">
        <f t="shared" si="63"/>
        <v>0</v>
      </c>
      <c r="D469" s="36">
        <f t="shared" si="71"/>
        <v>29721.53366051667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1289202.615222354</v>
      </c>
    </row>
    <row r="470" spans="1:10" x14ac:dyDescent="0.3">
      <c r="A470" s="34">
        <f t="shared" si="68"/>
        <v>453</v>
      </c>
      <c r="B470" s="35">
        <f t="shared" si="64"/>
        <v>56888</v>
      </c>
      <c r="C470" s="36">
        <f t="shared" si="63"/>
        <v>0</v>
      </c>
      <c r="D470" s="36">
        <f t="shared" si="71"/>
        <v>29721.53366051667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1289202.615222354</v>
      </c>
    </row>
    <row r="471" spans="1:10" x14ac:dyDescent="0.3">
      <c r="A471" s="34">
        <f t="shared" si="68"/>
        <v>454</v>
      </c>
      <c r="B471" s="35">
        <f t="shared" si="64"/>
        <v>56919</v>
      </c>
      <c r="C471" s="36">
        <f t="shared" si="63"/>
        <v>0</v>
      </c>
      <c r="D471" s="36">
        <f t="shared" si="71"/>
        <v>29721.53366051667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1289202.615222354</v>
      </c>
    </row>
    <row r="472" spans="1:10" x14ac:dyDescent="0.3">
      <c r="A472" s="34">
        <f t="shared" si="68"/>
        <v>455</v>
      </c>
      <c r="B472" s="35">
        <f t="shared" si="64"/>
        <v>56949</v>
      </c>
      <c r="C472" s="36">
        <f t="shared" si="63"/>
        <v>0</v>
      </c>
      <c r="D472" s="36">
        <f t="shared" si="71"/>
        <v>29721.53366051667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1289202.615222354</v>
      </c>
    </row>
    <row r="473" spans="1:10" x14ac:dyDescent="0.3">
      <c r="A473" s="34">
        <f t="shared" si="68"/>
        <v>456</v>
      </c>
      <c r="B473" s="35">
        <f t="shared" si="64"/>
        <v>56980</v>
      </c>
      <c r="C473" s="36">
        <f t="shared" si="63"/>
        <v>0</v>
      </c>
      <c r="D473" s="36">
        <f t="shared" si="71"/>
        <v>29721.53366051667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1289202.615222354</v>
      </c>
    </row>
    <row r="474" spans="1:10" x14ac:dyDescent="0.3">
      <c r="A474" s="34">
        <f t="shared" si="68"/>
        <v>457</v>
      </c>
      <c r="B474" s="35">
        <f t="shared" si="64"/>
        <v>57011</v>
      </c>
      <c r="C474" s="36">
        <f t="shared" si="63"/>
        <v>0</v>
      </c>
      <c r="D474" s="36">
        <f t="shared" si="71"/>
        <v>29721.53366051667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1289202.615222354</v>
      </c>
    </row>
    <row r="475" spans="1:10" x14ac:dyDescent="0.3">
      <c r="A475" s="34">
        <f t="shared" si="68"/>
        <v>458</v>
      </c>
      <c r="B475" s="35">
        <f t="shared" si="64"/>
        <v>57040</v>
      </c>
      <c r="C475" s="36">
        <f t="shared" si="63"/>
        <v>0</v>
      </c>
      <c r="D475" s="36">
        <f t="shared" si="71"/>
        <v>29721.53366051667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1289202.615222354</v>
      </c>
    </row>
    <row r="476" spans="1:10" x14ac:dyDescent="0.3">
      <c r="A476" s="34">
        <f t="shared" si="68"/>
        <v>459</v>
      </c>
      <c r="B476" s="35">
        <f t="shared" si="64"/>
        <v>57071</v>
      </c>
      <c r="C476" s="36">
        <f t="shared" si="63"/>
        <v>0</v>
      </c>
      <c r="D476" s="36">
        <f t="shared" si="71"/>
        <v>29721.53366051667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1289202.615222354</v>
      </c>
    </row>
    <row r="477" spans="1:10" x14ac:dyDescent="0.3">
      <c r="A477" s="34">
        <f t="shared" si="68"/>
        <v>460</v>
      </c>
      <c r="B477" s="35">
        <f t="shared" si="64"/>
        <v>57101</v>
      </c>
      <c r="C477" s="36">
        <f t="shared" si="63"/>
        <v>0</v>
      </c>
      <c r="D477" s="36">
        <f t="shared" si="71"/>
        <v>29721.53366051667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1289202.615222354</v>
      </c>
    </row>
    <row r="478" spans="1:10" x14ac:dyDescent="0.3">
      <c r="A478" s="34">
        <f t="shared" si="68"/>
        <v>461</v>
      </c>
      <c r="B478" s="35">
        <f t="shared" si="64"/>
        <v>57132</v>
      </c>
      <c r="C478" s="36">
        <f t="shared" si="63"/>
        <v>0</v>
      </c>
      <c r="D478" s="36">
        <f t="shared" si="71"/>
        <v>29721.53366051667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1289202.615222354</v>
      </c>
    </row>
    <row r="479" spans="1:10" x14ac:dyDescent="0.3">
      <c r="A479" s="34">
        <f t="shared" si="68"/>
        <v>462</v>
      </c>
      <c r="B479" s="35">
        <f t="shared" si="64"/>
        <v>57162</v>
      </c>
      <c r="C479" s="36">
        <f t="shared" si="63"/>
        <v>0</v>
      </c>
      <c r="D479" s="36">
        <f t="shared" si="71"/>
        <v>29721.53366051667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1289202.615222354</v>
      </c>
    </row>
    <row r="480" spans="1:10" x14ac:dyDescent="0.3">
      <c r="A480" s="34">
        <f t="shared" si="68"/>
        <v>463</v>
      </c>
      <c r="B480" s="35">
        <f t="shared" si="64"/>
        <v>57193</v>
      </c>
      <c r="C480" s="36">
        <f t="shared" si="63"/>
        <v>0</v>
      </c>
      <c r="D480" s="36">
        <f t="shared" si="71"/>
        <v>29721.53366051667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1289202.615222354</v>
      </c>
    </row>
    <row r="481" spans="1:10" x14ac:dyDescent="0.3">
      <c r="A481" s="34">
        <f t="shared" si="68"/>
        <v>464</v>
      </c>
      <c r="B481" s="35">
        <f t="shared" si="64"/>
        <v>57224</v>
      </c>
      <c r="C481" s="36">
        <f t="shared" si="63"/>
        <v>0</v>
      </c>
      <c r="D481" s="36">
        <f t="shared" si="71"/>
        <v>29721.53366051667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1289202.615222354</v>
      </c>
    </row>
    <row r="482" spans="1:10" x14ac:dyDescent="0.3">
      <c r="A482" s="34">
        <f t="shared" si="68"/>
        <v>465</v>
      </c>
      <c r="B482" s="35">
        <f t="shared" si="64"/>
        <v>57254</v>
      </c>
      <c r="C482" s="36">
        <f t="shared" si="63"/>
        <v>0</v>
      </c>
      <c r="D482" s="36">
        <f t="shared" si="71"/>
        <v>29721.53366051667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1289202.615222354</v>
      </c>
    </row>
    <row r="483" spans="1:10" x14ac:dyDescent="0.3">
      <c r="A483" s="34">
        <f t="shared" si="68"/>
        <v>466</v>
      </c>
      <c r="B483" s="35">
        <f t="shared" si="64"/>
        <v>57285</v>
      </c>
      <c r="C483" s="36">
        <f t="shared" si="63"/>
        <v>0</v>
      </c>
      <c r="D483" s="36">
        <f t="shared" si="71"/>
        <v>29721.53366051667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1289202.615222354</v>
      </c>
    </row>
    <row r="484" spans="1:10" x14ac:dyDescent="0.3">
      <c r="A484" s="34">
        <f t="shared" si="68"/>
        <v>467</v>
      </c>
      <c r="B484" s="35">
        <f t="shared" si="64"/>
        <v>57315</v>
      </c>
      <c r="C484" s="36">
        <f t="shared" si="63"/>
        <v>0</v>
      </c>
      <c r="D484" s="36">
        <f t="shared" si="71"/>
        <v>29721.53366051667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1289202.615222354</v>
      </c>
    </row>
    <row r="485" spans="1:10" x14ac:dyDescent="0.3">
      <c r="A485" s="34">
        <f t="shared" si="68"/>
        <v>468</v>
      </c>
      <c r="B485" s="35">
        <f t="shared" si="64"/>
        <v>57346</v>
      </c>
      <c r="C485" s="36">
        <f t="shared" si="63"/>
        <v>0</v>
      </c>
      <c r="D485" s="36">
        <f t="shared" si="71"/>
        <v>29721.53366051667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1289202.615222354</v>
      </c>
    </row>
    <row r="486" spans="1:10" x14ac:dyDescent="0.3">
      <c r="A486" s="34">
        <f t="shared" si="68"/>
        <v>469</v>
      </c>
      <c r="B486" s="35">
        <f t="shared" si="64"/>
        <v>57377</v>
      </c>
      <c r="C486" s="36">
        <f t="shared" si="63"/>
        <v>0</v>
      </c>
      <c r="D486" s="36">
        <f t="shared" si="71"/>
        <v>29721.53366051667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1289202.615222354</v>
      </c>
    </row>
    <row r="487" spans="1:10" x14ac:dyDescent="0.3">
      <c r="A487" s="34">
        <f t="shared" si="68"/>
        <v>470</v>
      </c>
      <c r="B487" s="35">
        <f t="shared" si="64"/>
        <v>57405</v>
      </c>
      <c r="C487" s="36">
        <f t="shared" si="63"/>
        <v>0</v>
      </c>
      <c r="D487" s="36">
        <f t="shared" si="71"/>
        <v>29721.53366051667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1289202.615222354</v>
      </c>
    </row>
    <row r="488" spans="1:10" x14ac:dyDescent="0.3">
      <c r="A488" s="34">
        <f t="shared" si="68"/>
        <v>471</v>
      </c>
      <c r="B488" s="35">
        <f t="shared" si="64"/>
        <v>57436</v>
      </c>
      <c r="C488" s="36">
        <f t="shared" si="63"/>
        <v>0</v>
      </c>
      <c r="D488" s="36">
        <f t="shared" si="71"/>
        <v>29721.53366051667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1289202.615222354</v>
      </c>
    </row>
    <row r="489" spans="1:10" x14ac:dyDescent="0.3">
      <c r="A489" s="34">
        <f t="shared" si="68"/>
        <v>472</v>
      </c>
      <c r="B489" s="35">
        <f t="shared" si="64"/>
        <v>57466</v>
      </c>
      <c r="C489" s="36">
        <f t="shared" si="63"/>
        <v>0</v>
      </c>
      <c r="D489" s="36">
        <f t="shared" si="71"/>
        <v>29721.53366051667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1289202.615222354</v>
      </c>
    </row>
    <row r="490" spans="1:10" x14ac:dyDescent="0.3">
      <c r="A490" s="34">
        <f t="shared" si="68"/>
        <v>473</v>
      </c>
      <c r="B490" s="35">
        <f t="shared" si="64"/>
        <v>57497</v>
      </c>
      <c r="C490" s="36">
        <f t="shared" si="63"/>
        <v>0</v>
      </c>
      <c r="D490" s="36">
        <f t="shared" si="71"/>
        <v>29721.53366051667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1289202.615222354</v>
      </c>
    </row>
    <row r="491" spans="1:10" x14ac:dyDescent="0.3">
      <c r="A491" s="34">
        <f t="shared" si="68"/>
        <v>474</v>
      </c>
      <c r="B491" s="35">
        <f t="shared" si="64"/>
        <v>57527</v>
      </c>
      <c r="C491" s="36">
        <f t="shared" si="63"/>
        <v>0</v>
      </c>
      <c r="D491" s="36">
        <f t="shared" si="71"/>
        <v>29721.53366051667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1289202.615222354</v>
      </c>
    </row>
    <row r="492" spans="1:10" x14ac:dyDescent="0.3">
      <c r="A492" s="34">
        <f t="shared" si="68"/>
        <v>475</v>
      </c>
      <c r="B492" s="35">
        <f t="shared" si="64"/>
        <v>57558</v>
      </c>
      <c r="C492" s="36">
        <f t="shared" si="63"/>
        <v>0</v>
      </c>
      <c r="D492" s="36">
        <f t="shared" si="71"/>
        <v>29721.53366051667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1289202.615222354</v>
      </c>
    </row>
    <row r="493" spans="1:10" x14ac:dyDescent="0.3">
      <c r="A493" s="34">
        <f t="shared" si="68"/>
        <v>476</v>
      </c>
      <c r="B493" s="35">
        <f t="shared" si="64"/>
        <v>57589</v>
      </c>
      <c r="C493" s="36">
        <f t="shared" si="63"/>
        <v>0</v>
      </c>
      <c r="D493" s="36">
        <f t="shared" si="71"/>
        <v>29721.53366051667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1289202.615222354</v>
      </c>
    </row>
    <row r="494" spans="1:10" x14ac:dyDescent="0.3">
      <c r="A494" s="34">
        <f t="shared" si="68"/>
        <v>477</v>
      </c>
      <c r="B494" s="35">
        <f t="shared" si="64"/>
        <v>57619</v>
      </c>
      <c r="C494" s="36">
        <f t="shared" si="63"/>
        <v>0</v>
      </c>
      <c r="D494" s="36">
        <f t="shared" si="71"/>
        <v>29721.53366051667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1289202.615222354</v>
      </c>
    </row>
    <row r="495" spans="1:10" x14ac:dyDescent="0.3">
      <c r="A495" s="34">
        <f t="shared" si="68"/>
        <v>478</v>
      </c>
      <c r="B495" s="35">
        <f t="shared" si="64"/>
        <v>57650</v>
      </c>
      <c r="C495" s="36">
        <f t="shared" si="63"/>
        <v>0</v>
      </c>
      <c r="D495" s="36">
        <f t="shared" si="71"/>
        <v>29721.53366051667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1289202.615222354</v>
      </c>
    </row>
    <row r="496" spans="1:10" x14ac:dyDescent="0.3">
      <c r="A496" s="34">
        <f t="shared" si="68"/>
        <v>479</v>
      </c>
      <c r="B496" s="35">
        <f t="shared" si="64"/>
        <v>57680</v>
      </c>
      <c r="C496" s="36">
        <f t="shared" si="63"/>
        <v>0</v>
      </c>
      <c r="D496" s="36">
        <f t="shared" si="71"/>
        <v>29721.53366051667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1289202.615222354</v>
      </c>
    </row>
    <row r="497" spans="1:10" x14ac:dyDescent="0.3">
      <c r="A497" s="34">
        <f t="shared" si="68"/>
        <v>480</v>
      </c>
      <c r="B497" s="35">
        <f t="shared" si="64"/>
        <v>57711</v>
      </c>
      <c r="C497" s="36">
        <f t="shared" si="63"/>
        <v>0</v>
      </c>
      <c r="D497" s="36">
        <f t="shared" si="71"/>
        <v>29721.53366051667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1289202.615222354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sqref="A1:E1"/>
    </sheetView>
  </sheetViews>
  <sheetFormatPr defaultRowHeight="14.4" x14ac:dyDescent="0.3"/>
  <cols>
    <col min="2" max="2" width="10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5" x14ac:dyDescent="0.3">
      <c r="A4" t="s">
        <v>7</v>
      </c>
      <c r="B4" s="1">
        <v>38000</v>
      </c>
      <c r="C4" t="s">
        <v>5</v>
      </c>
      <c r="D4" t="s">
        <v>6</v>
      </c>
      <c r="E4" s="2" t="s">
        <v>22</v>
      </c>
    </row>
    <row r="5" spans="1:5" x14ac:dyDescent="0.3">
      <c r="A5" t="s">
        <v>52</v>
      </c>
      <c r="B5" s="1">
        <v>18225.55</v>
      </c>
      <c r="C5" t="s">
        <v>5</v>
      </c>
      <c r="D5" t="s">
        <v>6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200</v>
      </c>
      <c r="C8" t="s">
        <v>8</v>
      </c>
      <c r="D8" t="s">
        <v>6</v>
      </c>
    </row>
    <row r="9" spans="1:5" x14ac:dyDescent="0.3">
      <c r="A9" t="s">
        <v>10</v>
      </c>
      <c r="B9" s="1">
        <v>600</v>
      </c>
      <c r="C9" t="s">
        <v>8</v>
      </c>
      <c r="D9" t="s">
        <v>6</v>
      </c>
      <c r="E9" s="3"/>
    </row>
    <row r="10" spans="1:5" x14ac:dyDescent="0.3">
      <c r="A10" t="s">
        <v>11</v>
      </c>
      <c r="B10" s="1">
        <f>499+(499*18%)</f>
        <v>588.81999999999994</v>
      </c>
      <c r="C10" t="s">
        <v>8</v>
      </c>
      <c r="D10" t="s">
        <v>6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6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103594.37000000001</v>
      </c>
    </row>
    <row r="19" spans="1:2" x14ac:dyDescent="0.3">
      <c r="A19" t="s">
        <v>15</v>
      </c>
    </row>
    <row r="20" spans="1:2" x14ac:dyDescent="0.3">
      <c r="A20" t="s">
        <v>55</v>
      </c>
      <c r="B20">
        <v>5000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22</vt:i4>
      </vt:variant>
    </vt:vector>
  </HeadingPairs>
  <TitlesOfParts>
    <vt:vector size="25" baseType="lpstr">
      <vt:lpstr>Jan</vt:lpstr>
      <vt:lpstr>HDFC Home Loan schedule</vt:lpstr>
      <vt:lpstr>FEB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'HDFC Home Loan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M</dc:creator>
  <cp:lastModifiedBy>Ramkumar M</cp:lastModifiedBy>
  <dcterms:created xsi:type="dcterms:W3CDTF">2017-12-28T10:25:50Z</dcterms:created>
  <dcterms:modified xsi:type="dcterms:W3CDTF">2018-02-01T12:16:16Z</dcterms:modified>
</cp:coreProperties>
</file>