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Data\"/>
    </mc:Choice>
  </mc:AlternateContent>
  <bookViews>
    <workbookView xWindow="0" yWindow="192" windowWidth="22980" windowHeight="9408" activeTab="1"/>
  </bookViews>
  <sheets>
    <sheet name="Oct2017" sheetId="1" r:id="rId1"/>
    <sheet name="CanFin Home Loan schedule" sheetId="2" r:id="rId2"/>
    <sheet name="Nov2017" sheetId="3" r:id="rId3"/>
    <sheet name="Dec2017" sheetId="4" r:id="rId4"/>
    <sheet name="Sheet2" sheetId="5" r:id="rId5"/>
  </sheets>
  <externalReferences>
    <externalReference r:id="rId6"/>
  </externalReferences>
  <definedNames>
    <definedName name="Beg_Bal">'CanFin Home Loan schedule'!$C$18:$C$497</definedName>
    <definedName name="chart_balance" localSheetId="3">OFFSET(#REF!,2,0,'Dec2017'!payments,1)</definedName>
    <definedName name="chart_balance" localSheetId="2">OFFSET(#REF!,2,0,'Nov2017'!payments,1)</definedName>
    <definedName name="chart_balance">OFFSET(#REF!,2,0,payments,1)</definedName>
    <definedName name="chart_balance_noextra" localSheetId="3">OFFSET([1]NoExtra!$G$2,2,0,'Dec2017'!nper,1)</definedName>
    <definedName name="chart_balance_noextra" localSheetId="2">OFFSET([1]NoExtra!$G$2,2,0,'Nov2017'!nper,1)</definedName>
    <definedName name="chart_balance_noextra">OFFSET([1]NoExtra!$G$2,2,0,nper,1)</definedName>
    <definedName name="chart_date" localSheetId="3">OFFSET(#REF!,2,0,'Dec2017'!nper,1)</definedName>
    <definedName name="chart_date" localSheetId="2">OFFSET(#REF!,2,0,'Nov2017'!nper,1)</definedName>
    <definedName name="chart_date">OFFSET(#REF!,2,0,nper,1)</definedName>
    <definedName name="chart_date_noextra" localSheetId="3">OFFSET([1]NoExtra!$B$2,2,0,'Dec2017'!nper,1)</definedName>
    <definedName name="chart_date_noextra" localSheetId="2">OFFSET([1]NoExtra!$B$2,2,0,'Nov2017'!nper,1)</definedName>
    <definedName name="chart_date_noextra">OFFSET([1]NoExtra!$B$2,2,0,nper,1)</definedName>
    <definedName name="chart_nper" localSheetId="3">ROW(OFFSET(#REF!,0,0,'Dec2017'!nper,1))</definedName>
    <definedName name="chart_nper" localSheetId="2">ROW(OFFSET(#REF!,0,0,'Nov2017'!nper,1))</definedName>
    <definedName name="chart_nper">ROW(OFFSET(#REF!,0,0,nper,1))</definedName>
    <definedName name="chart_ratehist" localSheetId="3">OFFSET(#REF!,2,0,'Dec2017'!payments,1)</definedName>
    <definedName name="chart_ratehist" localSheetId="2">OFFSET(#REF!,2,0,'Nov2017'!payments,1)</definedName>
    <definedName name="chart_ratehist">OFFSET(#REF!,2,0,payments,1)</definedName>
    <definedName name="chart_taxreturned" localSheetId="3">OFFSET(#REF!,2,0,'Dec2017'!payments,1)</definedName>
    <definedName name="chart_taxreturned" localSheetId="2">OFFSET(#REF!,2,0,'Nov2017'!payments,1)</definedName>
    <definedName name="chart_taxreturned">OFFSET(#REF!,2,0,payments,1)</definedName>
    <definedName name="compound_period" localSheetId="3">INDEX({2,12},MATCH(#REF!,[0]!compound_periods,0))</definedName>
    <definedName name="compound_period" localSheetId="2">INDEX({2,12},MATCH(#REF!,[0]!compound_periods,0))</definedName>
    <definedName name="compound_period">INDEX({2,12},MATCH(#REF!,compound_periods,0))</definedName>
    <definedName name="compound_periods">{"Semi-Annually";"Monthly"}</definedName>
    <definedName name="CP" localSheetId="3">INDEX({2,12},MATCH(#REF!,[0]!compound_periods,0))</definedName>
    <definedName name="CP" localSheetId="2">INDEX({2,12},MATCH(#REF!,[0]!compound_periods,0))</definedName>
    <definedName name="CP">INDEX({2,12},MATCH(#REF!,compound_periods,0))</definedName>
    <definedName name="Cum_Int">'CanFin Home Loan schedule'!$J$18:$J$497</definedName>
    <definedName name="d" localSheetId="3">#REF!</definedName>
    <definedName name="d" localSheetId="2">#REF!</definedName>
    <definedName name="d">#REF!</definedName>
    <definedName name="Data">'CanFin Home Loan schedule'!$A$18:$J$497</definedName>
    <definedName name="End_Bal">'CanFin Home Loan schedule'!$I$18:$I$497</definedName>
    <definedName name="Extra_Pay">'CanFin Home Loan schedule'!$E$18:$E$497</definedName>
    <definedName name="fpdate" localSheetId="3">#REF!</definedName>
    <definedName name="fpdate" localSheetId="2">#REF!</definedName>
    <definedName name="fpdate">#REF!</definedName>
    <definedName name="frequency">{"Monthly";"Semi-Monthly";"Bi-Weekly";"Weekly";"Acc Bi-Weekly";"Acc Weekly"}</definedName>
    <definedName name="Full_Print">'CanFin Home Loan schedule'!$A$1:$J$497</definedName>
    <definedName name="Header_Row">ROW('CanFin Home Loan schedule'!$17:$17)</definedName>
    <definedName name="Int">'CanFin Home Loan schedule'!$H$18:$H$497</definedName>
    <definedName name="Interest_Rate">'CanFin Home Loan schedule'!$D$6</definedName>
    <definedName name="Last_Row">IF(Values_Entered,Header_Row+Number_of_Payments,Header_Row)</definedName>
    <definedName name="Loan_Amount">'CanFin Home Loan schedule'!$D$5</definedName>
    <definedName name="Loan_Start">'CanFin Home Loan schedule'!$D$9</definedName>
    <definedName name="Loan_Years">'CanFin Home Loan schedule'!$D$7</definedName>
    <definedName name="monthly_payment" localSheetId="3">-PMT((((1+#REF!/'Dec2017'!CP)^('Dec2017'!CP/12))-1),'Dec2017'!term*12,[0]!Loan_Amount)</definedName>
    <definedName name="monthly_payment" localSheetId="2">-PMT((((1+#REF!/'Nov2017'!CP)^('Nov2017'!CP/12))-1),'Nov2017'!term*12,[0]!Loan_Amount)</definedName>
    <definedName name="monthly_payment">-PMT((((1+#REF!/CP)^(CP/12))-1),term*12,[0]!Loan_Amount)</definedName>
    <definedName name="months_per_period" localSheetId="3">INDEX({1,0.5,0.5,0.25,0.5,0.25},MATCH(#REF!,[0]!frequency,0))</definedName>
    <definedName name="months_per_period" localSheetId="2">INDEX({1,0.5,0.5,0.25,0.5,0.25},MATCH(#REF!,[0]!frequency,0))</definedName>
    <definedName name="months_per_period">INDEX({1,0.5,0.5,0.25,0.5,0.25},MATCH(#REF!,frequency,0))</definedName>
    <definedName name="new_chart_balance">OFFSET(#REF!,2,0,payments,1)</definedName>
    <definedName name="nper" localSheetId="3">'Dec2017'!term*'Dec2017'!periods_per_year</definedName>
    <definedName name="nper" localSheetId="2">'Nov2017'!term*'Nov2017'!periods_per_year</definedName>
    <definedName name="nper">term*periods_per_year</definedName>
    <definedName name="Num_Pmt_Per_Year">'CanFin Home Loan schedule'!$D$8</definedName>
    <definedName name="Number_of_Payments">MATCH(0.01,End_Bal,-1)+1</definedName>
    <definedName name="Pay_Date">'CanFin Home Loan schedule'!$B$18:$B$497</definedName>
    <definedName name="Pay_Num">'CanFin Home Loan schedule'!$A$18:$A$497</definedName>
    <definedName name="payment" localSheetId="3">#REF!</definedName>
    <definedName name="payment" localSheetId="2">#REF!</definedName>
    <definedName name="payment">#REF!</definedName>
    <definedName name="Payment_Date" localSheetId="3">DATE(YEAR([0]!Loan_Start),MONTH([0]!Loan_Start)+Payment_Number,DAY([0]!Loan_Start))</definedName>
    <definedName name="Payment_Date" localSheetId="2">DATE(YEAR([0]!Loan_Start),MONTH([0]!Loan_Start)+Payment_Number,DAY([0]!Loan_Start))</definedName>
    <definedName name="Payment_Date">DATE(YEAR(Loan_Start),MONTH(Loan_Start)+Payment_Number,DAY(Loan_Start))</definedName>
    <definedName name="payments" localSheetId="3">MAX(#REF!)</definedName>
    <definedName name="payments" localSheetId="2">MAX(#REF!)</definedName>
    <definedName name="payments">MAX(#REF!)</definedName>
    <definedName name="periods_per_year" localSheetId="3">INDEX({12,24,26,52,26,52},MATCH(#REF!,[0]!frequency,0))</definedName>
    <definedName name="periods_per_year" localSheetId="2">INDEX({12,24,26,52,26,52},MATCH(#REF!,[0]!frequency,0))</definedName>
    <definedName name="periods_per_year">INDEX({12,24,26,52,26,52},MATCH(#REF!,frequency,0))</definedName>
    <definedName name="ppy" localSheetId="3">'Dec2017'!periods_per_year</definedName>
    <definedName name="ppy" localSheetId="2">'Nov2017'!periods_per_year</definedName>
    <definedName name="ppy">periods_per_year</definedName>
    <definedName name="Princ">'CanFin Home Loan schedule'!$G$18:$G$497</definedName>
    <definedName name="_xlnm.Print_Area" localSheetId="1">OFFSET(Full_Print,0,0,Last_Row)</definedName>
    <definedName name="Print_Area_Reset">OFFSET(Full_Print,0,0,Last_Row)</definedName>
    <definedName name="_xlnm.Print_Titles" localSheetId="1">'CanFin Home Loan schedule'!$14:$17</definedName>
    <definedName name="Sched_Pay">'CanFin Home Loan schedule'!$D$18:$D$497</definedName>
    <definedName name="Scheduled_Extra_Payments">'CanFin Home Loan schedule'!$D$10</definedName>
    <definedName name="Scheduled_Interest_Rate">'CanFin Home Loan schedule'!$D$6</definedName>
    <definedName name="Scheduled_Monthly_Payment">'CanFin Home Loan schedule'!$J$5</definedName>
    <definedName name="start_rate" localSheetId="3">#REF!</definedName>
    <definedName name="start_rate" localSheetId="2">#REF!</definedName>
    <definedName name="start_rate">#REF!</definedName>
    <definedName name="term" localSheetId="3">#REF!</definedName>
    <definedName name="term" localSheetId="2">#REF!</definedName>
    <definedName name="term">#REF!</definedName>
    <definedName name="Total_Interest">'CanFin Home Loan schedule'!$J$9</definedName>
    <definedName name="Total_Pay">'CanFin Home Loan schedule'!$F$18:$F$497</definedName>
    <definedName name="Values_Entered">IF(Loan_Amount*Interest_Rate*Loan_Years*Loan_Start&gt;0,1,0)</definedName>
    <definedName name="valuevx">42.314159</definedName>
    <definedName name="variable" localSheetId="3">IF(#REF!="Variable Rate",TRUE,FALSE)</definedName>
    <definedName name="variable" localSheetId="2">IF(#REF!="Variable Rate",TRUE,FALSE)</definedName>
    <definedName name="variable">IF(#REF!="Variable Rate",TRUE,FALSE)</definedName>
  </definedNames>
  <calcPr calcId="152511"/>
</workbook>
</file>

<file path=xl/calcChain.xml><?xml version="1.0" encoding="utf-8"?>
<calcChain xmlns="http://schemas.openxmlformats.org/spreadsheetml/2006/main">
  <c r="B2" i="4" l="1"/>
  <c r="B15" i="4" l="1"/>
  <c r="B16" i="3" l="1"/>
  <c r="C18" i="2" l="1"/>
  <c r="A18" i="2"/>
  <c r="B18" i="2" s="1"/>
  <c r="J6" i="2"/>
  <c r="J5" i="2"/>
  <c r="A19" i="2" l="1"/>
  <c r="B19" i="2" s="1"/>
  <c r="H18" i="2"/>
  <c r="D18" i="2"/>
  <c r="E18" i="2" s="1"/>
  <c r="D19" i="2" l="1"/>
  <c r="A20" i="2"/>
  <c r="D20" i="2" s="1"/>
  <c r="J18" i="2"/>
  <c r="A21" i="2"/>
  <c r="F18" i="2"/>
  <c r="G18" i="2" s="1"/>
  <c r="I18" i="2" s="1"/>
  <c r="B20" i="2" l="1"/>
  <c r="C19" i="2"/>
  <c r="B21" i="2"/>
  <c r="A22" i="2"/>
  <c r="D21" i="2"/>
  <c r="H19" i="2" l="1"/>
  <c r="E19" i="2"/>
  <c r="D22" i="2"/>
  <c r="A23" i="2"/>
  <c r="B22" i="2"/>
  <c r="J19" i="2" l="1"/>
  <c r="F19" i="2"/>
  <c r="G19" i="2" s="1"/>
  <c r="I19" i="2" s="1"/>
  <c r="B23" i="2"/>
  <c r="A24" i="2"/>
  <c r="D23" i="2"/>
  <c r="C20" i="2" l="1"/>
  <c r="D24" i="2"/>
  <c r="A25" i="2"/>
  <c r="B24" i="2"/>
  <c r="B25" i="2" l="1"/>
  <c r="A26" i="2"/>
  <c r="D25" i="2"/>
  <c r="E20" i="2"/>
  <c r="H20" i="2"/>
  <c r="F20" i="2" l="1"/>
  <c r="G20" i="2" s="1"/>
  <c r="I20" i="2" s="1"/>
  <c r="D26" i="2"/>
  <c r="A27" i="2"/>
  <c r="B26" i="2"/>
  <c r="J20" i="2"/>
  <c r="C21" i="2" l="1"/>
  <c r="B27" i="2"/>
  <c r="A28" i="2"/>
  <c r="D27" i="2"/>
  <c r="D28" i="2" l="1"/>
  <c r="A29" i="2"/>
  <c r="B28" i="2"/>
  <c r="H21" i="2"/>
  <c r="E21" i="2"/>
  <c r="B29" i="2" l="1"/>
  <c r="A30" i="2"/>
  <c r="D29" i="2"/>
  <c r="F21" i="2"/>
  <c r="G21" i="2" s="1"/>
  <c r="I21" i="2"/>
  <c r="J21" i="2"/>
  <c r="C22" i="2" l="1"/>
  <c r="D30" i="2"/>
  <c r="A31" i="2"/>
  <c r="B30" i="2"/>
  <c r="H22" i="2" l="1"/>
  <c r="E22" i="2"/>
  <c r="B31" i="2"/>
  <c r="A32" i="2"/>
  <c r="D31" i="2"/>
  <c r="F22" i="2" l="1"/>
  <c r="G22" i="2" s="1"/>
  <c r="I22" i="2" s="1"/>
  <c r="D32" i="2"/>
  <c r="A33" i="2"/>
  <c r="B32" i="2"/>
  <c r="J22" i="2"/>
  <c r="C23" i="2" l="1"/>
  <c r="B33" i="2"/>
  <c r="A34" i="2"/>
  <c r="D33" i="2"/>
  <c r="D34" i="2" l="1"/>
  <c r="A35" i="2"/>
  <c r="B34" i="2"/>
  <c r="H23" i="2"/>
  <c r="J23" i="2" s="1"/>
  <c r="E23" i="2"/>
  <c r="F23" i="2" l="1"/>
  <c r="G23" i="2" s="1"/>
  <c r="I23" i="2" s="1"/>
  <c r="C24" i="2" s="1"/>
  <c r="B35" i="2"/>
  <c r="A36" i="2"/>
  <c r="D35" i="2"/>
  <c r="H24" i="2" l="1"/>
  <c r="J24" i="2" s="1"/>
  <c r="E24" i="2"/>
  <c r="D36" i="2"/>
  <c r="A37" i="2"/>
  <c r="B36" i="2"/>
  <c r="F24" i="2" l="1"/>
  <c r="G24" i="2" s="1"/>
  <c r="I24" i="2"/>
  <c r="C25" i="2" s="1"/>
  <c r="B37" i="2"/>
  <c r="A38" i="2"/>
  <c r="D37" i="2"/>
  <c r="H25" i="2" l="1"/>
  <c r="J25" i="2" s="1"/>
  <c r="E25" i="2"/>
  <c r="D38" i="2"/>
  <c r="A39" i="2"/>
  <c r="B38" i="2"/>
  <c r="B39" i="2" l="1"/>
  <c r="A40" i="2"/>
  <c r="D39" i="2"/>
  <c r="F25" i="2"/>
  <c r="G25" i="2" s="1"/>
  <c r="I25" i="2" s="1"/>
  <c r="C26" i="2" s="1"/>
  <c r="H26" i="2" l="1"/>
  <c r="J26" i="2" s="1"/>
  <c r="E26" i="2"/>
  <c r="D40" i="2"/>
  <c r="A41" i="2"/>
  <c r="B40" i="2"/>
  <c r="B41" i="2" l="1"/>
  <c r="A42" i="2"/>
  <c r="D41" i="2"/>
  <c r="F26" i="2"/>
  <c r="G26" i="2" s="1"/>
  <c r="I26" i="2"/>
  <c r="C27" i="2" s="1"/>
  <c r="E27" i="2" l="1"/>
  <c r="H27" i="2"/>
  <c r="J27" i="2" s="1"/>
  <c r="D42" i="2"/>
  <c r="A43" i="2"/>
  <c r="B42" i="2"/>
  <c r="B43" i="2" l="1"/>
  <c r="A44" i="2"/>
  <c r="D43" i="2"/>
  <c r="F27" i="2"/>
  <c r="G27" i="2" s="1"/>
  <c r="I27" i="2" s="1"/>
  <c r="C28" i="2" s="1"/>
  <c r="H28" i="2" l="1"/>
  <c r="J28" i="2" s="1"/>
  <c r="E28" i="2"/>
  <c r="D44" i="2"/>
  <c r="A45" i="2"/>
  <c r="B44" i="2"/>
  <c r="B45" i="2" l="1"/>
  <c r="A46" i="2"/>
  <c r="D45" i="2"/>
  <c r="F28" i="2"/>
  <c r="G28" i="2" s="1"/>
  <c r="I28" i="2" s="1"/>
  <c r="C29" i="2" s="1"/>
  <c r="E29" i="2" l="1"/>
  <c r="H29" i="2"/>
  <c r="J29" i="2" s="1"/>
  <c r="D46" i="2"/>
  <c r="A47" i="2"/>
  <c r="B46" i="2"/>
  <c r="B47" i="2" l="1"/>
  <c r="A48" i="2"/>
  <c r="D47" i="2"/>
  <c r="F29" i="2"/>
  <c r="G29" i="2" s="1"/>
  <c r="I29" i="2"/>
  <c r="C30" i="2" s="1"/>
  <c r="E30" i="2" l="1"/>
  <c r="H30" i="2"/>
  <c r="J30" i="2" s="1"/>
  <c r="D48" i="2"/>
  <c r="A49" i="2"/>
  <c r="B48" i="2"/>
  <c r="B49" i="2" l="1"/>
  <c r="A50" i="2"/>
  <c r="D49" i="2"/>
  <c r="F30" i="2"/>
  <c r="G30" i="2" s="1"/>
  <c r="I30" i="2" s="1"/>
  <c r="C31" i="2" s="1"/>
  <c r="H31" i="2" l="1"/>
  <c r="J31" i="2" s="1"/>
  <c r="E31" i="2"/>
  <c r="D50" i="2"/>
  <c r="A51" i="2"/>
  <c r="B50" i="2"/>
  <c r="F31" i="2" l="1"/>
  <c r="G31" i="2" s="1"/>
  <c r="I31" i="2" s="1"/>
  <c r="C32" i="2" s="1"/>
  <c r="B51" i="2"/>
  <c r="A52" i="2"/>
  <c r="D51" i="2"/>
  <c r="H32" i="2" l="1"/>
  <c r="J32" i="2" s="1"/>
  <c r="E32" i="2"/>
  <c r="D52" i="2"/>
  <c r="A53" i="2"/>
  <c r="B52" i="2"/>
  <c r="F32" i="2" l="1"/>
  <c r="G32" i="2" s="1"/>
  <c r="I32" i="2" s="1"/>
  <c r="C33" i="2" s="1"/>
  <c r="B53" i="2"/>
  <c r="A54" i="2"/>
  <c r="D53" i="2"/>
  <c r="H33" i="2" l="1"/>
  <c r="J33" i="2" s="1"/>
  <c r="E33" i="2"/>
  <c r="D54" i="2"/>
  <c r="A55" i="2"/>
  <c r="B54" i="2"/>
  <c r="B55" i="2" l="1"/>
  <c r="A56" i="2"/>
  <c r="D55" i="2"/>
  <c r="F33" i="2"/>
  <c r="G33" i="2" s="1"/>
  <c r="I33" i="2" s="1"/>
  <c r="C34" i="2" s="1"/>
  <c r="H34" i="2" l="1"/>
  <c r="J34" i="2" s="1"/>
  <c r="E34" i="2"/>
  <c r="D56" i="2"/>
  <c r="A57" i="2"/>
  <c r="B56" i="2"/>
  <c r="B57" i="2" l="1"/>
  <c r="A58" i="2"/>
  <c r="D57" i="2"/>
  <c r="F34" i="2"/>
  <c r="G34" i="2" s="1"/>
  <c r="I34" i="2" s="1"/>
  <c r="C35" i="2" s="1"/>
  <c r="H35" i="2" l="1"/>
  <c r="J35" i="2" s="1"/>
  <c r="E35" i="2"/>
  <c r="D58" i="2"/>
  <c r="A59" i="2"/>
  <c r="B58" i="2"/>
  <c r="B59" i="2" l="1"/>
  <c r="A60" i="2"/>
  <c r="D59" i="2"/>
  <c r="F35" i="2"/>
  <c r="G35" i="2" s="1"/>
  <c r="I35" i="2" s="1"/>
  <c r="C36" i="2" s="1"/>
  <c r="H36" i="2" l="1"/>
  <c r="J36" i="2" s="1"/>
  <c r="E36" i="2"/>
  <c r="D60" i="2"/>
  <c r="A61" i="2"/>
  <c r="B60" i="2"/>
  <c r="B61" i="2" l="1"/>
  <c r="A62" i="2"/>
  <c r="D61" i="2"/>
  <c r="F36" i="2"/>
  <c r="G36" i="2" s="1"/>
  <c r="I36" i="2" s="1"/>
  <c r="C37" i="2" s="1"/>
  <c r="H37" i="2" l="1"/>
  <c r="J37" i="2" s="1"/>
  <c r="E37" i="2"/>
  <c r="D62" i="2"/>
  <c r="A63" i="2"/>
  <c r="B62" i="2"/>
  <c r="F37" i="2" l="1"/>
  <c r="G37" i="2" s="1"/>
  <c r="I37" i="2" s="1"/>
  <c r="C38" i="2" s="1"/>
  <c r="B63" i="2"/>
  <c r="A64" i="2"/>
  <c r="D63" i="2"/>
  <c r="H38" i="2" l="1"/>
  <c r="J38" i="2" s="1"/>
  <c r="E38" i="2"/>
  <c r="D64" i="2"/>
  <c r="A65" i="2"/>
  <c r="B64" i="2"/>
  <c r="B65" i="2" l="1"/>
  <c r="A66" i="2"/>
  <c r="D65" i="2"/>
  <c r="F38" i="2"/>
  <c r="G38" i="2" s="1"/>
  <c r="I38" i="2" s="1"/>
  <c r="C39" i="2" s="1"/>
  <c r="H39" i="2" l="1"/>
  <c r="J39" i="2" s="1"/>
  <c r="E39" i="2"/>
  <c r="D66" i="2"/>
  <c r="A67" i="2"/>
  <c r="B66" i="2"/>
  <c r="B67" i="2" l="1"/>
  <c r="A68" i="2"/>
  <c r="D67" i="2"/>
  <c r="F39" i="2"/>
  <c r="G39" i="2" s="1"/>
  <c r="I39" i="2" s="1"/>
  <c r="C40" i="2" s="1"/>
  <c r="E40" i="2" l="1"/>
  <c r="H40" i="2"/>
  <c r="J40" i="2" s="1"/>
  <c r="D68" i="2"/>
  <c r="A69" i="2"/>
  <c r="B68" i="2"/>
  <c r="F40" i="2" l="1"/>
  <c r="G40" i="2" s="1"/>
  <c r="I40" i="2"/>
  <c r="C41" i="2" s="1"/>
  <c r="B69" i="2"/>
  <c r="A70" i="2"/>
  <c r="D69" i="2"/>
  <c r="E41" i="2" l="1"/>
  <c r="H41" i="2"/>
  <c r="J41" i="2" s="1"/>
  <c r="D70" i="2"/>
  <c r="A71" i="2"/>
  <c r="B70" i="2"/>
  <c r="F41" i="2" l="1"/>
  <c r="G41" i="2" s="1"/>
  <c r="I41" i="2" s="1"/>
  <c r="C42" i="2" s="1"/>
  <c r="B71" i="2"/>
  <c r="A72" i="2"/>
  <c r="D71" i="2"/>
  <c r="H42" i="2" l="1"/>
  <c r="J42" i="2" s="1"/>
  <c r="E42" i="2"/>
  <c r="D72" i="2"/>
  <c r="A73" i="2"/>
  <c r="B72" i="2"/>
  <c r="B73" i="2" l="1"/>
  <c r="A74" i="2"/>
  <c r="D73" i="2"/>
  <c r="F42" i="2"/>
  <c r="G42" i="2" s="1"/>
  <c r="I42" i="2" s="1"/>
  <c r="C43" i="2" s="1"/>
  <c r="H43" i="2" l="1"/>
  <c r="J43" i="2" s="1"/>
  <c r="E43" i="2"/>
  <c r="D74" i="2"/>
  <c r="A75" i="2"/>
  <c r="B74" i="2"/>
  <c r="F43" i="2" l="1"/>
  <c r="G43" i="2" s="1"/>
  <c r="I43" i="2" s="1"/>
  <c r="C44" i="2" s="1"/>
  <c r="B75" i="2"/>
  <c r="A76" i="2"/>
  <c r="D75" i="2"/>
  <c r="E44" i="2" l="1"/>
  <c r="H44" i="2"/>
  <c r="J44" i="2" s="1"/>
  <c r="D76" i="2"/>
  <c r="A77" i="2"/>
  <c r="B76" i="2"/>
  <c r="F44" i="2" l="1"/>
  <c r="G44" i="2" s="1"/>
  <c r="I44" i="2" s="1"/>
  <c r="C45" i="2" s="1"/>
  <c r="B77" i="2"/>
  <c r="A78" i="2"/>
  <c r="D77" i="2"/>
  <c r="E45" i="2" l="1"/>
  <c r="H45" i="2"/>
  <c r="J45" i="2" s="1"/>
  <c r="D78" i="2"/>
  <c r="A79" i="2"/>
  <c r="B78" i="2"/>
  <c r="F45" i="2" l="1"/>
  <c r="G45" i="2" s="1"/>
  <c r="I45" i="2" s="1"/>
  <c r="C46" i="2" s="1"/>
  <c r="B79" i="2"/>
  <c r="A80" i="2"/>
  <c r="D79" i="2"/>
  <c r="E46" i="2" l="1"/>
  <c r="H46" i="2"/>
  <c r="J46" i="2" s="1"/>
  <c r="D80" i="2"/>
  <c r="A81" i="2"/>
  <c r="B80" i="2"/>
  <c r="B81" i="2" l="1"/>
  <c r="A82" i="2"/>
  <c r="D81" i="2"/>
  <c r="F46" i="2"/>
  <c r="G46" i="2" s="1"/>
  <c r="I46" i="2"/>
  <c r="C47" i="2" s="1"/>
  <c r="D82" i="2" l="1"/>
  <c r="A83" i="2"/>
  <c r="B82" i="2"/>
  <c r="H47" i="2"/>
  <c r="J47" i="2" s="1"/>
  <c r="E47" i="2"/>
  <c r="F47" i="2" l="1"/>
  <c r="G47" i="2" s="1"/>
  <c r="I47" i="2" s="1"/>
  <c r="C48" i="2" s="1"/>
  <c r="B83" i="2"/>
  <c r="A84" i="2"/>
  <c r="D83" i="2"/>
  <c r="H48" i="2" l="1"/>
  <c r="J48" i="2" s="1"/>
  <c r="E48" i="2"/>
  <c r="D84" i="2"/>
  <c r="A85" i="2"/>
  <c r="B84" i="2"/>
  <c r="F48" i="2" l="1"/>
  <c r="G48" i="2" s="1"/>
  <c r="I48" i="2" s="1"/>
  <c r="C49" i="2" s="1"/>
  <c r="B85" i="2"/>
  <c r="A86" i="2"/>
  <c r="D85" i="2"/>
  <c r="H49" i="2" l="1"/>
  <c r="J49" i="2" s="1"/>
  <c r="E49" i="2"/>
  <c r="D86" i="2"/>
  <c r="A87" i="2"/>
  <c r="B86" i="2"/>
  <c r="B87" i="2" l="1"/>
  <c r="A88" i="2"/>
  <c r="D87" i="2"/>
  <c r="F49" i="2"/>
  <c r="G49" i="2" s="1"/>
  <c r="I49" i="2" s="1"/>
  <c r="C50" i="2" s="1"/>
  <c r="E50" i="2" l="1"/>
  <c r="H50" i="2"/>
  <c r="J50" i="2" s="1"/>
  <c r="D88" i="2"/>
  <c r="A89" i="2"/>
  <c r="B88" i="2"/>
  <c r="B89" i="2" l="1"/>
  <c r="A90" i="2"/>
  <c r="D89" i="2"/>
  <c r="F50" i="2"/>
  <c r="G50" i="2" s="1"/>
  <c r="I50" i="2" s="1"/>
  <c r="C51" i="2" s="1"/>
  <c r="H51" i="2" l="1"/>
  <c r="J51" i="2" s="1"/>
  <c r="E51" i="2"/>
  <c r="D90" i="2"/>
  <c r="A91" i="2"/>
  <c r="B90" i="2"/>
  <c r="F51" i="2" l="1"/>
  <c r="G51" i="2" s="1"/>
  <c r="I51" i="2" s="1"/>
  <c r="C52" i="2" s="1"/>
  <c r="B91" i="2"/>
  <c r="A92" i="2"/>
  <c r="D91" i="2"/>
  <c r="E52" i="2" l="1"/>
  <c r="H52" i="2"/>
  <c r="J52" i="2" s="1"/>
  <c r="D92" i="2"/>
  <c r="A93" i="2"/>
  <c r="B92" i="2"/>
  <c r="B93" i="2" l="1"/>
  <c r="A94" i="2"/>
  <c r="D93" i="2"/>
  <c r="F52" i="2"/>
  <c r="G52" i="2" s="1"/>
  <c r="I52" i="2" s="1"/>
  <c r="C53" i="2" s="1"/>
  <c r="H53" i="2" l="1"/>
  <c r="J53" i="2" s="1"/>
  <c r="E53" i="2"/>
  <c r="D94" i="2"/>
  <c r="A95" i="2"/>
  <c r="B94" i="2"/>
  <c r="B95" i="2" l="1"/>
  <c r="A96" i="2"/>
  <c r="D95" i="2"/>
  <c r="F53" i="2"/>
  <c r="G53" i="2" s="1"/>
  <c r="I53" i="2" s="1"/>
  <c r="C54" i="2" s="1"/>
  <c r="H54" i="2" l="1"/>
  <c r="J54" i="2" s="1"/>
  <c r="E54" i="2"/>
  <c r="D96" i="2"/>
  <c r="A97" i="2"/>
  <c r="B96" i="2"/>
  <c r="F54" i="2" l="1"/>
  <c r="G54" i="2" s="1"/>
  <c r="I54" i="2" s="1"/>
  <c r="C55" i="2" s="1"/>
  <c r="B97" i="2"/>
  <c r="A98" i="2"/>
  <c r="D97" i="2"/>
  <c r="H55" i="2" l="1"/>
  <c r="J55" i="2" s="1"/>
  <c r="E55" i="2"/>
  <c r="D98" i="2"/>
  <c r="A99" i="2"/>
  <c r="B98" i="2"/>
  <c r="B99" i="2" l="1"/>
  <c r="A100" i="2"/>
  <c r="D99" i="2"/>
  <c r="F55" i="2"/>
  <c r="G55" i="2" s="1"/>
  <c r="I55" i="2" s="1"/>
  <c r="C56" i="2" s="1"/>
  <c r="E56" i="2" l="1"/>
  <c r="H56" i="2"/>
  <c r="J56" i="2" s="1"/>
  <c r="D100" i="2"/>
  <c r="A101" i="2"/>
  <c r="B100" i="2"/>
  <c r="B101" i="2" l="1"/>
  <c r="A102" i="2"/>
  <c r="D101" i="2"/>
  <c r="F56" i="2"/>
  <c r="G56" i="2" s="1"/>
  <c r="I56" i="2" s="1"/>
  <c r="C57" i="2" s="1"/>
  <c r="E57" i="2" l="1"/>
  <c r="H57" i="2"/>
  <c r="J57" i="2" s="1"/>
  <c r="D102" i="2"/>
  <c r="A103" i="2"/>
  <c r="B102" i="2"/>
  <c r="B103" i="2" l="1"/>
  <c r="A104" i="2"/>
  <c r="D103" i="2"/>
  <c r="F57" i="2"/>
  <c r="G57" i="2" s="1"/>
  <c r="I57" i="2" s="1"/>
  <c r="C58" i="2" s="1"/>
  <c r="E58" i="2" l="1"/>
  <c r="H58" i="2"/>
  <c r="J58" i="2" s="1"/>
  <c r="D104" i="2"/>
  <c r="B104" i="2"/>
  <c r="A105" i="2"/>
  <c r="B105" i="2" l="1"/>
  <c r="A106" i="2"/>
  <c r="D105" i="2"/>
  <c r="F58" i="2"/>
  <c r="G58" i="2" s="1"/>
  <c r="I58" i="2" s="1"/>
  <c r="C59" i="2" s="1"/>
  <c r="H59" i="2" l="1"/>
  <c r="J59" i="2" s="1"/>
  <c r="E59" i="2"/>
  <c r="D106" i="2"/>
  <c r="A107" i="2"/>
  <c r="B106" i="2"/>
  <c r="B107" i="2" l="1"/>
  <c r="A108" i="2"/>
  <c r="D107" i="2"/>
  <c r="F59" i="2"/>
  <c r="G59" i="2" s="1"/>
  <c r="I59" i="2" s="1"/>
  <c r="C60" i="2" s="1"/>
  <c r="E60" i="2" l="1"/>
  <c r="H60" i="2"/>
  <c r="J60" i="2" s="1"/>
  <c r="D108" i="2"/>
  <c r="A109" i="2"/>
  <c r="B108" i="2"/>
  <c r="B109" i="2" l="1"/>
  <c r="A110" i="2"/>
  <c r="D109" i="2"/>
  <c r="F60" i="2"/>
  <c r="G60" i="2" s="1"/>
  <c r="I60" i="2" s="1"/>
  <c r="C61" i="2" s="1"/>
  <c r="H61" i="2" l="1"/>
  <c r="J61" i="2" s="1"/>
  <c r="E61" i="2"/>
  <c r="D110" i="2"/>
  <c r="A111" i="2"/>
  <c r="B110" i="2"/>
  <c r="F61" i="2" l="1"/>
  <c r="G61" i="2" s="1"/>
  <c r="I61" i="2" s="1"/>
  <c r="C62" i="2" s="1"/>
  <c r="B111" i="2"/>
  <c r="A112" i="2"/>
  <c r="D111" i="2"/>
  <c r="E62" i="2" l="1"/>
  <c r="H62" i="2"/>
  <c r="J62" i="2" s="1"/>
  <c r="D112" i="2"/>
  <c r="B112" i="2"/>
  <c r="A113" i="2"/>
  <c r="B113" i="2" l="1"/>
  <c r="A114" i="2"/>
  <c r="D113" i="2"/>
  <c r="F62" i="2"/>
  <c r="G62" i="2" s="1"/>
  <c r="I62" i="2" s="1"/>
  <c r="C63" i="2" s="1"/>
  <c r="E63" i="2" l="1"/>
  <c r="H63" i="2"/>
  <c r="J63" i="2" s="1"/>
  <c r="D114" i="2"/>
  <c r="A115" i="2"/>
  <c r="B114" i="2"/>
  <c r="B115" i="2" l="1"/>
  <c r="A116" i="2"/>
  <c r="D115" i="2"/>
  <c r="F63" i="2"/>
  <c r="G63" i="2" s="1"/>
  <c r="I63" i="2" s="1"/>
  <c r="C64" i="2" s="1"/>
  <c r="H64" i="2" l="1"/>
  <c r="J64" i="2" s="1"/>
  <c r="E64" i="2"/>
  <c r="D116" i="2"/>
  <c r="B116" i="2"/>
  <c r="A117" i="2"/>
  <c r="F64" i="2" l="1"/>
  <c r="G64" i="2" s="1"/>
  <c r="I64" i="2" s="1"/>
  <c r="C65" i="2" s="1"/>
  <c r="B117" i="2"/>
  <c r="A118" i="2"/>
  <c r="D117" i="2"/>
  <c r="H65" i="2" l="1"/>
  <c r="J65" i="2" s="1"/>
  <c r="E65" i="2"/>
  <c r="D118" i="2"/>
  <c r="A119" i="2"/>
  <c r="B118" i="2"/>
  <c r="F65" i="2" l="1"/>
  <c r="G65" i="2" s="1"/>
  <c r="I65" i="2" s="1"/>
  <c r="C66" i="2" s="1"/>
  <c r="B119" i="2"/>
  <c r="A120" i="2"/>
  <c r="D119" i="2"/>
  <c r="H66" i="2" l="1"/>
  <c r="J66" i="2" s="1"/>
  <c r="E66" i="2"/>
  <c r="D120" i="2"/>
  <c r="B120" i="2"/>
  <c r="A121" i="2"/>
  <c r="F66" i="2" l="1"/>
  <c r="G66" i="2" s="1"/>
  <c r="I66" i="2" s="1"/>
  <c r="C67" i="2" s="1"/>
  <c r="B121" i="2"/>
  <c r="A122" i="2"/>
  <c r="D121" i="2"/>
  <c r="H67" i="2" l="1"/>
  <c r="J67" i="2" s="1"/>
  <c r="E67" i="2"/>
  <c r="D122" i="2"/>
  <c r="A123" i="2"/>
  <c r="B122" i="2"/>
  <c r="F67" i="2" l="1"/>
  <c r="G67" i="2" s="1"/>
  <c r="I67" i="2"/>
  <c r="C68" i="2" s="1"/>
  <c r="B123" i="2"/>
  <c r="A124" i="2"/>
  <c r="D123" i="2"/>
  <c r="H68" i="2" l="1"/>
  <c r="J68" i="2" s="1"/>
  <c r="E68" i="2"/>
  <c r="D124" i="2"/>
  <c r="B124" i="2"/>
  <c r="A125" i="2"/>
  <c r="B125" i="2" l="1"/>
  <c r="A126" i="2"/>
  <c r="D125" i="2"/>
  <c r="F68" i="2"/>
  <c r="G68" i="2" s="1"/>
  <c r="I68" i="2" s="1"/>
  <c r="C69" i="2" s="1"/>
  <c r="E69" i="2" l="1"/>
  <c r="H69" i="2"/>
  <c r="J69" i="2" s="1"/>
  <c r="D126" i="2"/>
  <c r="A127" i="2"/>
  <c r="B126" i="2"/>
  <c r="B127" i="2" l="1"/>
  <c r="A128" i="2"/>
  <c r="D127" i="2"/>
  <c r="F69" i="2"/>
  <c r="G69" i="2" s="1"/>
  <c r="I69" i="2" s="1"/>
  <c r="C70" i="2" s="1"/>
  <c r="E70" i="2" l="1"/>
  <c r="H70" i="2"/>
  <c r="J70" i="2" s="1"/>
  <c r="D128" i="2"/>
  <c r="B128" i="2"/>
  <c r="A129" i="2"/>
  <c r="B129" i="2" l="1"/>
  <c r="A130" i="2"/>
  <c r="D129" i="2"/>
  <c r="F70" i="2"/>
  <c r="G70" i="2" s="1"/>
  <c r="I70" i="2" s="1"/>
  <c r="C71" i="2" s="1"/>
  <c r="E71" i="2" l="1"/>
  <c r="H71" i="2"/>
  <c r="J71" i="2" s="1"/>
  <c r="D130" i="2"/>
  <c r="A131" i="2"/>
  <c r="B130" i="2"/>
  <c r="B131" i="2" l="1"/>
  <c r="A132" i="2"/>
  <c r="D131" i="2"/>
  <c r="F71" i="2"/>
  <c r="G71" i="2" s="1"/>
  <c r="I71" i="2" s="1"/>
  <c r="C72" i="2" s="1"/>
  <c r="H72" i="2" l="1"/>
  <c r="J72" i="2" s="1"/>
  <c r="E72" i="2"/>
  <c r="D132" i="2"/>
  <c r="B132" i="2"/>
  <c r="A133" i="2"/>
  <c r="B133" i="2" l="1"/>
  <c r="A134" i="2"/>
  <c r="D133" i="2"/>
  <c r="F72" i="2"/>
  <c r="G72" i="2" s="1"/>
  <c r="I72" i="2" s="1"/>
  <c r="C73" i="2" s="1"/>
  <c r="H73" i="2" l="1"/>
  <c r="J73" i="2" s="1"/>
  <c r="E73" i="2"/>
  <c r="D134" i="2"/>
  <c r="A135" i="2"/>
  <c r="B134" i="2"/>
  <c r="F73" i="2" l="1"/>
  <c r="G73" i="2" s="1"/>
  <c r="I73" i="2" s="1"/>
  <c r="C74" i="2" s="1"/>
  <c r="B135" i="2"/>
  <c r="A136" i="2"/>
  <c r="D135" i="2"/>
  <c r="H74" i="2" l="1"/>
  <c r="J74" i="2" s="1"/>
  <c r="E74" i="2"/>
  <c r="D136" i="2"/>
  <c r="B136" i="2"/>
  <c r="A137" i="2"/>
  <c r="F74" i="2" l="1"/>
  <c r="G74" i="2" s="1"/>
  <c r="I74" i="2" s="1"/>
  <c r="C75" i="2" s="1"/>
  <c r="B137" i="2"/>
  <c r="A138" i="2"/>
  <c r="D137" i="2"/>
  <c r="H75" i="2" l="1"/>
  <c r="J75" i="2" s="1"/>
  <c r="E75" i="2"/>
  <c r="D138" i="2"/>
  <c r="A139" i="2"/>
  <c r="B138" i="2"/>
  <c r="F75" i="2" l="1"/>
  <c r="G75" i="2" s="1"/>
  <c r="I75" i="2" s="1"/>
  <c r="C76" i="2" s="1"/>
  <c r="B139" i="2"/>
  <c r="A140" i="2"/>
  <c r="D139" i="2"/>
  <c r="H76" i="2" l="1"/>
  <c r="J76" i="2" s="1"/>
  <c r="E76" i="2"/>
  <c r="D140" i="2"/>
  <c r="B140" i="2"/>
  <c r="A141" i="2"/>
  <c r="F76" i="2" l="1"/>
  <c r="G76" i="2" s="1"/>
  <c r="I76" i="2" s="1"/>
  <c r="C77" i="2" s="1"/>
  <c r="B141" i="2"/>
  <c r="A142" i="2"/>
  <c r="D141" i="2"/>
  <c r="E77" i="2" l="1"/>
  <c r="H77" i="2"/>
  <c r="J77" i="2" s="1"/>
  <c r="D142" i="2"/>
  <c r="A143" i="2"/>
  <c r="B142" i="2"/>
  <c r="B143" i="2" l="1"/>
  <c r="A144" i="2"/>
  <c r="D143" i="2"/>
  <c r="F77" i="2"/>
  <c r="G77" i="2" s="1"/>
  <c r="I77" i="2" s="1"/>
  <c r="C78" i="2" s="1"/>
  <c r="E78" i="2" l="1"/>
  <c r="H78" i="2"/>
  <c r="J78" i="2" s="1"/>
  <c r="D144" i="2"/>
  <c r="B144" i="2"/>
  <c r="A145" i="2"/>
  <c r="F78" i="2" l="1"/>
  <c r="G78" i="2" s="1"/>
  <c r="I78" i="2" s="1"/>
  <c r="C79" i="2" s="1"/>
  <c r="A146" i="2"/>
  <c r="B145" i="2"/>
  <c r="D145" i="2"/>
  <c r="H79" i="2" l="1"/>
  <c r="J79" i="2" s="1"/>
  <c r="E79" i="2"/>
  <c r="D146" i="2"/>
  <c r="A147" i="2"/>
  <c r="B146" i="2"/>
  <c r="B147" i="2" l="1"/>
  <c r="D147" i="2"/>
  <c r="A148" i="2"/>
  <c r="F79" i="2"/>
  <c r="G79" i="2" s="1"/>
  <c r="I79" i="2" s="1"/>
  <c r="C80" i="2" s="1"/>
  <c r="H80" i="2" l="1"/>
  <c r="J80" i="2" s="1"/>
  <c r="E80" i="2"/>
  <c r="D148" i="2"/>
  <c r="B148" i="2"/>
  <c r="A149" i="2"/>
  <c r="F80" i="2" l="1"/>
  <c r="G80" i="2" s="1"/>
  <c r="I80" i="2" s="1"/>
  <c r="C81" i="2" s="1"/>
  <c r="B149" i="2"/>
  <c r="D149" i="2"/>
  <c r="A150" i="2"/>
  <c r="H81" i="2" l="1"/>
  <c r="J81" i="2" s="1"/>
  <c r="E81" i="2"/>
  <c r="D150" i="2"/>
  <c r="A151" i="2"/>
  <c r="B150" i="2"/>
  <c r="B151" i="2" l="1"/>
  <c r="D151" i="2"/>
  <c r="A152" i="2"/>
  <c r="F81" i="2"/>
  <c r="G81" i="2" s="1"/>
  <c r="I81" i="2" s="1"/>
  <c r="C82" i="2" s="1"/>
  <c r="H82" i="2" l="1"/>
  <c r="J82" i="2" s="1"/>
  <c r="E82" i="2"/>
  <c r="D152" i="2"/>
  <c r="A153" i="2"/>
  <c r="B152" i="2"/>
  <c r="F82" i="2" l="1"/>
  <c r="G82" i="2" s="1"/>
  <c r="I82" i="2" s="1"/>
  <c r="C83" i="2" s="1"/>
  <c r="B153" i="2"/>
  <c r="A154" i="2"/>
  <c r="D153" i="2"/>
  <c r="H83" i="2" l="1"/>
  <c r="J83" i="2" s="1"/>
  <c r="E83" i="2"/>
  <c r="D154" i="2"/>
  <c r="A155" i="2"/>
  <c r="B154" i="2"/>
  <c r="F83" i="2" l="1"/>
  <c r="G83" i="2" s="1"/>
  <c r="I83" i="2" s="1"/>
  <c r="C84" i="2" s="1"/>
  <c r="B155" i="2"/>
  <c r="D155" i="2"/>
  <c r="A156" i="2"/>
  <c r="D156" i="2" l="1"/>
  <c r="B156" i="2"/>
  <c r="A157" i="2"/>
  <c r="E84" i="2"/>
  <c r="H84" i="2"/>
  <c r="J84" i="2" s="1"/>
  <c r="F84" i="2" l="1"/>
  <c r="G84" i="2" s="1"/>
  <c r="I84" i="2" s="1"/>
  <c r="C85" i="2" s="1"/>
  <c r="B157" i="2"/>
  <c r="D157" i="2"/>
  <c r="A158" i="2"/>
  <c r="H85" i="2" l="1"/>
  <c r="J85" i="2" s="1"/>
  <c r="E85" i="2"/>
  <c r="D158" i="2"/>
  <c r="B158" i="2"/>
  <c r="A159" i="2"/>
  <c r="B159" i="2" l="1"/>
  <c r="D159" i="2"/>
  <c r="A160" i="2"/>
  <c r="F85" i="2"/>
  <c r="G85" i="2" s="1"/>
  <c r="I85" i="2" s="1"/>
  <c r="C86" i="2" s="1"/>
  <c r="H86" i="2" l="1"/>
  <c r="J86" i="2" s="1"/>
  <c r="E86" i="2"/>
  <c r="D160" i="2"/>
  <c r="A161" i="2"/>
  <c r="B160" i="2"/>
  <c r="F86" i="2" l="1"/>
  <c r="G86" i="2" s="1"/>
  <c r="I86" i="2" s="1"/>
  <c r="C87" i="2" s="1"/>
  <c r="B161" i="2"/>
  <c r="A162" i="2"/>
  <c r="D161" i="2"/>
  <c r="H87" i="2" l="1"/>
  <c r="J87" i="2" s="1"/>
  <c r="E87" i="2"/>
  <c r="D162" i="2"/>
  <c r="A163" i="2"/>
  <c r="B162" i="2"/>
  <c r="B163" i="2" l="1"/>
  <c r="A164" i="2"/>
  <c r="D163" i="2"/>
  <c r="F87" i="2"/>
  <c r="G87" i="2" s="1"/>
  <c r="I87" i="2" s="1"/>
  <c r="C88" i="2" s="1"/>
  <c r="E88" i="2" l="1"/>
  <c r="H88" i="2"/>
  <c r="J88" i="2" s="1"/>
  <c r="D164" i="2"/>
  <c r="B164" i="2"/>
  <c r="A165" i="2"/>
  <c r="B165" i="2" l="1"/>
  <c r="D165" i="2"/>
  <c r="A166" i="2"/>
  <c r="F88" i="2"/>
  <c r="G88" i="2" s="1"/>
  <c r="I88" i="2" s="1"/>
  <c r="C89" i="2" s="1"/>
  <c r="H89" i="2" l="1"/>
  <c r="J89" i="2" s="1"/>
  <c r="E89" i="2"/>
  <c r="D166" i="2"/>
  <c r="A167" i="2"/>
  <c r="B166" i="2"/>
  <c r="F89" i="2" l="1"/>
  <c r="G89" i="2" s="1"/>
  <c r="I89" i="2" s="1"/>
  <c r="C90" i="2" s="1"/>
  <c r="B167" i="2"/>
  <c r="D167" i="2"/>
  <c r="A168" i="2"/>
  <c r="E90" i="2" l="1"/>
  <c r="H90" i="2"/>
  <c r="J90" i="2" s="1"/>
  <c r="D168" i="2"/>
  <c r="A169" i="2"/>
  <c r="B168" i="2"/>
  <c r="B169" i="2" l="1"/>
  <c r="A170" i="2"/>
  <c r="D169" i="2"/>
  <c r="F90" i="2"/>
  <c r="G90" i="2" s="1"/>
  <c r="I90" i="2" s="1"/>
  <c r="C91" i="2" s="1"/>
  <c r="H91" i="2" l="1"/>
  <c r="J91" i="2" s="1"/>
  <c r="E91" i="2"/>
  <c r="D170" i="2"/>
  <c r="A171" i="2"/>
  <c r="B170" i="2"/>
  <c r="B171" i="2" l="1"/>
  <c r="D171" i="2"/>
  <c r="A172" i="2"/>
  <c r="F91" i="2"/>
  <c r="G91" i="2" s="1"/>
  <c r="I91" i="2" s="1"/>
  <c r="C92" i="2" s="1"/>
  <c r="H92" i="2" l="1"/>
  <c r="J92" i="2" s="1"/>
  <c r="E92" i="2"/>
  <c r="D172" i="2"/>
  <c r="B172" i="2"/>
  <c r="A173" i="2"/>
  <c r="F92" i="2" l="1"/>
  <c r="G92" i="2" s="1"/>
  <c r="I92" i="2" s="1"/>
  <c r="C93" i="2" s="1"/>
  <c r="B173" i="2"/>
  <c r="D173" i="2"/>
  <c r="A174" i="2"/>
  <c r="D174" i="2" l="1"/>
  <c r="B174" i="2"/>
  <c r="A175" i="2"/>
  <c r="H93" i="2"/>
  <c r="J93" i="2" s="1"/>
  <c r="E93" i="2"/>
  <c r="F93" i="2" l="1"/>
  <c r="G93" i="2" s="1"/>
  <c r="I93" i="2" s="1"/>
  <c r="C94" i="2" s="1"/>
  <c r="B175" i="2"/>
  <c r="D175" i="2"/>
  <c r="A176" i="2"/>
  <c r="H94" i="2" l="1"/>
  <c r="J94" i="2" s="1"/>
  <c r="E94" i="2"/>
  <c r="D176" i="2"/>
  <c r="A177" i="2"/>
  <c r="B176" i="2"/>
  <c r="F94" i="2" l="1"/>
  <c r="G94" i="2" s="1"/>
  <c r="I94" i="2" s="1"/>
  <c r="C95" i="2" s="1"/>
  <c r="B177" i="2"/>
  <c r="A178" i="2"/>
  <c r="D177" i="2"/>
  <c r="H95" i="2" l="1"/>
  <c r="J95" i="2" s="1"/>
  <c r="E95" i="2"/>
  <c r="D178" i="2"/>
  <c r="A179" i="2"/>
  <c r="B178" i="2"/>
  <c r="F95" i="2" l="1"/>
  <c r="G95" i="2" s="1"/>
  <c r="I95" i="2" s="1"/>
  <c r="C96" i="2" s="1"/>
  <c r="B179" i="2"/>
  <c r="D179" i="2"/>
  <c r="A180" i="2"/>
  <c r="E96" i="2" l="1"/>
  <c r="H96" i="2"/>
  <c r="J96" i="2" s="1"/>
  <c r="D180" i="2"/>
  <c r="B180" i="2"/>
  <c r="A181" i="2"/>
  <c r="F96" i="2" l="1"/>
  <c r="G96" i="2" s="1"/>
  <c r="I96" i="2" s="1"/>
  <c r="C97" i="2" s="1"/>
  <c r="B181" i="2"/>
  <c r="D181" i="2"/>
  <c r="A182" i="2"/>
  <c r="E97" i="2" l="1"/>
  <c r="H97" i="2"/>
  <c r="J97" i="2" s="1"/>
  <c r="D182" i="2"/>
  <c r="A183" i="2"/>
  <c r="B182" i="2"/>
  <c r="B183" i="2" l="1"/>
  <c r="D183" i="2"/>
  <c r="A184" i="2"/>
  <c r="F97" i="2"/>
  <c r="G97" i="2" s="1"/>
  <c r="I97" i="2" s="1"/>
  <c r="C98" i="2" s="1"/>
  <c r="H98" i="2" l="1"/>
  <c r="J98" i="2" s="1"/>
  <c r="E98" i="2"/>
  <c r="D184" i="2"/>
  <c r="A185" i="2"/>
  <c r="B184" i="2"/>
  <c r="F98" i="2" l="1"/>
  <c r="G98" i="2" s="1"/>
  <c r="I98" i="2" s="1"/>
  <c r="C99" i="2" s="1"/>
  <c r="B185" i="2"/>
  <c r="A186" i="2"/>
  <c r="D185" i="2"/>
  <c r="H99" i="2" l="1"/>
  <c r="J99" i="2" s="1"/>
  <c r="E99" i="2"/>
  <c r="D186" i="2"/>
  <c r="A187" i="2"/>
  <c r="B186" i="2"/>
  <c r="F99" i="2" l="1"/>
  <c r="G99" i="2" s="1"/>
  <c r="I99" i="2" s="1"/>
  <c r="C100" i="2" s="1"/>
  <c r="B187" i="2"/>
  <c r="D187" i="2"/>
  <c r="A188" i="2"/>
  <c r="H100" i="2" l="1"/>
  <c r="J100" i="2" s="1"/>
  <c r="E100" i="2"/>
  <c r="D188" i="2"/>
  <c r="B188" i="2"/>
  <c r="A189" i="2"/>
  <c r="B189" i="2" l="1"/>
  <c r="D189" i="2"/>
  <c r="A190" i="2"/>
  <c r="F100" i="2"/>
  <c r="G100" i="2" s="1"/>
  <c r="I100" i="2" s="1"/>
  <c r="C101" i="2" s="1"/>
  <c r="D190" i="2" l="1"/>
  <c r="B190" i="2"/>
  <c r="A191" i="2"/>
  <c r="E101" i="2"/>
  <c r="H101" i="2"/>
  <c r="J101" i="2" s="1"/>
  <c r="F101" i="2" l="1"/>
  <c r="G101" i="2" s="1"/>
  <c r="I101" i="2" s="1"/>
  <c r="C102" i="2" s="1"/>
  <c r="B191" i="2"/>
  <c r="D191" i="2"/>
  <c r="A192" i="2"/>
  <c r="E102" i="2" l="1"/>
  <c r="H102" i="2"/>
  <c r="J102" i="2" s="1"/>
  <c r="D192" i="2"/>
  <c r="A193" i="2"/>
  <c r="B192" i="2"/>
  <c r="F102" i="2" l="1"/>
  <c r="G102" i="2" s="1"/>
  <c r="I102" i="2" s="1"/>
  <c r="C103" i="2" s="1"/>
  <c r="B193" i="2"/>
  <c r="A194" i="2"/>
  <c r="D193" i="2"/>
  <c r="H103" i="2" l="1"/>
  <c r="J103" i="2" s="1"/>
  <c r="E103" i="2"/>
  <c r="D194" i="2"/>
  <c r="A195" i="2"/>
  <c r="B194" i="2"/>
  <c r="F103" i="2" l="1"/>
  <c r="G103" i="2" s="1"/>
  <c r="I103" i="2" s="1"/>
  <c r="C104" i="2" s="1"/>
  <c r="B195" i="2"/>
  <c r="A196" i="2"/>
  <c r="D195" i="2"/>
  <c r="H104" i="2" l="1"/>
  <c r="J104" i="2" s="1"/>
  <c r="E104" i="2"/>
  <c r="A197" i="2"/>
  <c r="D196" i="2"/>
  <c r="B196" i="2"/>
  <c r="B197" i="2" l="1"/>
  <c r="A198" i="2"/>
  <c r="D197" i="2"/>
  <c r="F104" i="2"/>
  <c r="G104" i="2" s="1"/>
  <c r="I104" i="2" s="1"/>
  <c r="C105" i="2" s="1"/>
  <c r="H105" i="2" l="1"/>
  <c r="J105" i="2" s="1"/>
  <c r="E105" i="2"/>
  <c r="A199" i="2"/>
  <c r="D198" i="2"/>
  <c r="B198" i="2"/>
  <c r="F105" i="2" l="1"/>
  <c r="G105" i="2" s="1"/>
  <c r="I105" i="2" s="1"/>
  <c r="C106" i="2" s="1"/>
  <c r="B199" i="2"/>
  <c r="D199" i="2"/>
  <c r="A200" i="2"/>
  <c r="H106" i="2" l="1"/>
  <c r="J106" i="2" s="1"/>
  <c r="E106" i="2"/>
  <c r="A201" i="2"/>
  <c r="D200" i="2"/>
  <c r="B200" i="2"/>
  <c r="F106" i="2" l="1"/>
  <c r="G106" i="2" s="1"/>
  <c r="I106" i="2" s="1"/>
  <c r="C107" i="2" s="1"/>
  <c r="B201" i="2"/>
  <c r="A202" i="2"/>
  <c r="D201" i="2"/>
  <c r="E107" i="2" l="1"/>
  <c r="H107" i="2"/>
  <c r="J107" i="2" s="1"/>
  <c r="A203" i="2"/>
  <c r="D202" i="2"/>
  <c r="B202" i="2"/>
  <c r="F107" i="2" l="1"/>
  <c r="G107" i="2" s="1"/>
  <c r="I107" i="2" s="1"/>
  <c r="C108" i="2" s="1"/>
  <c r="B203" i="2"/>
  <c r="D203" i="2"/>
  <c r="A204" i="2"/>
  <c r="E108" i="2" l="1"/>
  <c r="H108" i="2"/>
  <c r="J108" i="2" s="1"/>
  <c r="A205" i="2"/>
  <c r="D204" i="2"/>
  <c r="B204" i="2"/>
  <c r="F108" i="2" l="1"/>
  <c r="G108" i="2" s="1"/>
  <c r="I108" i="2" s="1"/>
  <c r="C109" i="2" s="1"/>
  <c r="B205" i="2"/>
  <c r="A206" i="2"/>
  <c r="D205" i="2"/>
  <c r="H109" i="2" l="1"/>
  <c r="J109" i="2" s="1"/>
  <c r="E109" i="2"/>
  <c r="A207" i="2"/>
  <c r="D206" i="2"/>
  <c r="B206" i="2"/>
  <c r="B207" i="2" l="1"/>
  <c r="D207" i="2"/>
  <c r="A208" i="2"/>
  <c r="F109" i="2"/>
  <c r="G109" i="2" s="1"/>
  <c r="I109" i="2" s="1"/>
  <c r="C110" i="2" s="1"/>
  <c r="E110" i="2" l="1"/>
  <c r="H110" i="2"/>
  <c r="J110" i="2" s="1"/>
  <c r="A209" i="2"/>
  <c r="D208" i="2"/>
  <c r="B208" i="2"/>
  <c r="F110" i="2" l="1"/>
  <c r="G110" i="2" s="1"/>
  <c r="I110" i="2" s="1"/>
  <c r="C111" i="2" s="1"/>
  <c r="B209" i="2"/>
  <c r="A210" i="2"/>
  <c r="D209" i="2"/>
  <c r="A211" i="2" l="1"/>
  <c r="D210" i="2"/>
  <c r="B210" i="2"/>
  <c r="E111" i="2"/>
  <c r="H111" i="2"/>
  <c r="J111" i="2" s="1"/>
  <c r="F111" i="2" l="1"/>
  <c r="G111" i="2" s="1"/>
  <c r="I111" i="2" s="1"/>
  <c r="C112" i="2" s="1"/>
  <c r="B211" i="2"/>
  <c r="D211" i="2"/>
  <c r="A212" i="2"/>
  <c r="A213" i="2" l="1"/>
  <c r="D212" i="2"/>
  <c r="B212" i="2"/>
  <c r="H112" i="2"/>
  <c r="J112" i="2" s="1"/>
  <c r="E112" i="2"/>
  <c r="B213" i="2" l="1"/>
  <c r="A214" i="2"/>
  <c r="D213" i="2"/>
  <c r="F112" i="2"/>
  <c r="G112" i="2" s="1"/>
  <c r="I112" i="2" s="1"/>
  <c r="C113" i="2" s="1"/>
  <c r="H113" i="2" l="1"/>
  <c r="J113" i="2" s="1"/>
  <c r="E113" i="2"/>
  <c r="A215" i="2"/>
  <c r="D214" i="2"/>
  <c r="B214" i="2"/>
  <c r="B215" i="2" l="1"/>
  <c r="D215" i="2"/>
  <c r="A216" i="2"/>
  <c r="F113" i="2"/>
  <c r="G113" i="2" s="1"/>
  <c r="I113" i="2" s="1"/>
  <c r="C114" i="2" s="1"/>
  <c r="H114" i="2" l="1"/>
  <c r="J114" i="2" s="1"/>
  <c r="E114" i="2"/>
  <c r="A217" i="2"/>
  <c r="D216" i="2"/>
  <c r="B216" i="2"/>
  <c r="B217" i="2" l="1"/>
  <c r="A218" i="2"/>
  <c r="D217" i="2"/>
  <c r="F114" i="2"/>
  <c r="G114" i="2" s="1"/>
  <c r="I114" i="2" s="1"/>
  <c r="C115" i="2" s="1"/>
  <c r="A219" i="2" l="1"/>
  <c r="D218" i="2"/>
  <c r="B218" i="2"/>
  <c r="H115" i="2"/>
  <c r="J115" i="2" s="1"/>
  <c r="E115" i="2"/>
  <c r="B219" i="2" l="1"/>
  <c r="D219" i="2"/>
  <c r="A220" i="2"/>
  <c r="F115" i="2"/>
  <c r="G115" i="2" s="1"/>
  <c r="I115" i="2" s="1"/>
  <c r="C116" i="2" s="1"/>
  <c r="H116" i="2" l="1"/>
  <c r="J116" i="2" s="1"/>
  <c r="E116" i="2"/>
  <c r="A221" i="2"/>
  <c r="D220" i="2"/>
  <c r="B220" i="2"/>
  <c r="B221" i="2" l="1"/>
  <c r="A222" i="2"/>
  <c r="D221" i="2"/>
  <c r="F116" i="2"/>
  <c r="G116" i="2" s="1"/>
  <c r="I116" i="2" s="1"/>
  <c r="C117" i="2" s="1"/>
  <c r="A223" i="2" l="1"/>
  <c r="D222" i="2"/>
  <c r="B222" i="2"/>
  <c r="H117" i="2"/>
  <c r="J117" i="2" s="1"/>
  <c r="E117" i="2"/>
  <c r="B223" i="2" l="1"/>
  <c r="D223" i="2"/>
  <c r="A224" i="2"/>
  <c r="F117" i="2"/>
  <c r="G117" i="2" s="1"/>
  <c r="I117" i="2" s="1"/>
  <c r="C118" i="2" s="1"/>
  <c r="H118" i="2" l="1"/>
  <c r="J118" i="2" s="1"/>
  <c r="E118" i="2"/>
  <c r="A225" i="2"/>
  <c r="D224" i="2"/>
  <c r="B224" i="2"/>
  <c r="F118" i="2" l="1"/>
  <c r="G118" i="2" s="1"/>
  <c r="I118" i="2" s="1"/>
  <c r="C119" i="2" s="1"/>
  <c r="B225" i="2"/>
  <c r="A226" i="2"/>
  <c r="D225" i="2"/>
  <c r="H119" i="2" l="1"/>
  <c r="J119" i="2" s="1"/>
  <c r="E119" i="2"/>
  <c r="A227" i="2"/>
  <c r="D226" i="2"/>
  <c r="B226" i="2"/>
  <c r="B227" i="2" l="1"/>
  <c r="D227" i="2"/>
  <c r="A228" i="2"/>
  <c r="F119" i="2"/>
  <c r="G119" i="2" s="1"/>
  <c r="I119" i="2" s="1"/>
  <c r="C120" i="2" s="1"/>
  <c r="E120" i="2" l="1"/>
  <c r="H120" i="2"/>
  <c r="J120" i="2" s="1"/>
  <c r="A229" i="2"/>
  <c r="D228" i="2"/>
  <c r="B228" i="2"/>
  <c r="F120" i="2" l="1"/>
  <c r="G120" i="2" s="1"/>
  <c r="I120" i="2" s="1"/>
  <c r="C121" i="2" s="1"/>
  <c r="B229" i="2"/>
  <c r="A230" i="2"/>
  <c r="D229" i="2"/>
  <c r="H121" i="2" l="1"/>
  <c r="J121" i="2" s="1"/>
  <c r="E121" i="2"/>
  <c r="A231" i="2"/>
  <c r="D230" i="2"/>
  <c r="B230" i="2"/>
  <c r="B231" i="2" l="1"/>
  <c r="D231" i="2"/>
  <c r="A232" i="2"/>
  <c r="F121" i="2"/>
  <c r="G121" i="2" s="1"/>
  <c r="I121" i="2" s="1"/>
  <c r="C122" i="2" s="1"/>
  <c r="H122" i="2" l="1"/>
  <c r="J122" i="2" s="1"/>
  <c r="E122" i="2"/>
  <c r="A233" i="2"/>
  <c r="D232" i="2"/>
  <c r="B232" i="2"/>
  <c r="F122" i="2" l="1"/>
  <c r="G122" i="2" s="1"/>
  <c r="I122" i="2" s="1"/>
  <c r="C123" i="2" s="1"/>
  <c r="B233" i="2"/>
  <c r="A234" i="2"/>
  <c r="D233" i="2"/>
  <c r="E123" i="2" l="1"/>
  <c r="H123" i="2"/>
  <c r="J123" i="2" s="1"/>
  <c r="A235" i="2"/>
  <c r="D234" i="2"/>
  <c r="B234" i="2"/>
  <c r="F123" i="2" l="1"/>
  <c r="G123" i="2" s="1"/>
  <c r="I123" i="2" s="1"/>
  <c r="C124" i="2" s="1"/>
  <c r="B235" i="2"/>
  <c r="D235" i="2"/>
  <c r="A236" i="2"/>
  <c r="H124" i="2" l="1"/>
  <c r="J124" i="2" s="1"/>
  <c r="E124" i="2"/>
  <c r="A237" i="2"/>
  <c r="D236" i="2"/>
  <c r="B236" i="2"/>
  <c r="B237" i="2" l="1"/>
  <c r="A238" i="2"/>
  <c r="D237" i="2"/>
  <c r="F124" i="2"/>
  <c r="G124" i="2" s="1"/>
  <c r="I124" i="2" s="1"/>
  <c r="C125" i="2" s="1"/>
  <c r="H125" i="2" l="1"/>
  <c r="J125" i="2" s="1"/>
  <c r="E125" i="2"/>
  <c r="A239" i="2"/>
  <c r="D238" i="2"/>
  <c r="B238" i="2"/>
  <c r="F125" i="2" l="1"/>
  <c r="G125" i="2" s="1"/>
  <c r="I125" i="2" s="1"/>
  <c r="C126" i="2" s="1"/>
  <c r="B239" i="2"/>
  <c r="D239" i="2"/>
  <c r="A240" i="2"/>
  <c r="E126" i="2" l="1"/>
  <c r="H126" i="2"/>
  <c r="J126" i="2" s="1"/>
  <c r="A241" i="2"/>
  <c r="D240" i="2"/>
  <c r="B240" i="2"/>
  <c r="F126" i="2" l="1"/>
  <c r="G126" i="2" s="1"/>
  <c r="I126" i="2" s="1"/>
  <c r="C127" i="2" s="1"/>
  <c r="B241" i="2"/>
  <c r="A242" i="2"/>
  <c r="D241" i="2"/>
  <c r="H127" i="2" l="1"/>
  <c r="J127" i="2" s="1"/>
  <c r="E127" i="2"/>
  <c r="A243" i="2"/>
  <c r="D242" i="2"/>
  <c r="B242" i="2"/>
  <c r="F127" i="2" l="1"/>
  <c r="G127" i="2" s="1"/>
  <c r="I127" i="2" s="1"/>
  <c r="C128" i="2" s="1"/>
  <c r="B243" i="2"/>
  <c r="D243" i="2"/>
  <c r="A244" i="2"/>
  <c r="E128" i="2" l="1"/>
  <c r="H128" i="2"/>
  <c r="J128" i="2" s="1"/>
  <c r="A245" i="2"/>
  <c r="D244" i="2"/>
  <c r="B244" i="2"/>
  <c r="F128" i="2" l="1"/>
  <c r="G128" i="2" s="1"/>
  <c r="I128" i="2" s="1"/>
  <c r="C129" i="2" s="1"/>
  <c r="B245" i="2"/>
  <c r="A246" i="2"/>
  <c r="D245" i="2"/>
  <c r="H129" i="2" l="1"/>
  <c r="J129" i="2" s="1"/>
  <c r="E129" i="2"/>
  <c r="A247" i="2"/>
  <c r="D246" i="2"/>
  <c r="B246" i="2"/>
  <c r="F129" i="2" l="1"/>
  <c r="G129" i="2" s="1"/>
  <c r="I129" i="2" s="1"/>
  <c r="C130" i="2" s="1"/>
  <c r="B247" i="2"/>
  <c r="D247" i="2"/>
  <c r="A248" i="2"/>
  <c r="H130" i="2" l="1"/>
  <c r="J130" i="2" s="1"/>
  <c r="E130" i="2"/>
  <c r="A249" i="2"/>
  <c r="D248" i="2"/>
  <c r="B248" i="2"/>
  <c r="F130" i="2" l="1"/>
  <c r="G130" i="2" s="1"/>
  <c r="I130" i="2" s="1"/>
  <c r="C131" i="2" s="1"/>
  <c r="B249" i="2"/>
  <c r="A250" i="2"/>
  <c r="D249" i="2"/>
  <c r="H131" i="2" l="1"/>
  <c r="J131" i="2" s="1"/>
  <c r="E131" i="2"/>
  <c r="D250" i="2"/>
  <c r="B250" i="2"/>
  <c r="A251" i="2"/>
  <c r="F131" i="2" l="1"/>
  <c r="G131" i="2" s="1"/>
  <c r="I131" i="2" s="1"/>
  <c r="C132" i="2" s="1"/>
  <c r="D251" i="2"/>
  <c r="B251" i="2"/>
  <c r="A252" i="2"/>
  <c r="E132" i="2" l="1"/>
  <c r="H132" i="2"/>
  <c r="J132" i="2" s="1"/>
  <c r="B252" i="2"/>
  <c r="D252" i="2"/>
  <c r="A253" i="2"/>
  <c r="D253" i="2" l="1"/>
  <c r="A254" i="2"/>
  <c r="B253" i="2"/>
  <c r="F132" i="2"/>
  <c r="G132" i="2" s="1"/>
  <c r="I132" i="2" s="1"/>
  <c r="C133" i="2" s="1"/>
  <c r="H133" i="2" l="1"/>
  <c r="J133" i="2" s="1"/>
  <c r="E133" i="2"/>
  <c r="B254" i="2"/>
  <c r="D254" i="2"/>
  <c r="A255" i="2"/>
  <c r="D255" i="2" l="1"/>
  <c r="A256" i="2"/>
  <c r="B255" i="2"/>
  <c r="F133" i="2"/>
  <c r="G133" i="2" s="1"/>
  <c r="I133" i="2" s="1"/>
  <c r="C134" i="2" s="1"/>
  <c r="H134" i="2" l="1"/>
  <c r="J134" i="2" s="1"/>
  <c r="E134" i="2"/>
  <c r="B256" i="2"/>
  <c r="A257" i="2"/>
  <c r="D256" i="2"/>
  <c r="D257" i="2" l="1"/>
  <c r="A258" i="2"/>
  <c r="B257" i="2"/>
  <c r="F134" i="2"/>
  <c r="G134" i="2" s="1"/>
  <c r="I134" i="2" s="1"/>
  <c r="C135" i="2" s="1"/>
  <c r="E135" i="2" l="1"/>
  <c r="H135" i="2"/>
  <c r="J135" i="2" s="1"/>
  <c r="B258" i="2"/>
  <c r="A259" i="2"/>
  <c r="D258" i="2"/>
  <c r="D259" i="2" l="1"/>
  <c r="B259" i="2"/>
  <c r="A260" i="2"/>
  <c r="F135" i="2"/>
  <c r="G135" i="2" s="1"/>
  <c r="I135" i="2" s="1"/>
  <c r="C136" i="2" s="1"/>
  <c r="H136" i="2" l="1"/>
  <c r="J136" i="2" s="1"/>
  <c r="E136" i="2"/>
  <c r="B260" i="2"/>
  <c r="D260" i="2"/>
  <c r="A261" i="2"/>
  <c r="F136" i="2" l="1"/>
  <c r="G136" i="2" s="1"/>
  <c r="I136" i="2" s="1"/>
  <c r="C137" i="2" s="1"/>
  <c r="D261" i="2"/>
  <c r="B261" i="2"/>
  <c r="A262" i="2"/>
  <c r="H137" i="2" l="1"/>
  <c r="J137" i="2" s="1"/>
  <c r="E137" i="2"/>
  <c r="B262" i="2"/>
  <c r="D262" i="2"/>
  <c r="A263" i="2"/>
  <c r="D263" i="2" l="1"/>
  <c r="A264" i="2"/>
  <c r="B263" i="2"/>
  <c r="F137" i="2"/>
  <c r="G137" i="2" s="1"/>
  <c r="I137" i="2" s="1"/>
  <c r="C138" i="2" s="1"/>
  <c r="H138" i="2" l="1"/>
  <c r="J138" i="2" s="1"/>
  <c r="E138" i="2"/>
  <c r="B264" i="2"/>
  <c r="A265" i="2"/>
  <c r="D264" i="2"/>
  <c r="F138" i="2" l="1"/>
  <c r="G138" i="2" s="1"/>
  <c r="I138" i="2" s="1"/>
  <c r="C139" i="2" s="1"/>
  <c r="D265" i="2"/>
  <c r="A266" i="2"/>
  <c r="B265" i="2"/>
  <c r="H139" i="2" l="1"/>
  <c r="J139" i="2" s="1"/>
  <c r="E139" i="2"/>
  <c r="B266" i="2"/>
  <c r="D266" i="2"/>
  <c r="A267" i="2"/>
  <c r="D267" i="2" l="1"/>
  <c r="B267" i="2"/>
  <c r="A268" i="2"/>
  <c r="F139" i="2"/>
  <c r="G139" i="2" s="1"/>
  <c r="I139" i="2" s="1"/>
  <c r="C140" i="2" s="1"/>
  <c r="H140" i="2" l="1"/>
  <c r="J140" i="2" s="1"/>
  <c r="E140" i="2"/>
  <c r="B268" i="2"/>
  <c r="D268" i="2"/>
  <c r="A269" i="2"/>
  <c r="D269" i="2" l="1"/>
  <c r="A270" i="2"/>
  <c r="B269" i="2"/>
  <c r="F140" i="2"/>
  <c r="G140" i="2" s="1"/>
  <c r="I140" i="2" s="1"/>
  <c r="C141" i="2" s="1"/>
  <c r="H141" i="2" l="1"/>
  <c r="J141" i="2" s="1"/>
  <c r="E141" i="2"/>
  <c r="B270" i="2"/>
  <c r="D270" i="2"/>
  <c r="A271" i="2"/>
  <c r="F141" i="2" l="1"/>
  <c r="G141" i="2" s="1"/>
  <c r="I141" i="2" s="1"/>
  <c r="C142" i="2" s="1"/>
  <c r="D271" i="2"/>
  <c r="A272" i="2"/>
  <c r="B271" i="2"/>
  <c r="H142" i="2" l="1"/>
  <c r="J142" i="2" s="1"/>
  <c r="E142" i="2"/>
  <c r="B272" i="2"/>
  <c r="A273" i="2"/>
  <c r="D272" i="2"/>
  <c r="F142" i="2" l="1"/>
  <c r="G142" i="2" s="1"/>
  <c r="I142" i="2" s="1"/>
  <c r="C143" i="2" s="1"/>
  <c r="D273" i="2"/>
  <c r="A274" i="2"/>
  <c r="B273" i="2"/>
  <c r="H143" i="2" l="1"/>
  <c r="J143" i="2" s="1"/>
  <c r="E143" i="2"/>
  <c r="B274" i="2"/>
  <c r="A275" i="2"/>
  <c r="D274" i="2"/>
  <c r="F143" i="2" l="1"/>
  <c r="G143" i="2" s="1"/>
  <c r="I143" i="2" s="1"/>
  <c r="C144" i="2" s="1"/>
  <c r="D275" i="2"/>
  <c r="B275" i="2"/>
  <c r="A276" i="2"/>
  <c r="H144" i="2" l="1"/>
  <c r="J144" i="2" s="1"/>
  <c r="E144" i="2"/>
  <c r="B276" i="2"/>
  <c r="D276" i="2"/>
  <c r="A277" i="2"/>
  <c r="F144" i="2" l="1"/>
  <c r="G144" i="2" s="1"/>
  <c r="I144" i="2" s="1"/>
  <c r="C145" i="2" s="1"/>
  <c r="D277" i="2"/>
  <c r="B277" i="2"/>
  <c r="A278" i="2"/>
  <c r="H145" i="2" l="1"/>
  <c r="J145" i="2" s="1"/>
  <c r="E145" i="2"/>
  <c r="B278" i="2"/>
  <c r="D278" i="2"/>
  <c r="A279" i="2"/>
  <c r="F145" i="2" l="1"/>
  <c r="G145" i="2" s="1"/>
  <c r="I145" i="2" s="1"/>
  <c r="C146" i="2" s="1"/>
  <c r="D279" i="2"/>
  <c r="A280" i="2"/>
  <c r="B279" i="2"/>
  <c r="E146" i="2" l="1"/>
  <c r="H146" i="2"/>
  <c r="J146" i="2" s="1"/>
  <c r="B280" i="2"/>
  <c r="A281" i="2"/>
  <c r="D280" i="2"/>
  <c r="F146" i="2" l="1"/>
  <c r="G146" i="2" s="1"/>
  <c r="I146" i="2" s="1"/>
  <c r="C147" i="2" s="1"/>
  <c r="D281" i="2"/>
  <c r="A282" i="2"/>
  <c r="B281" i="2"/>
  <c r="E147" i="2" l="1"/>
  <c r="H147" i="2"/>
  <c r="J147" i="2" s="1"/>
  <c r="B282" i="2"/>
  <c r="D282" i="2"/>
  <c r="A283" i="2"/>
  <c r="D283" i="2" l="1"/>
  <c r="B283" i="2"/>
  <c r="A284" i="2"/>
  <c r="F147" i="2"/>
  <c r="G147" i="2" s="1"/>
  <c r="I147" i="2" s="1"/>
  <c r="C148" i="2" s="1"/>
  <c r="H148" i="2" l="1"/>
  <c r="J148" i="2" s="1"/>
  <c r="E148" i="2"/>
  <c r="B284" i="2"/>
  <c r="D284" i="2"/>
  <c r="A285" i="2"/>
  <c r="D285" i="2" l="1"/>
  <c r="A286" i="2"/>
  <c r="B285" i="2"/>
  <c r="F148" i="2"/>
  <c r="G148" i="2" s="1"/>
  <c r="I148" i="2" s="1"/>
  <c r="C149" i="2" s="1"/>
  <c r="H149" i="2" l="1"/>
  <c r="J149" i="2" s="1"/>
  <c r="E149" i="2"/>
  <c r="B286" i="2"/>
  <c r="D286" i="2"/>
  <c r="A287" i="2"/>
  <c r="F149" i="2" l="1"/>
  <c r="G149" i="2" s="1"/>
  <c r="I149" i="2" s="1"/>
  <c r="C150" i="2" s="1"/>
  <c r="D287" i="2"/>
  <c r="A288" i="2"/>
  <c r="B287" i="2"/>
  <c r="H150" i="2" l="1"/>
  <c r="J150" i="2" s="1"/>
  <c r="E150" i="2"/>
  <c r="B288" i="2"/>
  <c r="A289" i="2"/>
  <c r="D288" i="2"/>
  <c r="D289" i="2" l="1"/>
  <c r="A290" i="2"/>
  <c r="B289" i="2"/>
  <c r="F150" i="2"/>
  <c r="G150" i="2" s="1"/>
  <c r="I150" i="2" s="1"/>
  <c r="C151" i="2" s="1"/>
  <c r="H151" i="2" l="1"/>
  <c r="J151" i="2" s="1"/>
  <c r="E151" i="2"/>
  <c r="B290" i="2"/>
  <c r="A291" i="2"/>
  <c r="D290" i="2"/>
  <c r="F151" i="2" l="1"/>
  <c r="G151" i="2" s="1"/>
  <c r="I151" i="2" s="1"/>
  <c r="C152" i="2" s="1"/>
  <c r="D291" i="2"/>
  <c r="B291" i="2"/>
  <c r="A292" i="2"/>
  <c r="E152" i="2" l="1"/>
  <c r="H152" i="2"/>
  <c r="J152" i="2" s="1"/>
  <c r="B292" i="2"/>
  <c r="D292" i="2"/>
  <c r="A293" i="2"/>
  <c r="D293" i="2" l="1"/>
  <c r="B293" i="2"/>
  <c r="A294" i="2"/>
  <c r="F152" i="2"/>
  <c r="G152" i="2" s="1"/>
  <c r="I152" i="2" s="1"/>
  <c r="C153" i="2" s="1"/>
  <c r="H153" i="2" l="1"/>
  <c r="J153" i="2" s="1"/>
  <c r="E153" i="2"/>
  <c r="B294" i="2"/>
  <c r="D294" i="2"/>
  <c r="A295" i="2"/>
  <c r="D295" i="2" l="1"/>
  <c r="A296" i="2"/>
  <c r="B295" i="2"/>
  <c r="F153" i="2"/>
  <c r="G153" i="2" s="1"/>
  <c r="I153" i="2" s="1"/>
  <c r="C154" i="2" s="1"/>
  <c r="H154" i="2" l="1"/>
  <c r="J154" i="2" s="1"/>
  <c r="E154" i="2"/>
  <c r="B296" i="2"/>
  <c r="A297" i="2"/>
  <c r="D296" i="2"/>
  <c r="D297" i="2" l="1"/>
  <c r="A298" i="2"/>
  <c r="B297" i="2"/>
  <c r="F154" i="2"/>
  <c r="G154" i="2" s="1"/>
  <c r="I154" i="2" s="1"/>
  <c r="C155" i="2" s="1"/>
  <c r="H155" i="2" l="1"/>
  <c r="J155" i="2" s="1"/>
  <c r="E155" i="2"/>
  <c r="B298" i="2"/>
  <c r="D298" i="2"/>
  <c r="A299" i="2"/>
  <c r="F155" i="2" l="1"/>
  <c r="G155" i="2" s="1"/>
  <c r="I155" i="2" s="1"/>
  <c r="C156" i="2" s="1"/>
  <c r="D299" i="2"/>
  <c r="B299" i="2"/>
  <c r="A300" i="2"/>
  <c r="E156" i="2" l="1"/>
  <c r="H156" i="2"/>
  <c r="J156" i="2" s="1"/>
  <c r="B300" i="2"/>
  <c r="D300" i="2"/>
  <c r="A301" i="2"/>
  <c r="F156" i="2" l="1"/>
  <c r="G156" i="2" s="1"/>
  <c r="I156" i="2" s="1"/>
  <c r="C157" i="2" s="1"/>
  <c r="D301" i="2"/>
  <c r="A302" i="2"/>
  <c r="B301" i="2"/>
  <c r="H157" i="2" l="1"/>
  <c r="J157" i="2" s="1"/>
  <c r="E157" i="2"/>
  <c r="B302" i="2"/>
  <c r="D302" i="2"/>
  <c r="A303" i="2"/>
  <c r="A304" i="2" l="1"/>
  <c r="D303" i="2"/>
  <c r="B303" i="2"/>
  <c r="F157" i="2"/>
  <c r="G157" i="2" s="1"/>
  <c r="I157" i="2" s="1"/>
  <c r="C158" i="2" s="1"/>
  <c r="H158" i="2" l="1"/>
  <c r="J158" i="2" s="1"/>
  <c r="E158" i="2"/>
  <c r="B304" i="2"/>
  <c r="A305" i="2"/>
  <c r="D304" i="2"/>
  <c r="A306" i="2" l="1"/>
  <c r="D305" i="2"/>
  <c r="B305" i="2"/>
  <c r="F158" i="2"/>
  <c r="G158" i="2" s="1"/>
  <c r="I158" i="2" s="1"/>
  <c r="C159" i="2" s="1"/>
  <c r="B306" i="2" l="1"/>
  <c r="D306" i="2"/>
  <c r="A307" i="2"/>
  <c r="H159" i="2"/>
  <c r="J159" i="2" s="1"/>
  <c r="E159" i="2"/>
  <c r="F159" i="2" l="1"/>
  <c r="G159" i="2" s="1"/>
  <c r="I159" i="2" s="1"/>
  <c r="C160" i="2" s="1"/>
  <c r="A308" i="2"/>
  <c r="D307" i="2"/>
  <c r="B307" i="2"/>
  <c r="B308" i="2" l="1"/>
  <c r="A309" i="2"/>
  <c r="D308" i="2"/>
  <c r="E160" i="2"/>
  <c r="H160" i="2"/>
  <c r="J160" i="2" s="1"/>
  <c r="A310" i="2" l="1"/>
  <c r="D309" i="2"/>
  <c r="B309" i="2"/>
  <c r="F160" i="2"/>
  <c r="G160" i="2" s="1"/>
  <c r="I160" i="2" s="1"/>
  <c r="C161" i="2" s="1"/>
  <c r="H161" i="2" l="1"/>
  <c r="J161" i="2" s="1"/>
  <c r="E161" i="2"/>
  <c r="B310" i="2"/>
  <c r="D310" i="2"/>
  <c r="A311" i="2"/>
  <c r="A312" i="2" l="1"/>
  <c r="D311" i="2"/>
  <c r="B311" i="2"/>
  <c r="F161" i="2"/>
  <c r="G161" i="2" s="1"/>
  <c r="I161" i="2" s="1"/>
  <c r="C162" i="2" s="1"/>
  <c r="E162" i="2" l="1"/>
  <c r="H162" i="2"/>
  <c r="J162" i="2" s="1"/>
  <c r="B312" i="2"/>
  <c r="A313" i="2"/>
  <c r="D312" i="2"/>
  <c r="A314" i="2" l="1"/>
  <c r="D313" i="2"/>
  <c r="B313" i="2"/>
  <c r="F162" i="2"/>
  <c r="G162" i="2" s="1"/>
  <c r="I162" i="2" s="1"/>
  <c r="C163" i="2" s="1"/>
  <c r="H163" i="2" l="1"/>
  <c r="J163" i="2" s="1"/>
  <c r="E163" i="2"/>
  <c r="B314" i="2"/>
  <c r="D314" i="2"/>
  <c r="A315" i="2"/>
  <c r="F163" i="2" l="1"/>
  <c r="G163" i="2" s="1"/>
  <c r="I163" i="2" s="1"/>
  <c r="C164" i="2" s="1"/>
  <c r="A316" i="2"/>
  <c r="D315" i="2"/>
  <c r="B315" i="2"/>
  <c r="E164" i="2" l="1"/>
  <c r="H164" i="2"/>
  <c r="J164" i="2" s="1"/>
  <c r="B316" i="2"/>
  <c r="A317" i="2"/>
  <c r="D316" i="2"/>
  <c r="A318" i="2" l="1"/>
  <c r="D317" i="2"/>
  <c r="B317" i="2"/>
  <c r="F164" i="2"/>
  <c r="G164" i="2" s="1"/>
  <c r="I164" i="2" s="1"/>
  <c r="C165" i="2" s="1"/>
  <c r="H165" i="2" l="1"/>
  <c r="J165" i="2" s="1"/>
  <c r="E165" i="2"/>
  <c r="B318" i="2"/>
  <c r="D318" i="2"/>
  <c r="A319" i="2"/>
  <c r="F165" i="2" l="1"/>
  <c r="G165" i="2" s="1"/>
  <c r="I165" i="2" s="1"/>
  <c r="C166" i="2" s="1"/>
  <c r="A320" i="2"/>
  <c r="D319" i="2"/>
  <c r="B319" i="2"/>
  <c r="B320" i="2" l="1"/>
  <c r="A321" i="2"/>
  <c r="D320" i="2"/>
  <c r="H166" i="2"/>
  <c r="J166" i="2" s="1"/>
  <c r="E166" i="2"/>
  <c r="F166" i="2" l="1"/>
  <c r="G166" i="2" s="1"/>
  <c r="I166" i="2" s="1"/>
  <c r="C167" i="2" s="1"/>
  <c r="A322" i="2"/>
  <c r="D321" i="2"/>
  <c r="B321" i="2"/>
  <c r="H167" i="2" l="1"/>
  <c r="J167" i="2" s="1"/>
  <c r="E167" i="2"/>
  <c r="B322" i="2"/>
  <c r="D322" i="2"/>
  <c r="A323" i="2"/>
  <c r="D323" i="2" l="1"/>
  <c r="A324" i="2"/>
  <c r="B323" i="2"/>
  <c r="F167" i="2"/>
  <c r="G167" i="2" s="1"/>
  <c r="I167" i="2" s="1"/>
  <c r="C168" i="2" s="1"/>
  <c r="E168" i="2" l="1"/>
  <c r="H168" i="2"/>
  <c r="J168" i="2" s="1"/>
  <c r="D324" i="2"/>
  <c r="B324" i="2"/>
  <c r="A325" i="2"/>
  <c r="B325" i="2" l="1"/>
  <c r="D325" i="2"/>
  <c r="A326" i="2"/>
  <c r="F168" i="2"/>
  <c r="G168" i="2" s="1"/>
  <c r="I168" i="2" s="1"/>
  <c r="C169" i="2" s="1"/>
  <c r="E169" i="2" l="1"/>
  <c r="H169" i="2"/>
  <c r="J169" i="2" s="1"/>
  <c r="D326" i="2"/>
  <c r="B326" i="2"/>
  <c r="A327" i="2"/>
  <c r="B327" i="2" l="1"/>
  <c r="D327" i="2"/>
  <c r="A328" i="2"/>
  <c r="F169" i="2"/>
  <c r="G169" i="2" s="1"/>
  <c r="I169" i="2" s="1"/>
  <c r="C170" i="2" s="1"/>
  <c r="H170" i="2" l="1"/>
  <c r="J170" i="2" s="1"/>
  <c r="E170" i="2"/>
  <c r="D328" i="2"/>
  <c r="A329" i="2"/>
  <c r="B328" i="2"/>
  <c r="B329" i="2" l="1"/>
  <c r="A330" i="2"/>
  <c r="D329" i="2"/>
  <c r="F170" i="2"/>
  <c r="G170" i="2" s="1"/>
  <c r="I170" i="2" s="1"/>
  <c r="C171" i="2" s="1"/>
  <c r="D330" i="2" l="1"/>
  <c r="A331" i="2"/>
  <c r="B330" i="2"/>
  <c r="H171" i="2"/>
  <c r="J171" i="2" s="1"/>
  <c r="E171" i="2"/>
  <c r="B331" i="2" l="1"/>
  <c r="D331" i="2"/>
  <c r="A332" i="2"/>
  <c r="F171" i="2"/>
  <c r="G171" i="2" s="1"/>
  <c r="I171" i="2" s="1"/>
  <c r="C172" i="2" s="1"/>
  <c r="H172" i="2" l="1"/>
  <c r="J172" i="2" s="1"/>
  <c r="E172" i="2"/>
  <c r="D332" i="2"/>
  <c r="B332" i="2"/>
  <c r="A333" i="2"/>
  <c r="B333" i="2" l="1"/>
  <c r="D333" i="2"/>
  <c r="A334" i="2"/>
  <c r="F172" i="2"/>
  <c r="G172" i="2" s="1"/>
  <c r="I172" i="2" s="1"/>
  <c r="C173" i="2" s="1"/>
  <c r="H173" i="2" l="1"/>
  <c r="J173" i="2" s="1"/>
  <c r="E173" i="2"/>
  <c r="D334" i="2"/>
  <c r="A335" i="2"/>
  <c r="B334" i="2"/>
  <c r="F173" i="2" l="1"/>
  <c r="G173" i="2" s="1"/>
  <c r="I173" i="2" s="1"/>
  <c r="C174" i="2" s="1"/>
  <c r="B335" i="2"/>
  <c r="D335" i="2"/>
  <c r="A336" i="2"/>
  <c r="H174" i="2" l="1"/>
  <c r="J174" i="2" s="1"/>
  <c r="E174" i="2"/>
  <c r="D336" i="2"/>
  <c r="A337" i="2"/>
  <c r="B336" i="2"/>
  <c r="B337" i="2" l="1"/>
  <c r="A338" i="2"/>
  <c r="D337" i="2"/>
  <c r="F174" i="2"/>
  <c r="G174" i="2" s="1"/>
  <c r="I174" i="2"/>
  <c r="C175" i="2" s="1"/>
  <c r="H175" i="2" l="1"/>
  <c r="J175" i="2" s="1"/>
  <c r="E175" i="2"/>
  <c r="D338" i="2"/>
  <c r="A339" i="2"/>
  <c r="B338" i="2"/>
  <c r="F175" i="2" l="1"/>
  <c r="G175" i="2" s="1"/>
  <c r="I175" i="2" s="1"/>
  <c r="C176" i="2" s="1"/>
  <c r="B339" i="2"/>
  <c r="A340" i="2"/>
  <c r="D339" i="2"/>
  <c r="D340" i="2" l="1"/>
  <c r="B340" i="2"/>
  <c r="A341" i="2"/>
  <c r="H176" i="2"/>
  <c r="J176" i="2" s="1"/>
  <c r="E176" i="2"/>
  <c r="B341" i="2" l="1"/>
  <c r="D341" i="2"/>
  <c r="A342" i="2"/>
  <c r="F176" i="2"/>
  <c r="G176" i="2" s="1"/>
  <c r="I176" i="2" s="1"/>
  <c r="C177" i="2" s="1"/>
  <c r="H177" i="2" l="1"/>
  <c r="J177" i="2" s="1"/>
  <c r="E177" i="2"/>
  <c r="D342" i="2"/>
  <c r="B342" i="2"/>
  <c r="A343" i="2"/>
  <c r="F177" i="2" l="1"/>
  <c r="G177" i="2" s="1"/>
  <c r="I177" i="2" s="1"/>
  <c r="C178" i="2" s="1"/>
  <c r="B343" i="2"/>
  <c r="D343" i="2"/>
  <c r="A344" i="2"/>
  <c r="H178" i="2" l="1"/>
  <c r="J178" i="2" s="1"/>
  <c r="E178" i="2"/>
  <c r="D344" i="2"/>
  <c r="A345" i="2"/>
  <c r="B344" i="2"/>
  <c r="B345" i="2" l="1"/>
  <c r="A346" i="2"/>
  <c r="D345" i="2"/>
  <c r="F178" i="2"/>
  <c r="G178" i="2" s="1"/>
  <c r="I178" i="2" s="1"/>
  <c r="C179" i="2" s="1"/>
  <c r="H179" i="2" l="1"/>
  <c r="J179" i="2" s="1"/>
  <c r="E179" i="2"/>
  <c r="D346" i="2"/>
  <c r="A347" i="2"/>
  <c r="B346" i="2"/>
  <c r="B347" i="2" l="1"/>
  <c r="A348" i="2"/>
  <c r="D347" i="2"/>
  <c r="F179" i="2"/>
  <c r="G179" i="2" s="1"/>
  <c r="I179" i="2" s="1"/>
  <c r="C180" i="2" s="1"/>
  <c r="D348" i="2" l="1"/>
  <c r="B348" i="2"/>
  <c r="A349" i="2"/>
  <c r="H180" i="2"/>
  <c r="J180" i="2" s="1"/>
  <c r="E180" i="2"/>
  <c r="B349" i="2" l="1"/>
  <c r="D349" i="2"/>
  <c r="A350" i="2"/>
  <c r="F180" i="2"/>
  <c r="G180" i="2" s="1"/>
  <c r="I180" i="2" s="1"/>
  <c r="C181" i="2" s="1"/>
  <c r="H181" i="2" l="1"/>
  <c r="J181" i="2" s="1"/>
  <c r="E181" i="2"/>
  <c r="D350" i="2"/>
  <c r="A351" i="2"/>
  <c r="B350" i="2"/>
  <c r="B351" i="2" l="1"/>
  <c r="D351" i="2"/>
  <c r="A352" i="2"/>
  <c r="F181" i="2"/>
  <c r="G181" i="2" s="1"/>
  <c r="I181" i="2" s="1"/>
  <c r="C182" i="2" s="1"/>
  <c r="H182" i="2" l="1"/>
  <c r="J182" i="2" s="1"/>
  <c r="E182" i="2"/>
  <c r="D352" i="2"/>
  <c r="A353" i="2"/>
  <c r="B352" i="2"/>
  <c r="B353" i="2" l="1"/>
  <c r="A354" i="2"/>
  <c r="D353" i="2"/>
  <c r="F182" i="2"/>
  <c r="G182" i="2" s="1"/>
  <c r="I182" i="2" s="1"/>
  <c r="C183" i="2" s="1"/>
  <c r="E183" i="2" l="1"/>
  <c r="H183" i="2"/>
  <c r="J183" i="2" s="1"/>
  <c r="D354" i="2"/>
  <c r="A355" i="2"/>
  <c r="B354" i="2"/>
  <c r="B355" i="2" l="1"/>
  <c r="A356" i="2"/>
  <c r="D355" i="2"/>
  <c r="F183" i="2"/>
  <c r="G183" i="2" s="1"/>
  <c r="I183" i="2" s="1"/>
  <c r="C184" i="2" s="1"/>
  <c r="H184" i="2" l="1"/>
  <c r="J184" i="2" s="1"/>
  <c r="E184" i="2"/>
  <c r="D356" i="2"/>
  <c r="B356" i="2"/>
  <c r="A357" i="2"/>
  <c r="F184" i="2" l="1"/>
  <c r="G184" i="2" s="1"/>
  <c r="I184" i="2" s="1"/>
  <c r="C185" i="2" s="1"/>
  <c r="B357" i="2"/>
  <c r="D357" i="2"/>
  <c r="A358" i="2"/>
  <c r="D358" i="2" l="1"/>
  <c r="B358" i="2"/>
  <c r="A359" i="2"/>
  <c r="H185" i="2"/>
  <c r="J185" i="2" s="1"/>
  <c r="E185" i="2"/>
  <c r="F185" i="2" l="1"/>
  <c r="G185" i="2" s="1"/>
  <c r="I185" i="2" s="1"/>
  <c r="C186" i="2" s="1"/>
  <c r="B359" i="2"/>
  <c r="D359" i="2"/>
  <c r="A360" i="2"/>
  <c r="H186" i="2" l="1"/>
  <c r="J186" i="2" s="1"/>
  <c r="E186" i="2"/>
  <c r="D360" i="2"/>
  <c r="A361" i="2"/>
  <c r="B360" i="2"/>
  <c r="B361" i="2" l="1"/>
  <c r="A362" i="2"/>
  <c r="D361" i="2"/>
  <c r="F186" i="2"/>
  <c r="G186" i="2" s="1"/>
  <c r="I186" i="2" s="1"/>
  <c r="C187" i="2" s="1"/>
  <c r="H187" i="2" l="1"/>
  <c r="J187" i="2" s="1"/>
  <c r="E187" i="2"/>
  <c r="D362" i="2"/>
  <c r="A363" i="2"/>
  <c r="B362" i="2"/>
  <c r="F187" i="2" l="1"/>
  <c r="G187" i="2" s="1"/>
  <c r="I187" i="2" s="1"/>
  <c r="C188" i="2" s="1"/>
  <c r="B363" i="2"/>
  <c r="A364" i="2"/>
  <c r="D363" i="2"/>
  <c r="E188" i="2" l="1"/>
  <c r="H188" i="2"/>
  <c r="J188" i="2" s="1"/>
  <c r="A365" i="2"/>
  <c r="D364" i="2"/>
  <c r="B364" i="2"/>
  <c r="B365" i="2" l="1"/>
  <c r="D365" i="2"/>
  <c r="A366" i="2"/>
  <c r="F188" i="2"/>
  <c r="G188" i="2" s="1"/>
  <c r="I188" i="2" s="1"/>
  <c r="C189" i="2" s="1"/>
  <c r="H189" i="2" l="1"/>
  <c r="J189" i="2" s="1"/>
  <c r="E189" i="2"/>
  <c r="A367" i="2"/>
  <c r="D366" i="2"/>
  <c r="B366" i="2"/>
  <c r="B367" i="2" l="1"/>
  <c r="A368" i="2"/>
  <c r="D367" i="2"/>
  <c r="F189" i="2"/>
  <c r="G189" i="2" s="1"/>
  <c r="I189" i="2" s="1"/>
  <c r="C190" i="2" s="1"/>
  <c r="H190" i="2" l="1"/>
  <c r="J190" i="2" s="1"/>
  <c r="E190" i="2"/>
  <c r="A369" i="2"/>
  <c r="D368" i="2"/>
  <c r="B368" i="2"/>
  <c r="F190" i="2" l="1"/>
  <c r="G190" i="2" s="1"/>
  <c r="I190" i="2" s="1"/>
  <c r="C191" i="2" s="1"/>
  <c r="B369" i="2"/>
  <c r="D369" i="2"/>
  <c r="A370" i="2"/>
  <c r="H191" i="2" l="1"/>
  <c r="J191" i="2" s="1"/>
  <c r="E191" i="2"/>
  <c r="A371" i="2"/>
  <c r="D370" i="2"/>
  <c r="B370" i="2"/>
  <c r="F191" i="2" l="1"/>
  <c r="G191" i="2" s="1"/>
  <c r="I191" i="2" s="1"/>
  <c r="C192" i="2" s="1"/>
  <c r="B371" i="2"/>
  <c r="A372" i="2"/>
  <c r="D371" i="2"/>
  <c r="E192" i="2" l="1"/>
  <c r="H192" i="2"/>
  <c r="J192" i="2" s="1"/>
  <c r="A373" i="2"/>
  <c r="D372" i="2"/>
  <c r="B372" i="2"/>
  <c r="F192" i="2" l="1"/>
  <c r="G192" i="2" s="1"/>
  <c r="I192" i="2" s="1"/>
  <c r="C193" i="2" s="1"/>
  <c r="B373" i="2"/>
  <c r="D373" i="2"/>
  <c r="A374" i="2"/>
  <c r="H193" i="2" l="1"/>
  <c r="J193" i="2" s="1"/>
  <c r="E193" i="2"/>
  <c r="A375" i="2"/>
  <c r="D374" i="2"/>
  <c r="B374" i="2"/>
  <c r="B375" i="2" l="1"/>
  <c r="A376" i="2"/>
  <c r="D375" i="2"/>
  <c r="F193" i="2"/>
  <c r="G193" i="2" s="1"/>
  <c r="I193" i="2" s="1"/>
  <c r="C194" i="2" s="1"/>
  <c r="E194" i="2" l="1"/>
  <c r="H194" i="2"/>
  <c r="J194" i="2" s="1"/>
  <c r="A377" i="2"/>
  <c r="D376" i="2"/>
  <c r="B376" i="2"/>
  <c r="B377" i="2" l="1"/>
  <c r="D377" i="2"/>
  <c r="A378" i="2"/>
  <c r="F194" i="2"/>
  <c r="G194" i="2" s="1"/>
  <c r="I194" i="2" s="1"/>
  <c r="C195" i="2" s="1"/>
  <c r="H195" i="2" l="1"/>
  <c r="J195" i="2" s="1"/>
  <c r="E195" i="2"/>
  <c r="A379" i="2"/>
  <c r="D378" i="2"/>
  <c r="B378" i="2"/>
  <c r="B379" i="2" l="1"/>
  <c r="A380" i="2"/>
  <c r="D379" i="2"/>
  <c r="F195" i="2"/>
  <c r="G195" i="2" s="1"/>
  <c r="I195" i="2" s="1"/>
  <c r="C196" i="2" s="1"/>
  <c r="A381" i="2" l="1"/>
  <c r="D380" i="2"/>
  <c r="B380" i="2"/>
  <c r="E196" i="2"/>
  <c r="H196" i="2"/>
  <c r="J196" i="2" s="1"/>
  <c r="F196" i="2" l="1"/>
  <c r="G196" i="2" s="1"/>
  <c r="I196" i="2" s="1"/>
  <c r="C197" i="2" s="1"/>
  <c r="B381" i="2"/>
  <c r="D381" i="2"/>
  <c r="A382" i="2"/>
  <c r="H197" i="2" l="1"/>
  <c r="J197" i="2" s="1"/>
  <c r="E197" i="2"/>
  <c r="A383" i="2"/>
  <c r="D382" i="2"/>
  <c r="B382" i="2"/>
  <c r="B383" i="2" l="1"/>
  <c r="A384" i="2"/>
  <c r="D383" i="2"/>
  <c r="F197" i="2"/>
  <c r="G197" i="2" s="1"/>
  <c r="I197" i="2" s="1"/>
  <c r="C198" i="2" s="1"/>
  <c r="H198" i="2" l="1"/>
  <c r="J198" i="2" s="1"/>
  <c r="E198" i="2"/>
  <c r="A385" i="2"/>
  <c r="D384" i="2"/>
  <c r="B384" i="2"/>
  <c r="B385" i="2" l="1"/>
  <c r="D385" i="2"/>
  <c r="A386" i="2"/>
  <c r="F198" i="2"/>
  <c r="G198" i="2" s="1"/>
  <c r="I198" i="2" s="1"/>
  <c r="C199" i="2" s="1"/>
  <c r="H199" i="2" l="1"/>
  <c r="J199" i="2" s="1"/>
  <c r="E199" i="2"/>
  <c r="A387" i="2"/>
  <c r="D386" i="2"/>
  <c r="B386" i="2"/>
  <c r="F199" i="2" l="1"/>
  <c r="G199" i="2" s="1"/>
  <c r="I199" i="2"/>
  <c r="C200" i="2" s="1"/>
  <c r="B387" i="2"/>
  <c r="A388" i="2"/>
  <c r="D387" i="2"/>
  <c r="H200" i="2" l="1"/>
  <c r="J200" i="2" s="1"/>
  <c r="E200" i="2"/>
  <c r="A389" i="2"/>
  <c r="D388" i="2"/>
  <c r="B388" i="2"/>
  <c r="F200" i="2" l="1"/>
  <c r="G200" i="2" s="1"/>
  <c r="I200" i="2" s="1"/>
  <c r="C201" i="2" s="1"/>
  <c r="B389" i="2"/>
  <c r="D389" i="2"/>
  <c r="A390" i="2"/>
  <c r="H201" i="2" l="1"/>
  <c r="J201" i="2" s="1"/>
  <c r="E201" i="2"/>
  <c r="A391" i="2"/>
  <c r="D390" i="2"/>
  <c r="B390" i="2"/>
  <c r="A392" i="2" l="1"/>
  <c r="B391" i="2"/>
  <c r="D391" i="2"/>
  <c r="F201" i="2"/>
  <c r="G201" i="2" s="1"/>
  <c r="I201" i="2" s="1"/>
  <c r="C202" i="2" s="1"/>
  <c r="E202" i="2" l="1"/>
  <c r="H202" i="2"/>
  <c r="J202" i="2" s="1"/>
  <c r="D392" i="2"/>
  <c r="A393" i="2"/>
  <c r="B392" i="2"/>
  <c r="B393" i="2" l="1"/>
  <c r="A394" i="2"/>
  <c r="D393" i="2"/>
  <c r="F202" i="2"/>
  <c r="G202" i="2" s="1"/>
  <c r="I202" i="2" s="1"/>
  <c r="C203" i="2" s="1"/>
  <c r="H203" i="2" l="1"/>
  <c r="J203" i="2" s="1"/>
  <c r="E203" i="2"/>
  <c r="D394" i="2"/>
  <c r="B394" i="2"/>
  <c r="A395" i="2"/>
  <c r="F203" i="2" l="1"/>
  <c r="G203" i="2" s="1"/>
  <c r="I203" i="2" s="1"/>
  <c r="C204" i="2" s="1"/>
  <c r="B395" i="2"/>
  <c r="D395" i="2"/>
  <c r="A396" i="2"/>
  <c r="D396" i="2" l="1"/>
  <c r="B396" i="2"/>
  <c r="A397" i="2"/>
  <c r="E204" i="2"/>
  <c r="H204" i="2"/>
  <c r="J204" i="2" s="1"/>
  <c r="F204" i="2" l="1"/>
  <c r="G204" i="2" s="1"/>
  <c r="I204" i="2" s="1"/>
  <c r="C205" i="2" s="1"/>
  <c r="B397" i="2"/>
  <c r="D397" i="2"/>
  <c r="A398" i="2"/>
  <c r="E205" i="2" l="1"/>
  <c r="H205" i="2"/>
  <c r="J205" i="2" s="1"/>
  <c r="D398" i="2"/>
  <c r="A399" i="2"/>
  <c r="B398" i="2"/>
  <c r="B399" i="2" l="1"/>
  <c r="A400" i="2"/>
  <c r="D399" i="2"/>
  <c r="F205" i="2"/>
  <c r="G205" i="2" s="1"/>
  <c r="I205" i="2" s="1"/>
  <c r="C206" i="2" s="1"/>
  <c r="E206" i="2" l="1"/>
  <c r="H206" i="2"/>
  <c r="J206" i="2" s="1"/>
  <c r="D400" i="2"/>
  <c r="A401" i="2"/>
  <c r="B400" i="2"/>
  <c r="B401" i="2" l="1"/>
  <c r="D401" i="2"/>
  <c r="A402" i="2"/>
  <c r="F206" i="2"/>
  <c r="G206" i="2" s="1"/>
  <c r="I206" i="2" s="1"/>
  <c r="C207" i="2" s="1"/>
  <c r="H207" i="2" l="1"/>
  <c r="J207" i="2" s="1"/>
  <c r="E207" i="2"/>
  <c r="D402" i="2"/>
  <c r="B402" i="2"/>
  <c r="A403" i="2"/>
  <c r="F207" i="2" l="1"/>
  <c r="G207" i="2" s="1"/>
  <c r="I207" i="2" s="1"/>
  <c r="C208" i="2" s="1"/>
  <c r="B403" i="2"/>
  <c r="D403" i="2"/>
  <c r="A404" i="2"/>
  <c r="E208" i="2" l="1"/>
  <c r="H208" i="2"/>
  <c r="J208" i="2" s="1"/>
  <c r="D404" i="2"/>
  <c r="A405" i="2"/>
  <c r="B404" i="2"/>
  <c r="B405" i="2" l="1"/>
  <c r="D405" i="2"/>
  <c r="A406" i="2"/>
  <c r="F208" i="2"/>
  <c r="G208" i="2" s="1"/>
  <c r="I208" i="2" s="1"/>
  <c r="C209" i="2" s="1"/>
  <c r="E209" i="2" l="1"/>
  <c r="H209" i="2"/>
  <c r="J209" i="2" s="1"/>
  <c r="D406" i="2"/>
  <c r="A407" i="2"/>
  <c r="B406" i="2"/>
  <c r="B407" i="2" l="1"/>
  <c r="A408" i="2"/>
  <c r="D407" i="2"/>
  <c r="F209" i="2"/>
  <c r="G209" i="2" s="1"/>
  <c r="I209" i="2" s="1"/>
  <c r="C210" i="2" s="1"/>
  <c r="H210" i="2" l="1"/>
  <c r="J210" i="2" s="1"/>
  <c r="E210" i="2"/>
  <c r="D408" i="2"/>
  <c r="A409" i="2"/>
  <c r="B408" i="2"/>
  <c r="B409" i="2" l="1"/>
  <c r="A410" i="2"/>
  <c r="D409" i="2"/>
  <c r="F210" i="2"/>
  <c r="G210" i="2" s="1"/>
  <c r="I210" i="2" s="1"/>
  <c r="C211" i="2" s="1"/>
  <c r="H211" i="2" l="1"/>
  <c r="J211" i="2" s="1"/>
  <c r="E211" i="2"/>
  <c r="D410" i="2"/>
  <c r="B410" i="2"/>
  <c r="A411" i="2"/>
  <c r="F211" i="2" l="1"/>
  <c r="G211" i="2" s="1"/>
  <c r="I211" i="2" s="1"/>
  <c r="C212" i="2" s="1"/>
  <c r="B411" i="2"/>
  <c r="D411" i="2"/>
  <c r="A412" i="2"/>
  <c r="D412" i="2" l="1"/>
  <c r="B412" i="2"/>
  <c r="A413" i="2"/>
  <c r="H212" i="2"/>
  <c r="J212" i="2" s="1"/>
  <c r="E212" i="2"/>
  <c r="F212" i="2" l="1"/>
  <c r="G212" i="2" s="1"/>
  <c r="I212" i="2" s="1"/>
  <c r="C213" i="2" s="1"/>
  <c r="B413" i="2"/>
  <c r="D413" i="2"/>
  <c r="A414" i="2"/>
  <c r="H213" i="2" l="1"/>
  <c r="J213" i="2" s="1"/>
  <c r="E213" i="2"/>
  <c r="A415" i="2"/>
  <c r="D414" i="2"/>
  <c r="B414" i="2"/>
  <c r="B415" i="2" l="1"/>
  <c r="D415" i="2"/>
  <c r="A416" i="2"/>
  <c r="F213" i="2"/>
  <c r="G213" i="2" s="1"/>
  <c r="I213" i="2" s="1"/>
  <c r="C214" i="2" s="1"/>
  <c r="E214" i="2" l="1"/>
  <c r="H214" i="2"/>
  <c r="J214" i="2" s="1"/>
  <c r="A417" i="2"/>
  <c r="D416" i="2"/>
  <c r="B416" i="2"/>
  <c r="B417" i="2" l="1"/>
  <c r="A418" i="2"/>
  <c r="D417" i="2"/>
  <c r="F214" i="2"/>
  <c r="G214" i="2" s="1"/>
  <c r="I214" i="2" s="1"/>
  <c r="C215" i="2" s="1"/>
  <c r="E215" i="2" l="1"/>
  <c r="H215" i="2"/>
  <c r="J215" i="2" s="1"/>
  <c r="A419" i="2"/>
  <c r="D418" i="2"/>
  <c r="B418" i="2"/>
  <c r="B419" i="2" l="1"/>
  <c r="D419" i="2"/>
  <c r="A420" i="2"/>
  <c r="F215" i="2"/>
  <c r="G215" i="2" s="1"/>
  <c r="I215" i="2" s="1"/>
  <c r="C216" i="2" s="1"/>
  <c r="H216" i="2" l="1"/>
  <c r="J216" i="2" s="1"/>
  <c r="E216" i="2"/>
  <c r="A421" i="2"/>
  <c r="D420" i="2"/>
  <c r="B420" i="2"/>
  <c r="F216" i="2" l="1"/>
  <c r="G216" i="2" s="1"/>
  <c r="I216" i="2" s="1"/>
  <c r="C217" i="2" s="1"/>
  <c r="B421" i="2"/>
  <c r="A422" i="2"/>
  <c r="D421" i="2"/>
  <c r="H217" i="2" l="1"/>
  <c r="J217" i="2" s="1"/>
  <c r="E217" i="2"/>
  <c r="A423" i="2"/>
  <c r="D422" i="2"/>
  <c r="B422" i="2"/>
  <c r="B423" i="2" l="1"/>
  <c r="D423" i="2"/>
  <c r="A424" i="2"/>
  <c r="F217" i="2"/>
  <c r="G217" i="2" s="1"/>
  <c r="I217" i="2" s="1"/>
  <c r="C218" i="2" s="1"/>
  <c r="A425" i="2" l="1"/>
  <c r="D424" i="2"/>
  <c r="B424" i="2"/>
  <c r="H218" i="2"/>
  <c r="J218" i="2" s="1"/>
  <c r="E218" i="2"/>
  <c r="B425" i="2" l="1"/>
  <c r="A426" i="2"/>
  <c r="D425" i="2"/>
  <c r="F218" i="2"/>
  <c r="G218" i="2" s="1"/>
  <c r="I218" i="2" s="1"/>
  <c r="C219" i="2" s="1"/>
  <c r="E219" i="2" l="1"/>
  <c r="H219" i="2"/>
  <c r="J219" i="2" s="1"/>
  <c r="A427" i="2"/>
  <c r="D426" i="2"/>
  <c r="B426" i="2"/>
  <c r="B427" i="2" l="1"/>
  <c r="D427" i="2"/>
  <c r="A428" i="2"/>
  <c r="F219" i="2"/>
  <c r="G219" i="2" s="1"/>
  <c r="I219" i="2" s="1"/>
  <c r="C220" i="2" s="1"/>
  <c r="H220" i="2" l="1"/>
  <c r="J220" i="2" s="1"/>
  <c r="E220" i="2"/>
  <c r="A429" i="2"/>
  <c r="D428" i="2"/>
  <c r="B428" i="2"/>
  <c r="B429" i="2" l="1"/>
  <c r="A430" i="2"/>
  <c r="D429" i="2"/>
  <c r="F220" i="2"/>
  <c r="G220" i="2" s="1"/>
  <c r="I220" i="2" s="1"/>
  <c r="C221" i="2" s="1"/>
  <c r="H221" i="2" l="1"/>
  <c r="J221" i="2" s="1"/>
  <c r="E221" i="2"/>
  <c r="A431" i="2"/>
  <c r="D430" i="2"/>
  <c r="B430" i="2"/>
  <c r="B431" i="2" l="1"/>
  <c r="D431" i="2"/>
  <c r="A432" i="2"/>
  <c r="F221" i="2"/>
  <c r="G221" i="2" s="1"/>
  <c r="I221" i="2" s="1"/>
  <c r="C222" i="2" s="1"/>
  <c r="H222" i="2" l="1"/>
  <c r="J222" i="2" s="1"/>
  <c r="E222" i="2"/>
  <c r="A433" i="2"/>
  <c r="D432" i="2"/>
  <c r="B432" i="2"/>
  <c r="B433" i="2" l="1"/>
  <c r="A434" i="2"/>
  <c r="D433" i="2"/>
  <c r="F222" i="2"/>
  <c r="G222" i="2" s="1"/>
  <c r="I222" i="2" s="1"/>
  <c r="C223" i="2" s="1"/>
  <c r="H223" i="2" l="1"/>
  <c r="J223" i="2" s="1"/>
  <c r="E223" i="2"/>
  <c r="D434" i="2"/>
  <c r="A435" i="2"/>
  <c r="B434" i="2"/>
  <c r="D435" i="2" l="1"/>
  <c r="A436" i="2"/>
  <c r="B435" i="2"/>
  <c r="F223" i="2"/>
  <c r="G223" i="2" s="1"/>
  <c r="I223" i="2" s="1"/>
  <c r="C224" i="2" s="1"/>
  <c r="E224" i="2" l="1"/>
  <c r="H224" i="2"/>
  <c r="J224" i="2" s="1"/>
  <c r="B436" i="2"/>
  <c r="D436" i="2"/>
  <c r="A437" i="2"/>
  <c r="D437" i="2" l="1"/>
  <c r="A438" i="2"/>
  <c r="B437" i="2"/>
  <c r="F224" i="2"/>
  <c r="G224" i="2" s="1"/>
  <c r="I224" i="2" s="1"/>
  <c r="C225" i="2" s="1"/>
  <c r="H225" i="2" l="1"/>
  <c r="J225" i="2" s="1"/>
  <c r="E225" i="2"/>
  <c r="B438" i="2"/>
  <c r="A439" i="2"/>
  <c r="D438" i="2"/>
  <c r="D439" i="2" l="1"/>
  <c r="A440" i="2"/>
  <c r="B439" i="2"/>
  <c r="F225" i="2"/>
  <c r="G225" i="2" s="1"/>
  <c r="I225" i="2" s="1"/>
  <c r="C226" i="2" s="1"/>
  <c r="H226" i="2" l="1"/>
  <c r="J226" i="2" s="1"/>
  <c r="E226" i="2"/>
  <c r="B440" i="2"/>
  <c r="A441" i="2"/>
  <c r="D440" i="2"/>
  <c r="F226" i="2" l="1"/>
  <c r="G226" i="2" s="1"/>
  <c r="I226" i="2" s="1"/>
  <c r="C227" i="2" s="1"/>
  <c r="D441" i="2"/>
  <c r="B441" i="2"/>
  <c r="A442" i="2"/>
  <c r="H227" i="2" l="1"/>
  <c r="J227" i="2" s="1"/>
  <c r="E227" i="2"/>
  <c r="B442" i="2"/>
  <c r="D442" i="2"/>
  <c r="A443" i="2"/>
  <c r="D443" i="2" l="1"/>
  <c r="B443" i="2"/>
  <c r="A444" i="2"/>
  <c r="F227" i="2"/>
  <c r="G227" i="2" s="1"/>
  <c r="I227" i="2" s="1"/>
  <c r="C228" i="2" s="1"/>
  <c r="H228" i="2" l="1"/>
  <c r="J228" i="2" s="1"/>
  <c r="E228" i="2"/>
  <c r="B444" i="2"/>
  <c r="D444" i="2"/>
  <c r="A445" i="2"/>
  <c r="D445" i="2" l="1"/>
  <c r="A446" i="2"/>
  <c r="B445" i="2"/>
  <c r="F228" i="2"/>
  <c r="G228" i="2" s="1"/>
  <c r="I228" i="2" s="1"/>
  <c r="C229" i="2" s="1"/>
  <c r="E229" i="2" l="1"/>
  <c r="H229" i="2"/>
  <c r="J229" i="2" s="1"/>
  <c r="B446" i="2"/>
  <c r="A447" i="2"/>
  <c r="D446" i="2"/>
  <c r="F229" i="2" l="1"/>
  <c r="G229" i="2" s="1"/>
  <c r="I229" i="2" s="1"/>
  <c r="C230" i="2" s="1"/>
  <c r="D447" i="2"/>
  <c r="A448" i="2"/>
  <c r="B447" i="2"/>
  <c r="H230" i="2" l="1"/>
  <c r="J230" i="2" s="1"/>
  <c r="E230" i="2"/>
  <c r="A449" i="2"/>
  <c r="B448" i="2"/>
  <c r="D448" i="2"/>
  <c r="B449" i="2" l="1"/>
  <c r="A450" i="2"/>
  <c r="D449" i="2"/>
  <c r="F230" i="2"/>
  <c r="G230" i="2" s="1"/>
  <c r="I230" i="2"/>
  <c r="C231" i="2" s="1"/>
  <c r="A451" i="2" l="1"/>
  <c r="B450" i="2"/>
  <c r="D450" i="2"/>
  <c r="H231" i="2"/>
  <c r="J231" i="2" s="1"/>
  <c r="E231" i="2"/>
  <c r="D451" i="2" l="1"/>
  <c r="B451" i="2"/>
  <c r="A452" i="2"/>
  <c r="F231" i="2"/>
  <c r="G231" i="2" s="1"/>
  <c r="I231" i="2" s="1"/>
  <c r="C232" i="2" s="1"/>
  <c r="H232" i="2" l="1"/>
  <c r="J232" i="2" s="1"/>
  <c r="E232" i="2"/>
  <c r="A453" i="2"/>
  <c r="D452" i="2"/>
  <c r="B452" i="2"/>
  <c r="F232" i="2" l="1"/>
  <c r="G232" i="2" s="1"/>
  <c r="I232" i="2" s="1"/>
  <c r="C233" i="2" s="1"/>
  <c r="D453" i="2"/>
  <c r="B453" i="2"/>
  <c r="A454" i="2"/>
  <c r="H233" i="2" l="1"/>
  <c r="J233" i="2" s="1"/>
  <c r="E233" i="2"/>
  <c r="A455" i="2"/>
  <c r="D454" i="2"/>
  <c r="B454" i="2"/>
  <c r="A456" i="2" l="1"/>
  <c r="B455" i="2"/>
  <c r="D455" i="2"/>
  <c r="F233" i="2"/>
  <c r="G233" i="2" s="1"/>
  <c r="I233" i="2" s="1"/>
  <c r="C234" i="2" s="1"/>
  <c r="H234" i="2" l="1"/>
  <c r="J234" i="2" s="1"/>
  <c r="E234" i="2"/>
  <c r="A457" i="2"/>
  <c r="B456" i="2"/>
  <c r="D456" i="2"/>
  <c r="F234" i="2" l="1"/>
  <c r="G234" i="2" s="1"/>
  <c r="I234" i="2"/>
  <c r="C235" i="2" s="1"/>
  <c r="B457" i="2"/>
  <c r="A458" i="2"/>
  <c r="D457" i="2"/>
  <c r="E235" i="2" l="1"/>
  <c r="H235" i="2"/>
  <c r="J235" i="2" s="1"/>
  <c r="A459" i="2"/>
  <c r="B458" i="2"/>
  <c r="D458" i="2"/>
  <c r="A460" i="2" l="1"/>
  <c r="D459" i="2"/>
  <c r="B459" i="2"/>
  <c r="F235" i="2"/>
  <c r="G235" i="2" s="1"/>
  <c r="I235" i="2" s="1"/>
  <c r="C236" i="2" s="1"/>
  <c r="H236" i="2" l="1"/>
  <c r="J236" i="2" s="1"/>
  <c r="E236" i="2"/>
  <c r="A461" i="2"/>
  <c r="D460" i="2"/>
  <c r="B460" i="2"/>
  <c r="F236" i="2" l="1"/>
  <c r="G236" i="2" s="1"/>
  <c r="I236" i="2" s="1"/>
  <c r="C237" i="2" s="1"/>
  <c r="B461" i="2"/>
  <c r="A462" i="2"/>
  <c r="D461" i="2"/>
  <c r="H237" i="2" l="1"/>
  <c r="J237" i="2" s="1"/>
  <c r="E237" i="2"/>
  <c r="D462" i="2"/>
  <c r="A463" i="2"/>
  <c r="B462" i="2"/>
  <c r="F237" i="2" l="1"/>
  <c r="G237" i="2" s="1"/>
  <c r="I237" i="2" s="1"/>
  <c r="C238" i="2" s="1"/>
  <c r="B463" i="2"/>
  <c r="A464" i="2"/>
  <c r="D463" i="2"/>
  <c r="D464" i="2" l="1"/>
  <c r="A465" i="2"/>
  <c r="B464" i="2"/>
  <c r="H238" i="2"/>
  <c r="J238" i="2" s="1"/>
  <c r="E238" i="2"/>
  <c r="B465" i="2" l="1"/>
  <c r="A466" i="2"/>
  <c r="D465" i="2"/>
  <c r="F238" i="2"/>
  <c r="G238" i="2" s="1"/>
  <c r="I238" i="2" s="1"/>
  <c r="C239" i="2" s="1"/>
  <c r="H239" i="2" l="1"/>
  <c r="J239" i="2" s="1"/>
  <c r="E239" i="2"/>
  <c r="D466" i="2"/>
  <c r="A467" i="2"/>
  <c r="B466" i="2"/>
  <c r="F239" i="2" l="1"/>
  <c r="G239" i="2" s="1"/>
  <c r="I239" i="2" s="1"/>
  <c r="C240" i="2" s="1"/>
  <c r="B467" i="2"/>
  <c r="A468" i="2"/>
  <c r="D467" i="2"/>
  <c r="E240" i="2" l="1"/>
  <c r="H240" i="2"/>
  <c r="J240" i="2" s="1"/>
  <c r="D468" i="2"/>
  <c r="B468" i="2"/>
  <c r="A469" i="2"/>
  <c r="B469" i="2" l="1"/>
  <c r="D469" i="2"/>
  <c r="A470" i="2"/>
  <c r="F240" i="2"/>
  <c r="G240" i="2" s="1"/>
  <c r="I240" i="2" s="1"/>
  <c r="C241" i="2" s="1"/>
  <c r="H241" i="2" l="1"/>
  <c r="J241" i="2" s="1"/>
  <c r="E241" i="2"/>
  <c r="D470" i="2"/>
  <c r="A471" i="2"/>
  <c r="B470" i="2"/>
  <c r="B471" i="2" l="1"/>
  <c r="D471" i="2"/>
  <c r="A472" i="2"/>
  <c r="F241" i="2"/>
  <c r="G241" i="2" s="1"/>
  <c r="I241" i="2" s="1"/>
  <c r="C242" i="2" s="1"/>
  <c r="H242" i="2" l="1"/>
  <c r="J242" i="2" s="1"/>
  <c r="E242" i="2"/>
  <c r="D472" i="2"/>
  <c r="A473" i="2"/>
  <c r="B472" i="2"/>
  <c r="F242" i="2" l="1"/>
  <c r="G242" i="2" s="1"/>
  <c r="I242" i="2" s="1"/>
  <c r="C243" i="2" s="1"/>
  <c r="B473" i="2"/>
  <c r="A474" i="2"/>
  <c r="D473" i="2"/>
  <c r="H243" i="2" l="1"/>
  <c r="J243" i="2" s="1"/>
  <c r="E243" i="2"/>
  <c r="D474" i="2"/>
  <c r="A475" i="2"/>
  <c r="B474" i="2"/>
  <c r="B475" i="2" l="1"/>
  <c r="D475" i="2"/>
  <c r="A476" i="2"/>
  <c r="F243" i="2"/>
  <c r="G243" i="2" s="1"/>
  <c r="I243" i="2" s="1"/>
  <c r="C244" i="2" s="1"/>
  <c r="E244" i="2" l="1"/>
  <c r="H244" i="2"/>
  <c r="J244" i="2" s="1"/>
  <c r="D476" i="2"/>
  <c r="A477" i="2"/>
  <c r="B476" i="2"/>
  <c r="F244" i="2" l="1"/>
  <c r="G244" i="2" s="1"/>
  <c r="I244" i="2" s="1"/>
  <c r="C245" i="2" s="1"/>
  <c r="B477" i="2"/>
  <c r="A478" i="2"/>
  <c r="D477" i="2"/>
  <c r="H245" i="2" l="1"/>
  <c r="J245" i="2" s="1"/>
  <c r="E245" i="2"/>
  <c r="D478" i="2"/>
  <c r="A479" i="2"/>
  <c r="B478" i="2"/>
  <c r="B479" i="2" l="1"/>
  <c r="D479" i="2"/>
  <c r="A480" i="2"/>
  <c r="F245" i="2"/>
  <c r="G245" i="2" s="1"/>
  <c r="I245" i="2" s="1"/>
  <c r="C246" i="2" s="1"/>
  <c r="H246" i="2" l="1"/>
  <c r="J246" i="2" s="1"/>
  <c r="E246" i="2"/>
  <c r="D480" i="2"/>
  <c r="A481" i="2"/>
  <c r="B480" i="2"/>
  <c r="B481" i="2" l="1"/>
  <c r="A482" i="2"/>
  <c r="D481" i="2"/>
  <c r="F246" i="2"/>
  <c r="G246" i="2" s="1"/>
  <c r="I246" i="2" s="1"/>
  <c r="C247" i="2" s="1"/>
  <c r="H247" i="2" l="1"/>
  <c r="J247" i="2" s="1"/>
  <c r="E247" i="2"/>
  <c r="D482" i="2"/>
  <c r="A483" i="2"/>
  <c r="B482" i="2"/>
  <c r="B483" i="2" l="1"/>
  <c r="D483" i="2"/>
  <c r="A484" i="2"/>
  <c r="F247" i="2"/>
  <c r="G247" i="2" s="1"/>
  <c r="I247" i="2" s="1"/>
  <c r="C248" i="2" s="1"/>
  <c r="E248" i="2" l="1"/>
  <c r="H248" i="2"/>
  <c r="J248" i="2" s="1"/>
  <c r="D484" i="2"/>
  <c r="A485" i="2"/>
  <c r="B484" i="2"/>
  <c r="B485" i="2" l="1"/>
  <c r="A486" i="2"/>
  <c r="D485" i="2"/>
  <c r="F248" i="2"/>
  <c r="G248" i="2" s="1"/>
  <c r="I248" i="2" s="1"/>
  <c r="C249" i="2" s="1"/>
  <c r="H249" i="2" l="1"/>
  <c r="J249" i="2" s="1"/>
  <c r="E249" i="2"/>
  <c r="D486" i="2"/>
  <c r="A487" i="2"/>
  <c r="B486" i="2"/>
  <c r="F249" i="2" l="1"/>
  <c r="G249" i="2" s="1"/>
  <c r="I249" i="2" s="1"/>
  <c r="C250" i="2" s="1"/>
  <c r="B487" i="2"/>
  <c r="D487" i="2"/>
  <c r="A488" i="2"/>
  <c r="D488" i="2" l="1"/>
  <c r="A489" i="2"/>
  <c r="B488" i="2"/>
  <c r="H250" i="2"/>
  <c r="J250" i="2" s="1"/>
  <c r="E250" i="2"/>
  <c r="F250" i="2" l="1"/>
  <c r="G250" i="2" s="1"/>
  <c r="I250" i="2" s="1"/>
  <c r="C251" i="2" s="1"/>
  <c r="B489" i="2"/>
  <c r="A490" i="2"/>
  <c r="D489" i="2"/>
  <c r="H251" i="2" l="1"/>
  <c r="J251" i="2" s="1"/>
  <c r="E251" i="2"/>
  <c r="D490" i="2"/>
  <c r="A491" i="2"/>
  <c r="B490" i="2"/>
  <c r="F251" i="2" l="1"/>
  <c r="G251" i="2" s="1"/>
  <c r="I251" i="2" s="1"/>
  <c r="C252" i="2" s="1"/>
  <c r="B491" i="2"/>
  <c r="D491" i="2"/>
  <c r="A492" i="2"/>
  <c r="H252" i="2" l="1"/>
  <c r="J252" i="2" s="1"/>
  <c r="E252" i="2"/>
  <c r="D492" i="2"/>
  <c r="A493" i="2"/>
  <c r="B492" i="2"/>
  <c r="F252" i="2" l="1"/>
  <c r="G252" i="2" s="1"/>
  <c r="I252" i="2"/>
  <c r="C253" i="2" s="1"/>
  <c r="B493" i="2"/>
  <c r="A494" i="2"/>
  <c r="D493" i="2"/>
  <c r="D494" i="2" l="1"/>
  <c r="A495" i="2"/>
  <c r="B494" i="2"/>
  <c r="H253" i="2"/>
  <c r="J253" i="2" s="1"/>
  <c r="E253" i="2"/>
  <c r="B495" i="2" l="1"/>
  <c r="D495" i="2"/>
  <c r="A496" i="2"/>
  <c r="F253" i="2"/>
  <c r="G253" i="2" s="1"/>
  <c r="I253" i="2" s="1"/>
  <c r="C254" i="2" s="1"/>
  <c r="D496" i="2" l="1"/>
  <c r="A497" i="2"/>
  <c r="B496" i="2"/>
  <c r="H254" i="2"/>
  <c r="J254" i="2" s="1"/>
  <c r="E254" i="2"/>
  <c r="B497" i="2" l="1"/>
  <c r="D497" i="2"/>
  <c r="F254" i="2"/>
  <c r="G254" i="2" s="1"/>
  <c r="I254" i="2" s="1"/>
  <c r="C255" i="2" s="1"/>
  <c r="H255" i="2" l="1"/>
  <c r="J255" i="2" s="1"/>
  <c r="E255" i="2"/>
  <c r="F255" i="2" l="1"/>
  <c r="G255" i="2" s="1"/>
  <c r="I255" i="2" s="1"/>
  <c r="C256" i="2" s="1"/>
  <c r="H256" i="2" l="1"/>
  <c r="J256" i="2" s="1"/>
  <c r="E256" i="2"/>
  <c r="F256" i="2" l="1"/>
  <c r="G256" i="2" s="1"/>
  <c r="I256" i="2" s="1"/>
  <c r="C257" i="2" s="1"/>
  <c r="H257" i="2" l="1"/>
  <c r="J257" i="2" s="1"/>
  <c r="E257" i="2"/>
  <c r="F257" i="2" l="1"/>
  <c r="G257" i="2" s="1"/>
  <c r="I257" i="2"/>
  <c r="C258" i="2" s="1"/>
  <c r="H258" i="2" l="1"/>
  <c r="J258" i="2" s="1"/>
  <c r="E258" i="2"/>
  <c r="I258" i="2" l="1"/>
  <c r="C259" i="2" s="1"/>
  <c r="F258" i="2"/>
  <c r="G258" i="2" s="1"/>
  <c r="H259" i="2" l="1"/>
  <c r="J259" i="2" s="1"/>
  <c r="E259" i="2"/>
  <c r="I259" i="2" l="1"/>
  <c r="C260" i="2" s="1"/>
  <c r="F259" i="2"/>
  <c r="G259" i="2" s="1"/>
  <c r="H260" i="2" l="1"/>
  <c r="J260" i="2" s="1"/>
  <c r="E260" i="2"/>
  <c r="F260" i="2" l="1"/>
  <c r="G260" i="2" s="1"/>
  <c r="I260" i="2"/>
  <c r="C261" i="2" s="1"/>
  <c r="H261" i="2" l="1"/>
  <c r="J261" i="2" s="1"/>
  <c r="E261" i="2"/>
  <c r="I261" i="2" l="1"/>
  <c r="C262" i="2" s="1"/>
  <c r="F261" i="2"/>
  <c r="G261" i="2" s="1"/>
  <c r="H262" i="2" l="1"/>
  <c r="J262" i="2" s="1"/>
  <c r="E262" i="2"/>
  <c r="F262" i="2" l="1"/>
  <c r="G262" i="2" s="1"/>
  <c r="I262" i="2"/>
  <c r="C263" i="2" s="1"/>
  <c r="H263" i="2" l="1"/>
  <c r="J263" i="2" s="1"/>
  <c r="E263" i="2"/>
  <c r="F263" i="2" l="1"/>
  <c r="G263" i="2" s="1"/>
  <c r="I263" i="2"/>
  <c r="C264" i="2" s="1"/>
  <c r="E264" i="2" l="1"/>
  <c r="H264" i="2"/>
  <c r="J264" i="2" s="1"/>
  <c r="F264" i="2" l="1"/>
  <c r="G264" i="2" s="1"/>
  <c r="I264" i="2"/>
  <c r="C265" i="2" s="1"/>
  <c r="E265" i="2" l="1"/>
  <c r="H265" i="2"/>
  <c r="J265" i="2" s="1"/>
  <c r="I265" i="2" l="1"/>
  <c r="C266" i="2" s="1"/>
  <c r="F265" i="2"/>
  <c r="G265" i="2" s="1"/>
  <c r="H266" i="2" l="1"/>
  <c r="J266" i="2" s="1"/>
  <c r="E266" i="2"/>
  <c r="F266" i="2" l="1"/>
  <c r="G266" i="2" s="1"/>
  <c r="I266" i="2"/>
  <c r="C267" i="2" s="1"/>
  <c r="H267" i="2" l="1"/>
  <c r="J267" i="2" s="1"/>
  <c r="E267" i="2"/>
  <c r="F267" i="2" l="1"/>
  <c r="G267" i="2" s="1"/>
  <c r="I267" i="2"/>
  <c r="C268" i="2" s="1"/>
  <c r="H268" i="2" l="1"/>
  <c r="J268" i="2" s="1"/>
  <c r="E268" i="2"/>
  <c r="F268" i="2" l="1"/>
  <c r="G268" i="2" s="1"/>
  <c r="I268" i="2"/>
  <c r="C269" i="2" s="1"/>
  <c r="H269" i="2" l="1"/>
  <c r="J269" i="2" s="1"/>
  <c r="E269" i="2"/>
  <c r="I269" i="2" l="1"/>
  <c r="C270" i="2" s="1"/>
  <c r="F269" i="2"/>
  <c r="G269" i="2" s="1"/>
  <c r="H270" i="2" l="1"/>
  <c r="J270" i="2" s="1"/>
  <c r="E270" i="2"/>
  <c r="I270" i="2" l="1"/>
  <c r="C271" i="2" s="1"/>
  <c r="F270" i="2"/>
  <c r="G270" i="2" s="1"/>
  <c r="H271" i="2" l="1"/>
  <c r="J271" i="2" s="1"/>
  <c r="E271" i="2"/>
  <c r="F271" i="2" l="1"/>
  <c r="G271" i="2" s="1"/>
  <c r="I271" i="2"/>
  <c r="C272" i="2" s="1"/>
  <c r="H272" i="2" l="1"/>
  <c r="J272" i="2" s="1"/>
  <c r="E272" i="2"/>
  <c r="I272" i="2" l="1"/>
  <c r="C273" i="2" s="1"/>
  <c r="F272" i="2"/>
  <c r="G272" i="2" s="1"/>
  <c r="H273" i="2" l="1"/>
  <c r="J273" i="2" s="1"/>
  <c r="E273" i="2"/>
  <c r="F273" i="2" l="1"/>
  <c r="G273" i="2" s="1"/>
  <c r="I273" i="2"/>
  <c r="C274" i="2" s="1"/>
  <c r="E274" i="2" l="1"/>
  <c r="H274" i="2"/>
  <c r="J274" i="2" s="1"/>
  <c r="F274" i="2" l="1"/>
  <c r="G274" i="2" s="1"/>
  <c r="I274" i="2"/>
  <c r="C275" i="2" s="1"/>
  <c r="E275" i="2" l="1"/>
  <c r="H275" i="2"/>
  <c r="J275" i="2" s="1"/>
  <c r="I275" i="2" l="1"/>
  <c r="C276" i="2" s="1"/>
  <c r="F275" i="2"/>
  <c r="G275" i="2" s="1"/>
  <c r="H276" i="2" l="1"/>
  <c r="J276" i="2" s="1"/>
  <c r="E276" i="2"/>
  <c r="I276" i="2" l="1"/>
  <c r="C277" i="2" s="1"/>
  <c r="F276" i="2"/>
  <c r="G276" i="2" s="1"/>
  <c r="H277" i="2" l="1"/>
  <c r="J277" i="2" s="1"/>
  <c r="E277" i="2"/>
  <c r="I277" i="2" l="1"/>
  <c r="C278" i="2" s="1"/>
  <c r="F277" i="2"/>
  <c r="G277" i="2" s="1"/>
  <c r="H278" i="2" l="1"/>
  <c r="J278" i="2" s="1"/>
  <c r="E278" i="2"/>
  <c r="F278" i="2" l="1"/>
  <c r="G278" i="2" s="1"/>
  <c r="I278" i="2"/>
  <c r="C279" i="2" s="1"/>
  <c r="E279" i="2" l="1"/>
  <c r="H279" i="2"/>
  <c r="J279" i="2" s="1"/>
  <c r="I279" i="2" l="1"/>
  <c r="C280" i="2" s="1"/>
  <c r="F279" i="2"/>
  <c r="G279" i="2" s="1"/>
  <c r="E280" i="2" l="1"/>
  <c r="H280" i="2"/>
  <c r="J280" i="2" s="1"/>
  <c r="F280" i="2" l="1"/>
  <c r="G280" i="2" s="1"/>
  <c r="I280" i="2"/>
  <c r="C281" i="2" s="1"/>
  <c r="E281" i="2" l="1"/>
  <c r="H281" i="2"/>
  <c r="J281" i="2" s="1"/>
  <c r="F281" i="2" l="1"/>
  <c r="G281" i="2" s="1"/>
  <c r="I281" i="2"/>
  <c r="C282" i="2" s="1"/>
  <c r="H282" i="2" l="1"/>
  <c r="J282" i="2" s="1"/>
  <c r="E282" i="2"/>
  <c r="I282" i="2" l="1"/>
  <c r="C283" i="2" s="1"/>
  <c r="F282" i="2"/>
  <c r="G282" i="2" s="1"/>
  <c r="H283" i="2" l="1"/>
  <c r="J283" i="2" s="1"/>
  <c r="E283" i="2"/>
  <c r="F283" i="2" l="1"/>
  <c r="G283" i="2" s="1"/>
  <c r="I283" i="2"/>
  <c r="C284" i="2" s="1"/>
  <c r="H284" i="2" l="1"/>
  <c r="J284" i="2" s="1"/>
  <c r="E284" i="2"/>
  <c r="I284" i="2" l="1"/>
  <c r="C285" i="2" s="1"/>
  <c r="F284" i="2"/>
  <c r="G284" i="2" s="1"/>
  <c r="H285" i="2" l="1"/>
  <c r="J285" i="2" s="1"/>
  <c r="E285" i="2"/>
  <c r="F285" i="2" l="1"/>
  <c r="G285" i="2" s="1"/>
  <c r="I285" i="2"/>
  <c r="C286" i="2" s="1"/>
  <c r="H286" i="2" l="1"/>
  <c r="J286" i="2" s="1"/>
  <c r="E286" i="2"/>
  <c r="F286" i="2" l="1"/>
  <c r="G286" i="2" s="1"/>
  <c r="I286" i="2"/>
  <c r="C287" i="2" s="1"/>
  <c r="H287" i="2" l="1"/>
  <c r="J287" i="2" s="1"/>
  <c r="E287" i="2"/>
  <c r="I287" i="2" l="1"/>
  <c r="C288" i="2" s="1"/>
  <c r="F287" i="2"/>
  <c r="G287" i="2" s="1"/>
  <c r="E288" i="2" l="1"/>
  <c r="H288" i="2"/>
  <c r="J288" i="2" s="1"/>
  <c r="I288" i="2" l="1"/>
  <c r="C289" i="2" s="1"/>
  <c r="F288" i="2"/>
  <c r="G288" i="2" s="1"/>
  <c r="H289" i="2" l="1"/>
  <c r="J289" i="2" s="1"/>
  <c r="E289" i="2"/>
  <c r="F289" i="2" l="1"/>
  <c r="G289" i="2" s="1"/>
  <c r="I289" i="2"/>
  <c r="C290" i="2" s="1"/>
  <c r="H290" i="2" l="1"/>
  <c r="J290" i="2" s="1"/>
  <c r="E290" i="2"/>
  <c r="I290" i="2" l="1"/>
  <c r="C291" i="2" s="1"/>
  <c r="F290" i="2"/>
  <c r="G290" i="2" s="1"/>
  <c r="H291" i="2" l="1"/>
  <c r="J291" i="2" s="1"/>
  <c r="E291" i="2"/>
  <c r="I291" i="2" l="1"/>
  <c r="C292" i="2" s="1"/>
  <c r="F291" i="2"/>
  <c r="G291" i="2" s="1"/>
  <c r="H292" i="2" l="1"/>
  <c r="J292" i="2" s="1"/>
  <c r="E292" i="2"/>
  <c r="F292" i="2" l="1"/>
  <c r="G292" i="2" s="1"/>
  <c r="I292" i="2"/>
  <c r="C293" i="2" s="1"/>
  <c r="E293" i="2" l="1"/>
  <c r="H293" i="2"/>
  <c r="J293" i="2" s="1"/>
  <c r="I293" i="2" l="1"/>
  <c r="C294" i="2" s="1"/>
  <c r="F293" i="2"/>
  <c r="G293" i="2" s="1"/>
  <c r="H294" i="2" l="1"/>
  <c r="J294" i="2" s="1"/>
  <c r="E294" i="2"/>
  <c r="F294" i="2" l="1"/>
  <c r="G294" i="2" s="1"/>
  <c r="I294" i="2"/>
  <c r="C295" i="2" s="1"/>
  <c r="H295" i="2" l="1"/>
  <c r="J295" i="2" s="1"/>
  <c r="E295" i="2"/>
  <c r="F295" i="2" l="1"/>
  <c r="G295" i="2" s="1"/>
  <c r="I295" i="2"/>
  <c r="C296" i="2" s="1"/>
  <c r="H296" i="2" l="1"/>
  <c r="J296" i="2" s="1"/>
  <c r="E296" i="2"/>
  <c r="I296" i="2" l="1"/>
  <c r="C297" i="2" s="1"/>
  <c r="F296" i="2"/>
  <c r="G296" i="2" s="1"/>
  <c r="H297" i="2" l="1"/>
  <c r="J297" i="2" s="1"/>
  <c r="E297" i="2"/>
  <c r="F297" i="2" l="1"/>
  <c r="G297" i="2" s="1"/>
  <c r="I297" i="2"/>
  <c r="C298" i="2" s="1"/>
  <c r="H298" i="2" l="1"/>
  <c r="J298" i="2" s="1"/>
  <c r="E298" i="2"/>
  <c r="I298" i="2" l="1"/>
  <c r="C299" i="2" s="1"/>
  <c r="F298" i="2"/>
  <c r="G298" i="2" s="1"/>
  <c r="H299" i="2" l="1"/>
  <c r="J299" i="2" s="1"/>
  <c r="E299" i="2"/>
  <c r="F299" i="2" l="1"/>
  <c r="G299" i="2" s="1"/>
  <c r="I299" i="2"/>
  <c r="C300" i="2" s="1"/>
  <c r="H300" i="2" l="1"/>
  <c r="J300" i="2" s="1"/>
  <c r="E300" i="2"/>
  <c r="F300" i="2" l="1"/>
  <c r="G300" i="2" s="1"/>
  <c r="I300" i="2"/>
  <c r="C301" i="2" s="1"/>
  <c r="H301" i="2" l="1"/>
  <c r="J301" i="2" s="1"/>
  <c r="E301" i="2"/>
  <c r="I301" i="2" l="1"/>
  <c r="C302" i="2" s="1"/>
  <c r="F301" i="2"/>
  <c r="G301" i="2" s="1"/>
  <c r="H302" i="2" l="1"/>
  <c r="J302" i="2" s="1"/>
  <c r="E302" i="2"/>
  <c r="F302" i="2" l="1"/>
  <c r="G302" i="2" s="1"/>
  <c r="I302" i="2"/>
  <c r="C303" i="2" s="1"/>
  <c r="E303" i="2" l="1"/>
  <c r="H303" i="2"/>
  <c r="J303" i="2" s="1"/>
  <c r="F303" i="2" l="1"/>
  <c r="G303" i="2" s="1"/>
  <c r="I303" i="2"/>
  <c r="C304" i="2" s="1"/>
  <c r="H304" i="2" l="1"/>
  <c r="J304" i="2" s="1"/>
  <c r="E304" i="2"/>
  <c r="I304" i="2" l="1"/>
  <c r="C305" i="2" s="1"/>
  <c r="F304" i="2"/>
  <c r="G304" i="2" s="1"/>
  <c r="H305" i="2" l="1"/>
  <c r="J305" i="2" s="1"/>
  <c r="E305" i="2"/>
  <c r="F305" i="2" l="1"/>
  <c r="G305" i="2" s="1"/>
  <c r="I305" i="2"/>
  <c r="C306" i="2" s="1"/>
  <c r="H306" i="2" l="1"/>
  <c r="J306" i="2" s="1"/>
  <c r="E306" i="2"/>
  <c r="F306" i="2" l="1"/>
  <c r="G306" i="2" s="1"/>
  <c r="I306" i="2"/>
  <c r="C307" i="2" s="1"/>
  <c r="H307" i="2" l="1"/>
  <c r="J307" i="2" s="1"/>
  <c r="E307" i="2"/>
  <c r="F307" i="2" l="1"/>
  <c r="G307" i="2" s="1"/>
  <c r="I307" i="2"/>
  <c r="C308" i="2" s="1"/>
  <c r="E308" i="2" l="1"/>
  <c r="H308" i="2"/>
  <c r="J308" i="2" s="1"/>
  <c r="F308" i="2" l="1"/>
  <c r="G308" i="2" s="1"/>
  <c r="I308" i="2"/>
  <c r="C309" i="2" s="1"/>
  <c r="H309" i="2" l="1"/>
  <c r="J309" i="2" s="1"/>
  <c r="E309" i="2"/>
  <c r="F309" i="2" l="1"/>
  <c r="G309" i="2" s="1"/>
  <c r="I309" i="2"/>
  <c r="C310" i="2" s="1"/>
  <c r="H310" i="2" l="1"/>
  <c r="J310" i="2" s="1"/>
  <c r="E310" i="2"/>
  <c r="F310" i="2" l="1"/>
  <c r="G310" i="2" s="1"/>
  <c r="I310" i="2"/>
  <c r="C311" i="2" s="1"/>
  <c r="H311" i="2" l="1"/>
  <c r="J311" i="2" s="1"/>
  <c r="E311" i="2"/>
  <c r="I311" i="2" l="1"/>
  <c r="C312" i="2" s="1"/>
  <c r="F311" i="2"/>
  <c r="G311" i="2" s="1"/>
  <c r="H312" i="2" l="1"/>
  <c r="J312" i="2" s="1"/>
  <c r="E312" i="2"/>
  <c r="I312" i="2" l="1"/>
  <c r="C313" i="2" s="1"/>
  <c r="F312" i="2"/>
  <c r="G312" i="2" s="1"/>
  <c r="H313" i="2" l="1"/>
  <c r="J313" i="2" s="1"/>
  <c r="E313" i="2"/>
  <c r="F313" i="2" l="1"/>
  <c r="G313" i="2" s="1"/>
  <c r="I313" i="2"/>
  <c r="C314" i="2" s="1"/>
  <c r="H314" i="2" l="1"/>
  <c r="J314" i="2" s="1"/>
  <c r="E314" i="2"/>
  <c r="F314" i="2" l="1"/>
  <c r="G314" i="2" s="1"/>
  <c r="I314" i="2"/>
  <c r="C315" i="2" s="1"/>
  <c r="E315" i="2" l="1"/>
  <c r="H315" i="2"/>
  <c r="J315" i="2" s="1"/>
  <c r="I315" i="2" l="1"/>
  <c r="C316" i="2" s="1"/>
  <c r="F315" i="2"/>
  <c r="G315" i="2" s="1"/>
  <c r="H316" i="2" l="1"/>
  <c r="J316" i="2" s="1"/>
  <c r="E316" i="2"/>
  <c r="F316" i="2" l="1"/>
  <c r="G316" i="2" s="1"/>
  <c r="I316" i="2"/>
  <c r="C317" i="2" s="1"/>
  <c r="H317" i="2" l="1"/>
  <c r="J317" i="2" s="1"/>
  <c r="E317" i="2"/>
  <c r="I317" i="2" l="1"/>
  <c r="C318" i="2" s="1"/>
  <c r="F317" i="2"/>
  <c r="G317" i="2" s="1"/>
  <c r="H318" i="2" l="1"/>
  <c r="J318" i="2" s="1"/>
  <c r="E318" i="2"/>
  <c r="F318" i="2" l="1"/>
  <c r="G318" i="2" s="1"/>
  <c r="I318" i="2"/>
  <c r="C319" i="2" s="1"/>
  <c r="E319" i="2" l="1"/>
  <c r="H319" i="2"/>
  <c r="J319" i="2" s="1"/>
  <c r="F319" i="2" l="1"/>
  <c r="G319" i="2" s="1"/>
  <c r="I319" i="2"/>
  <c r="C320" i="2" s="1"/>
  <c r="H320" i="2" l="1"/>
  <c r="J320" i="2" s="1"/>
  <c r="E320" i="2"/>
  <c r="I320" i="2" l="1"/>
  <c r="C321" i="2" s="1"/>
  <c r="F320" i="2"/>
  <c r="G320" i="2" s="1"/>
  <c r="H321" i="2" l="1"/>
  <c r="J321" i="2" s="1"/>
  <c r="E321" i="2"/>
  <c r="I321" i="2" l="1"/>
  <c r="C322" i="2" s="1"/>
  <c r="F321" i="2"/>
  <c r="G321" i="2" s="1"/>
  <c r="H322" i="2" l="1"/>
  <c r="J322" i="2" s="1"/>
  <c r="E322" i="2"/>
  <c r="I322" i="2" l="1"/>
  <c r="C323" i="2" s="1"/>
  <c r="F322" i="2"/>
  <c r="G322" i="2" s="1"/>
  <c r="H323" i="2" l="1"/>
  <c r="J323" i="2" s="1"/>
  <c r="E323" i="2"/>
  <c r="F323" i="2" l="1"/>
  <c r="G323" i="2" s="1"/>
  <c r="I323" i="2"/>
  <c r="C324" i="2" s="1"/>
  <c r="H324" i="2" l="1"/>
  <c r="J324" i="2" s="1"/>
  <c r="E324" i="2"/>
  <c r="F324" i="2" l="1"/>
  <c r="G324" i="2" s="1"/>
  <c r="I324" i="2"/>
  <c r="C325" i="2" s="1"/>
  <c r="H325" i="2" l="1"/>
  <c r="J325" i="2" s="1"/>
  <c r="E325" i="2"/>
  <c r="F325" i="2" l="1"/>
  <c r="G325" i="2" s="1"/>
  <c r="I325" i="2"/>
  <c r="C326" i="2" s="1"/>
  <c r="H326" i="2" l="1"/>
  <c r="J326" i="2" s="1"/>
  <c r="E326" i="2"/>
  <c r="I326" i="2" l="1"/>
  <c r="C327" i="2" s="1"/>
  <c r="F326" i="2"/>
  <c r="G326" i="2" s="1"/>
  <c r="H327" i="2" l="1"/>
  <c r="J327" i="2" s="1"/>
  <c r="E327" i="2"/>
  <c r="I327" i="2" l="1"/>
  <c r="C328" i="2" s="1"/>
  <c r="F327" i="2"/>
  <c r="G327" i="2" s="1"/>
  <c r="H328" i="2" l="1"/>
  <c r="J328" i="2" s="1"/>
  <c r="E328" i="2"/>
  <c r="I328" i="2" l="1"/>
  <c r="C329" i="2" s="1"/>
  <c r="F328" i="2"/>
  <c r="G328" i="2" s="1"/>
  <c r="H329" i="2" l="1"/>
  <c r="J329" i="2" s="1"/>
  <c r="E329" i="2"/>
  <c r="F329" i="2" l="1"/>
  <c r="G329" i="2" s="1"/>
  <c r="I329" i="2"/>
  <c r="C330" i="2" s="1"/>
  <c r="E330" i="2" l="1"/>
  <c r="H330" i="2"/>
  <c r="J330" i="2" s="1"/>
  <c r="F330" i="2" l="1"/>
  <c r="G330" i="2" s="1"/>
  <c r="I330" i="2"/>
  <c r="C331" i="2" s="1"/>
  <c r="H331" i="2" l="1"/>
  <c r="J331" i="2" s="1"/>
  <c r="E331" i="2"/>
  <c r="F331" i="2" l="1"/>
  <c r="G331" i="2" s="1"/>
  <c r="I331" i="2"/>
  <c r="C332" i="2" s="1"/>
  <c r="H332" i="2" l="1"/>
  <c r="J332" i="2" s="1"/>
  <c r="E332" i="2"/>
  <c r="F332" i="2" l="1"/>
  <c r="G332" i="2" s="1"/>
  <c r="I332" i="2"/>
  <c r="C333" i="2" s="1"/>
  <c r="H333" i="2" l="1"/>
  <c r="J333" i="2" s="1"/>
  <c r="E333" i="2"/>
  <c r="F333" i="2" l="1"/>
  <c r="G333" i="2" s="1"/>
  <c r="I333" i="2"/>
  <c r="C334" i="2" s="1"/>
  <c r="H334" i="2" l="1"/>
  <c r="J334" i="2" s="1"/>
  <c r="E334" i="2"/>
  <c r="I334" i="2" l="1"/>
  <c r="C335" i="2" s="1"/>
  <c r="F334" i="2"/>
  <c r="G334" i="2" s="1"/>
  <c r="E335" i="2" l="1"/>
  <c r="H335" i="2"/>
  <c r="J335" i="2" s="1"/>
  <c r="I335" i="2" l="1"/>
  <c r="C336" i="2" s="1"/>
  <c r="F335" i="2"/>
  <c r="G335" i="2" s="1"/>
  <c r="H336" i="2" l="1"/>
  <c r="J336" i="2" s="1"/>
  <c r="E336" i="2"/>
  <c r="I336" i="2" l="1"/>
  <c r="C337" i="2" s="1"/>
  <c r="F336" i="2"/>
  <c r="G336" i="2" s="1"/>
  <c r="E337" i="2" l="1"/>
  <c r="H337" i="2"/>
  <c r="J337" i="2" s="1"/>
  <c r="I337" i="2" l="1"/>
  <c r="C338" i="2" s="1"/>
  <c r="F337" i="2"/>
  <c r="G337" i="2" s="1"/>
  <c r="H338" i="2" l="1"/>
  <c r="J338" i="2" s="1"/>
  <c r="E338" i="2"/>
  <c r="I338" i="2" l="1"/>
  <c r="C339" i="2" s="1"/>
  <c r="F338" i="2"/>
  <c r="G338" i="2" s="1"/>
  <c r="E339" i="2" l="1"/>
  <c r="H339" i="2"/>
  <c r="J339" i="2" s="1"/>
  <c r="I339" i="2" l="1"/>
  <c r="C340" i="2" s="1"/>
  <c r="F339" i="2"/>
  <c r="G339" i="2" s="1"/>
  <c r="H340" i="2" l="1"/>
  <c r="J340" i="2" s="1"/>
  <c r="E340" i="2"/>
  <c r="I340" i="2" l="1"/>
  <c r="C341" i="2" s="1"/>
  <c r="F340" i="2"/>
  <c r="G340" i="2" s="1"/>
  <c r="H341" i="2" l="1"/>
  <c r="J341" i="2" s="1"/>
  <c r="E341" i="2"/>
  <c r="F341" i="2" l="1"/>
  <c r="G341" i="2" s="1"/>
  <c r="I341" i="2"/>
  <c r="C342" i="2" s="1"/>
  <c r="H342" i="2" l="1"/>
  <c r="J342" i="2" s="1"/>
  <c r="E342" i="2"/>
  <c r="F342" i="2" l="1"/>
  <c r="G342" i="2" s="1"/>
  <c r="I342" i="2"/>
  <c r="C343" i="2" s="1"/>
  <c r="E343" i="2" l="1"/>
  <c r="H343" i="2"/>
  <c r="J343" i="2" s="1"/>
  <c r="F343" i="2" l="1"/>
  <c r="G343" i="2" s="1"/>
  <c r="I343" i="2"/>
  <c r="C344" i="2" s="1"/>
  <c r="H344" i="2" l="1"/>
  <c r="J344" i="2" s="1"/>
  <c r="E344" i="2"/>
  <c r="F344" i="2" l="1"/>
  <c r="G344" i="2" s="1"/>
  <c r="I344" i="2"/>
  <c r="C345" i="2" s="1"/>
  <c r="H345" i="2" l="1"/>
  <c r="J345" i="2" s="1"/>
  <c r="E345" i="2"/>
  <c r="I345" i="2" l="1"/>
  <c r="C346" i="2" s="1"/>
  <c r="F345" i="2"/>
  <c r="G345" i="2" s="1"/>
  <c r="H346" i="2" l="1"/>
  <c r="J346" i="2" s="1"/>
  <c r="E346" i="2"/>
  <c r="F346" i="2" l="1"/>
  <c r="G346" i="2" s="1"/>
  <c r="I346" i="2"/>
  <c r="C347" i="2" s="1"/>
  <c r="E347" i="2" l="1"/>
  <c r="H347" i="2"/>
  <c r="J347" i="2" s="1"/>
  <c r="I347" i="2" l="1"/>
  <c r="C348" i="2" s="1"/>
  <c r="F347" i="2"/>
  <c r="G347" i="2" s="1"/>
  <c r="H348" i="2" l="1"/>
  <c r="J348" i="2" s="1"/>
  <c r="E348" i="2"/>
  <c r="F348" i="2" l="1"/>
  <c r="G348" i="2" s="1"/>
  <c r="I348" i="2"/>
  <c r="C349" i="2" s="1"/>
  <c r="H349" i="2" l="1"/>
  <c r="J349" i="2" s="1"/>
  <c r="E349" i="2"/>
  <c r="I349" i="2" l="1"/>
  <c r="C350" i="2" s="1"/>
  <c r="F349" i="2"/>
  <c r="G349" i="2" s="1"/>
  <c r="H350" i="2" l="1"/>
  <c r="J350" i="2" s="1"/>
  <c r="E350" i="2"/>
  <c r="I350" i="2" l="1"/>
  <c r="C351" i="2" s="1"/>
  <c r="F350" i="2"/>
  <c r="G350" i="2" s="1"/>
  <c r="E351" i="2" l="1"/>
  <c r="H351" i="2"/>
  <c r="J351" i="2" s="1"/>
  <c r="I351" i="2" l="1"/>
  <c r="C352" i="2" s="1"/>
  <c r="F351" i="2"/>
  <c r="G351" i="2" s="1"/>
  <c r="H352" i="2" l="1"/>
  <c r="J352" i="2" s="1"/>
  <c r="E352" i="2"/>
  <c r="I352" i="2" l="1"/>
  <c r="C353" i="2" s="1"/>
  <c r="F352" i="2"/>
  <c r="G352" i="2" s="1"/>
  <c r="H353" i="2" l="1"/>
  <c r="J353" i="2" s="1"/>
  <c r="E353" i="2"/>
  <c r="I353" i="2" l="1"/>
  <c r="C354" i="2" s="1"/>
  <c r="F353" i="2"/>
  <c r="G353" i="2" s="1"/>
  <c r="H354" i="2" l="1"/>
  <c r="J354" i="2" s="1"/>
  <c r="E354" i="2"/>
  <c r="F354" i="2" l="1"/>
  <c r="G354" i="2" s="1"/>
  <c r="I354" i="2"/>
  <c r="C355" i="2" s="1"/>
  <c r="H355" i="2" l="1"/>
  <c r="J355" i="2" s="1"/>
  <c r="E355" i="2"/>
  <c r="F355" i="2" l="1"/>
  <c r="G355" i="2" s="1"/>
  <c r="I355" i="2"/>
  <c r="C356" i="2" s="1"/>
  <c r="E356" i="2" l="1"/>
  <c r="H356" i="2"/>
  <c r="J356" i="2" s="1"/>
  <c r="I356" i="2" l="1"/>
  <c r="C357" i="2" s="1"/>
  <c r="F356" i="2"/>
  <c r="G356" i="2" s="1"/>
  <c r="H357" i="2" l="1"/>
  <c r="J357" i="2" s="1"/>
  <c r="E357" i="2"/>
  <c r="I357" i="2" l="1"/>
  <c r="C358" i="2" s="1"/>
  <c r="F357" i="2"/>
  <c r="G357" i="2" s="1"/>
  <c r="H358" i="2" l="1"/>
  <c r="J358" i="2" s="1"/>
  <c r="E358" i="2"/>
  <c r="I358" i="2" l="1"/>
  <c r="C359" i="2" s="1"/>
  <c r="F358" i="2"/>
  <c r="G358" i="2" s="1"/>
  <c r="H359" i="2" l="1"/>
  <c r="J359" i="2" s="1"/>
  <c r="E359" i="2"/>
  <c r="I359" i="2" l="1"/>
  <c r="C360" i="2" s="1"/>
  <c r="F359" i="2"/>
  <c r="G359" i="2" s="1"/>
  <c r="H360" i="2" l="1"/>
  <c r="J360" i="2" s="1"/>
  <c r="E360" i="2"/>
  <c r="F360" i="2" l="1"/>
  <c r="G360" i="2" s="1"/>
  <c r="I360" i="2"/>
  <c r="C361" i="2" s="1"/>
  <c r="H361" i="2" l="1"/>
  <c r="J361" i="2" s="1"/>
  <c r="E361" i="2"/>
  <c r="I361" i="2" l="1"/>
  <c r="C362" i="2" s="1"/>
  <c r="F361" i="2"/>
  <c r="G361" i="2" s="1"/>
  <c r="E362" i="2" l="1"/>
  <c r="H362" i="2"/>
  <c r="J362" i="2" s="1"/>
  <c r="F362" i="2" l="1"/>
  <c r="G362" i="2" s="1"/>
  <c r="I362" i="2"/>
  <c r="C363" i="2" s="1"/>
  <c r="H363" i="2" l="1"/>
  <c r="J363" i="2" s="1"/>
  <c r="E363" i="2"/>
  <c r="F363" i="2" l="1"/>
  <c r="G363" i="2" s="1"/>
  <c r="I363" i="2"/>
  <c r="C364" i="2" s="1"/>
  <c r="H364" i="2" l="1"/>
  <c r="J364" i="2" s="1"/>
  <c r="E364" i="2"/>
  <c r="F364" i="2" l="1"/>
  <c r="G364" i="2" s="1"/>
  <c r="I364" i="2"/>
  <c r="C365" i="2" s="1"/>
  <c r="E365" i="2" l="1"/>
  <c r="H365" i="2"/>
  <c r="J365" i="2" s="1"/>
  <c r="F365" i="2" l="1"/>
  <c r="G365" i="2" s="1"/>
  <c r="I365" i="2"/>
  <c r="C366" i="2" s="1"/>
  <c r="H366" i="2" l="1"/>
  <c r="J366" i="2" s="1"/>
  <c r="E366" i="2"/>
  <c r="F366" i="2" l="1"/>
  <c r="G366" i="2" s="1"/>
  <c r="I366" i="2"/>
  <c r="C367" i="2" s="1"/>
  <c r="H367" i="2" l="1"/>
  <c r="J367" i="2" s="1"/>
  <c r="E367" i="2"/>
  <c r="F367" i="2" l="1"/>
  <c r="G367" i="2" s="1"/>
  <c r="I367" i="2"/>
  <c r="C368" i="2" s="1"/>
  <c r="H368" i="2" l="1"/>
  <c r="J368" i="2" s="1"/>
  <c r="E368" i="2"/>
  <c r="F368" i="2" l="1"/>
  <c r="G368" i="2" s="1"/>
  <c r="I368" i="2"/>
  <c r="C369" i="2" s="1"/>
  <c r="E369" i="2" l="1"/>
  <c r="H369" i="2"/>
  <c r="J369" i="2" s="1"/>
  <c r="F369" i="2" l="1"/>
  <c r="G369" i="2" s="1"/>
  <c r="I369" i="2"/>
  <c r="C370" i="2" s="1"/>
  <c r="E370" i="2" l="1"/>
  <c r="H370" i="2"/>
  <c r="J370" i="2" s="1"/>
  <c r="I370" i="2" l="1"/>
  <c r="C371" i="2" s="1"/>
  <c r="F370" i="2"/>
  <c r="G370" i="2" s="1"/>
  <c r="H371" i="2" l="1"/>
  <c r="J371" i="2" s="1"/>
  <c r="E371" i="2"/>
  <c r="F371" i="2" l="1"/>
  <c r="G371" i="2" s="1"/>
  <c r="I371" i="2"/>
  <c r="C372" i="2" s="1"/>
  <c r="E372" i="2" l="1"/>
  <c r="H372" i="2"/>
  <c r="J372" i="2" s="1"/>
  <c r="F372" i="2" l="1"/>
  <c r="G372" i="2" s="1"/>
  <c r="I372" i="2"/>
  <c r="C373" i="2" s="1"/>
  <c r="H373" i="2" l="1"/>
  <c r="J373" i="2" s="1"/>
  <c r="E373" i="2"/>
  <c r="F373" i="2" l="1"/>
  <c r="G373" i="2" s="1"/>
  <c r="I373" i="2"/>
  <c r="C374" i="2" s="1"/>
  <c r="H374" i="2" l="1"/>
  <c r="J374" i="2" s="1"/>
  <c r="E374" i="2"/>
  <c r="F374" i="2" l="1"/>
  <c r="G374" i="2" s="1"/>
  <c r="I374" i="2"/>
  <c r="C375" i="2" s="1"/>
  <c r="H375" i="2" l="1"/>
  <c r="J375" i="2" s="1"/>
  <c r="E375" i="2"/>
  <c r="I375" i="2" l="1"/>
  <c r="C376" i="2" s="1"/>
  <c r="F375" i="2"/>
  <c r="G375" i="2" s="1"/>
  <c r="H376" i="2" l="1"/>
  <c r="J376" i="2" s="1"/>
  <c r="E376" i="2"/>
  <c r="F376" i="2" l="1"/>
  <c r="G376" i="2" s="1"/>
  <c r="I376" i="2"/>
  <c r="C377" i="2" s="1"/>
  <c r="H377" i="2" l="1"/>
  <c r="J377" i="2" s="1"/>
  <c r="E377" i="2"/>
  <c r="F377" i="2" l="1"/>
  <c r="G377" i="2" s="1"/>
  <c r="I377" i="2"/>
  <c r="C378" i="2" s="1"/>
  <c r="H378" i="2" l="1"/>
  <c r="J378" i="2" s="1"/>
  <c r="E378" i="2"/>
  <c r="I378" i="2" l="1"/>
  <c r="C379" i="2" s="1"/>
  <c r="F378" i="2"/>
  <c r="G378" i="2" s="1"/>
  <c r="H379" i="2" l="1"/>
  <c r="J379" i="2" s="1"/>
  <c r="E379" i="2"/>
  <c r="F379" i="2" l="1"/>
  <c r="G379" i="2" s="1"/>
  <c r="I379" i="2"/>
  <c r="C380" i="2" s="1"/>
  <c r="H380" i="2" l="1"/>
  <c r="J380" i="2" s="1"/>
  <c r="E380" i="2"/>
  <c r="F380" i="2" l="1"/>
  <c r="G380" i="2" s="1"/>
  <c r="I380" i="2"/>
  <c r="C381" i="2" s="1"/>
  <c r="H381" i="2" l="1"/>
  <c r="J381" i="2" s="1"/>
  <c r="E381" i="2"/>
  <c r="F381" i="2" l="1"/>
  <c r="G381" i="2" s="1"/>
  <c r="I381" i="2"/>
  <c r="C382" i="2" s="1"/>
  <c r="H382" i="2" l="1"/>
  <c r="J382" i="2" s="1"/>
  <c r="E382" i="2"/>
  <c r="F382" i="2" l="1"/>
  <c r="G382" i="2" s="1"/>
  <c r="I382" i="2"/>
  <c r="C383" i="2" s="1"/>
  <c r="H383" i="2" l="1"/>
  <c r="J383" i="2" s="1"/>
  <c r="E383" i="2"/>
  <c r="F383" i="2" l="1"/>
  <c r="G383" i="2" s="1"/>
  <c r="I383" i="2"/>
  <c r="C384" i="2" s="1"/>
  <c r="H384" i="2" l="1"/>
  <c r="J384" i="2" s="1"/>
  <c r="E384" i="2"/>
  <c r="F384" i="2" l="1"/>
  <c r="G384" i="2" s="1"/>
  <c r="I384" i="2"/>
  <c r="C385" i="2" s="1"/>
  <c r="H385" i="2" l="1"/>
  <c r="J385" i="2" s="1"/>
  <c r="E385" i="2"/>
  <c r="F385" i="2" l="1"/>
  <c r="G385" i="2" s="1"/>
  <c r="I385" i="2"/>
  <c r="C386" i="2" s="1"/>
  <c r="E386" i="2" l="1"/>
  <c r="H386" i="2"/>
  <c r="J386" i="2" s="1"/>
  <c r="F386" i="2" l="1"/>
  <c r="G386" i="2" s="1"/>
  <c r="I386" i="2"/>
  <c r="C387" i="2" s="1"/>
  <c r="H387" i="2" l="1"/>
  <c r="J387" i="2" s="1"/>
  <c r="E387" i="2"/>
  <c r="F387" i="2" l="1"/>
  <c r="G387" i="2" s="1"/>
  <c r="I387" i="2"/>
  <c r="C388" i="2" s="1"/>
  <c r="H388" i="2" l="1"/>
  <c r="J388" i="2" s="1"/>
  <c r="E388" i="2"/>
  <c r="I388" i="2" l="1"/>
  <c r="C389" i="2" s="1"/>
  <c r="F388" i="2"/>
  <c r="G388" i="2" s="1"/>
  <c r="H389" i="2" l="1"/>
  <c r="J389" i="2" s="1"/>
  <c r="E389" i="2"/>
  <c r="I389" i="2" l="1"/>
  <c r="C390" i="2" s="1"/>
  <c r="F389" i="2"/>
  <c r="G389" i="2" s="1"/>
  <c r="H390" i="2" l="1"/>
  <c r="J390" i="2" s="1"/>
  <c r="E390" i="2"/>
  <c r="F390" i="2" l="1"/>
  <c r="G390" i="2" s="1"/>
  <c r="I390" i="2"/>
  <c r="C391" i="2" s="1"/>
  <c r="H391" i="2" l="1"/>
  <c r="J391" i="2" s="1"/>
  <c r="E391" i="2"/>
  <c r="I391" i="2" l="1"/>
  <c r="C392" i="2" s="1"/>
  <c r="F391" i="2"/>
  <c r="G391" i="2" s="1"/>
  <c r="H392" i="2" l="1"/>
  <c r="J392" i="2" s="1"/>
  <c r="E392" i="2"/>
  <c r="F392" i="2" l="1"/>
  <c r="G392" i="2" s="1"/>
  <c r="I392" i="2"/>
  <c r="C393" i="2" s="1"/>
  <c r="H393" i="2" l="1"/>
  <c r="J393" i="2" s="1"/>
  <c r="E393" i="2"/>
  <c r="F393" i="2" l="1"/>
  <c r="G393" i="2" s="1"/>
  <c r="I393" i="2"/>
  <c r="C394" i="2" s="1"/>
  <c r="E394" i="2" l="1"/>
  <c r="H394" i="2"/>
  <c r="J394" i="2" s="1"/>
  <c r="I394" i="2" l="1"/>
  <c r="C395" i="2" s="1"/>
  <c r="F394" i="2"/>
  <c r="G394" i="2" s="1"/>
  <c r="H395" i="2" l="1"/>
  <c r="J395" i="2" s="1"/>
  <c r="E395" i="2"/>
  <c r="I395" i="2" l="1"/>
  <c r="C396" i="2" s="1"/>
  <c r="F395" i="2"/>
  <c r="G395" i="2" s="1"/>
  <c r="H396" i="2" l="1"/>
  <c r="J396" i="2" s="1"/>
  <c r="E396" i="2"/>
  <c r="I396" i="2" l="1"/>
  <c r="C397" i="2" s="1"/>
  <c r="F396" i="2"/>
  <c r="G396" i="2" s="1"/>
  <c r="H397" i="2" l="1"/>
  <c r="J397" i="2" s="1"/>
  <c r="E397" i="2"/>
  <c r="I397" i="2" l="1"/>
  <c r="C398" i="2" s="1"/>
  <c r="F397" i="2"/>
  <c r="G397" i="2" s="1"/>
  <c r="H398" i="2" l="1"/>
  <c r="J398" i="2" s="1"/>
  <c r="E398" i="2"/>
  <c r="F398" i="2" l="1"/>
  <c r="G398" i="2" s="1"/>
  <c r="I398" i="2"/>
  <c r="C399" i="2" s="1"/>
  <c r="H399" i="2" l="1"/>
  <c r="J399" i="2" s="1"/>
  <c r="E399" i="2"/>
  <c r="F399" i="2" l="1"/>
  <c r="G399" i="2" s="1"/>
  <c r="I399" i="2"/>
  <c r="C400" i="2" s="1"/>
  <c r="H400" i="2" l="1"/>
  <c r="J400" i="2" s="1"/>
  <c r="E400" i="2"/>
  <c r="F400" i="2" l="1"/>
  <c r="G400" i="2" s="1"/>
  <c r="I400" i="2"/>
  <c r="C401" i="2" s="1"/>
  <c r="H401" i="2" l="1"/>
  <c r="J401" i="2" s="1"/>
  <c r="E401" i="2"/>
  <c r="F401" i="2" l="1"/>
  <c r="G401" i="2" s="1"/>
  <c r="I401" i="2"/>
  <c r="C402" i="2" s="1"/>
  <c r="H402" i="2" l="1"/>
  <c r="J402" i="2" s="1"/>
  <c r="E402" i="2"/>
  <c r="F402" i="2" l="1"/>
  <c r="G402" i="2" s="1"/>
  <c r="I402" i="2"/>
  <c r="C403" i="2" s="1"/>
  <c r="H403" i="2" l="1"/>
  <c r="J403" i="2" s="1"/>
  <c r="E403" i="2"/>
  <c r="F403" i="2" l="1"/>
  <c r="G403" i="2" s="1"/>
  <c r="I403" i="2"/>
  <c r="C404" i="2" s="1"/>
  <c r="H404" i="2" l="1"/>
  <c r="J404" i="2" s="1"/>
  <c r="E404" i="2"/>
  <c r="I404" i="2" l="1"/>
  <c r="C405" i="2" s="1"/>
  <c r="F404" i="2"/>
  <c r="G404" i="2" s="1"/>
  <c r="E405" i="2" l="1"/>
  <c r="H405" i="2"/>
  <c r="J405" i="2" s="1"/>
  <c r="F405" i="2" l="1"/>
  <c r="G405" i="2" s="1"/>
  <c r="I405" i="2"/>
  <c r="C406" i="2" s="1"/>
  <c r="H406" i="2" l="1"/>
  <c r="J406" i="2" s="1"/>
  <c r="E406" i="2"/>
  <c r="I406" i="2" l="1"/>
  <c r="C407" i="2" s="1"/>
  <c r="F406" i="2"/>
  <c r="G406" i="2" s="1"/>
  <c r="H407" i="2" l="1"/>
  <c r="J407" i="2" s="1"/>
  <c r="E407" i="2"/>
  <c r="I407" i="2" l="1"/>
  <c r="C408" i="2" s="1"/>
  <c r="F407" i="2"/>
  <c r="G407" i="2" s="1"/>
  <c r="H408" i="2" l="1"/>
  <c r="J408" i="2" s="1"/>
  <c r="E408" i="2"/>
  <c r="I408" i="2" l="1"/>
  <c r="C409" i="2" s="1"/>
  <c r="F408" i="2"/>
  <c r="G408" i="2" s="1"/>
  <c r="H409" i="2" l="1"/>
  <c r="J409" i="2" s="1"/>
  <c r="E409" i="2"/>
  <c r="I409" i="2" l="1"/>
  <c r="C410" i="2" s="1"/>
  <c r="F409" i="2"/>
  <c r="G409" i="2" s="1"/>
  <c r="E410" i="2" l="1"/>
  <c r="H410" i="2"/>
  <c r="J410" i="2" s="1"/>
  <c r="I410" i="2" l="1"/>
  <c r="C411" i="2" s="1"/>
  <c r="F410" i="2"/>
  <c r="G410" i="2" s="1"/>
  <c r="H411" i="2" l="1"/>
  <c r="J411" i="2" s="1"/>
  <c r="E411" i="2"/>
  <c r="F411" i="2" l="1"/>
  <c r="G411" i="2" s="1"/>
  <c r="I411" i="2"/>
  <c r="C412" i="2" s="1"/>
  <c r="H412" i="2" l="1"/>
  <c r="J412" i="2" s="1"/>
  <c r="E412" i="2"/>
  <c r="I412" i="2" l="1"/>
  <c r="C413" i="2" s="1"/>
  <c r="F412" i="2"/>
  <c r="G412" i="2" s="1"/>
  <c r="E413" i="2" l="1"/>
  <c r="H413" i="2"/>
  <c r="J413" i="2" s="1"/>
  <c r="F413" i="2" l="1"/>
  <c r="G413" i="2" s="1"/>
  <c r="I413" i="2"/>
  <c r="C414" i="2" s="1"/>
  <c r="H414" i="2" l="1"/>
  <c r="J414" i="2" s="1"/>
  <c r="E414" i="2"/>
  <c r="F414" i="2" l="1"/>
  <c r="G414" i="2" s="1"/>
  <c r="I414" i="2"/>
  <c r="C415" i="2" s="1"/>
  <c r="H415" i="2" l="1"/>
  <c r="J415" i="2" s="1"/>
  <c r="E415" i="2"/>
  <c r="F415" i="2" l="1"/>
  <c r="G415" i="2" s="1"/>
  <c r="I415" i="2"/>
  <c r="C416" i="2" s="1"/>
  <c r="E416" i="2" l="1"/>
  <c r="H416" i="2"/>
  <c r="J416" i="2" s="1"/>
  <c r="F416" i="2" l="1"/>
  <c r="G416" i="2" s="1"/>
  <c r="I416" i="2"/>
  <c r="C417" i="2" s="1"/>
  <c r="H417" i="2" l="1"/>
  <c r="J417" i="2" s="1"/>
  <c r="E417" i="2"/>
  <c r="F417" i="2" l="1"/>
  <c r="G417" i="2" s="1"/>
  <c r="I417" i="2"/>
  <c r="C418" i="2" s="1"/>
  <c r="H418" i="2" l="1"/>
  <c r="J418" i="2" s="1"/>
  <c r="E418" i="2"/>
  <c r="F418" i="2" l="1"/>
  <c r="G418" i="2" s="1"/>
  <c r="I418" i="2"/>
  <c r="C419" i="2" s="1"/>
  <c r="H419" i="2" l="1"/>
  <c r="J419" i="2" s="1"/>
  <c r="E419" i="2"/>
  <c r="I419" i="2" l="1"/>
  <c r="C420" i="2" s="1"/>
  <c r="F419" i="2"/>
  <c r="G419" i="2" s="1"/>
  <c r="E420" i="2" l="1"/>
  <c r="H420" i="2"/>
  <c r="J420" i="2" s="1"/>
  <c r="I420" i="2" l="1"/>
  <c r="C421" i="2" s="1"/>
  <c r="F420" i="2"/>
  <c r="G420" i="2" s="1"/>
  <c r="H421" i="2" l="1"/>
  <c r="J421" i="2" s="1"/>
  <c r="E421" i="2"/>
  <c r="I421" i="2" l="1"/>
  <c r="C422" i="2" s="1"/>
  <c r="F421" i="2"/>
  <c r="G421" i="2" s="1"/>
  <c r="H422" i="2" l="1"/>
  <c r="J422" i="2" s="1"/>
  <c r="E422" i="2"/>
  <c r="F422" i="2" l="1"/>
  <c r="G422" i="2" s="1"/>
  <c r="I422" i="2"/>
  <c r="C423" i="2" s="1"/>
  <c r="H423" i="2" l="1"/>
  <c r="J423" i="2" s="1"/>
  <c r="E423" i="2"/>
  <c r="F423" i="2" l="1"/>
  <c r="G423" i="2" s="1"/>
  <c r="I423" i="2"/>
  <c r="C424" i="2" s="1"/>
  <c r="H424" i="2" l="1"/>
  <c r="J424" i="2" s="1"/>
  <c r="E424" i="2"/>
  <c r="I424" i="2" l="1"/>
  <c r="C425" i="2" s="1"/>
  <c r="F424" i="2"/>
  <c r="G424" i="2" s="1"/>
  <c r="H425" i="2" l="1"/>
  <c r="J425" i="2" s="1"/>
  <c r="E425" i="2"/>
  <c r="F425" i="2" l="1"/>
  <c r="G425" i="2" s="1"/>
  <c r="I425" i="2"/>
  <c r="C426" i="2" s="1"/>
  <c r="H426" i="2" l="1"/>
  <c r="J426" i="2" s="1"/>
  <c r="E426" i="2"/>
  <c r="F426" i="2" l="1"/>
  <c r="G426" i="2" s="1"/>
  <c r="I426" i="2"/>
  <c r="C427" i="2" s="1"/>
  <c r="H427" i="2" l="1"/>
  <c r="J427" i="2" s="1"/>
  <c r="E427" i="2"/>
  <c r="I427" i="2" l="1"/>
  <c r="C428" i="2" s="1"/>
  <c r="F427" i="2"/>
  <c r="G427" i="2" s="1"/>
  <c r="E428" i="2" l="1"/>
  <c r="H428" i="2"/>
  <c r="J428" i="2" s="1"/>
  <c r="F428" i="2" l="1"/>
  <c r="G428" i="2" s="1"/>
  <c r="I428" i="2"/>
  <c r="C429" i="2" s="1"/>
  <c r="H429" i="2" l="1"/>
  <c r="J429" i="2" s="1"/>
  <c r="E429" i="2"/>
  <c r="F429" i="2" l="1"/>
  <c r="G429" i="2" s="1"/>
  <c r="I429" i="2"/>
  <c r="C430" i="2" s="1"/>
  <c r="H430" i="2" l="1"/>
  <c r="J430" i="2" s="1"/>
  <c r="E430" i="2"/>
  <c r="F430" i="2" l="1"/>
  <c r="G430" i="2" s="1"/>
  <c r="I430" i="2"/>
  <c r="C431" i="2" s="1"/>
  <c r="H431" i="2" l="1"/>
  <c r="J431" i="2" s="1"/>
  <c r="E431" i="2"/>
  <c r="F431" i="2" l="1"/>
  <c r="G431" i="2" s="1"/>
  <c r="I431" i="2"/>
  <c r="C432" i="2" s="1"/>
  <c r="E432" i="2" l="1"/>
  <c r="H432" i="2"/>
  <c r="J432" i="2" s="1"/>
  <c r="I432" i="2" l="1"/>
  <c r="C433" i="2" s="1"/>
  <c r="F432" i="2"/>
  <c r="G432" i="2" s="1"/>
  <c r="H433" i="2" l="1"/>
  <c r="J433" i="2" s="1"/>
  <c r="E433" i="2"/>
  <c r="F433" i="2" l="1"/>
  <c r="G433" i="2" s="1"/>
  <c r="I433" i="2"/>
  <c r="C434" i="2" s="1"/>
  <c r="E434" i="2" l="1"/>
  <c r="H434" i="2"/>
  <c r="J434" i="2" s="1"/>
  <c r="I434" i="2" l="1"/>
  <c r="C435" i="2" s="1"/>
  <c r="F434" i="2"/>
  <c r="G434" i="2" s="1"/>
  <c r="H435" i="2" l="1"/>
  <c r="J435" i="2" s="1"/>
  <c r="E435" i="2"/>
  <c r="I435" i="2" l="1"/>
  <c r="C436" i="2" s="1"/>
  <c r="F435" i="2"/>
  <c r="G435" i="2" s="1"/>
  <c r="H436" i="2" l="1"/>
  <c r="J436" i="2" s="1"/>
  <c r="E436" i="2"/>
  <c r="F436" i="2" l="1"/>
  <c r="G436" i="2" s="1"/>
  <c r="I436" i="2"/>
  <c r="C437" i="2" s="1"/>
  <c r="H437" i="2" l="1"/>
  <c r="J437" i="2" s="1"/>
  <c r="E437" i="2"/>
  <c r="I437" i="2" l="1"/>
  <c r="C438" i="2" s="1"/>
  <c r="F437" i="2"/>
  <c r="G437" i="2" s="1"/>
  <c r="H438" i="2" l="1"/>
  <c r="J438" i="2" s="1"/>
  <c r="E438" i="2"/>
  <c r="F438" i="2" l="1"/>
  <c r="G438" i="2" s="1"/>
  <c r="I438" i="2"/>
  <c r="C439" i="2" s="1"/>
  <c r="H439" i="2" l="1"/>
  <c r="J439" i="2" s="1"/>
  <c r="E439" i="2"/>
  <c r="I439" i="2" l="1"/>
  <c r="C440" i="2" s="1"/>
  <c r="F439" i="2"/>
  <c r="G439" i="2" s="1"/>
  <c r="H440" i="2" l="1"/>
  <c r="J440" i="2" s="1"/>
  <c r="E440" i="2"/>
  <c r="F440" i="2" l="1"/>
  <c r="G440" i="2" s="1"/>
  <c r="I440" i="2"/>
  <c r="C441" i="2" s="1"/>
  <c r="E441" i="2" l="1"/>
  <c r="H441" i="2"/>
  <c r="J441" i="2" s="1"/>
  <c r="I441" i="2" l="1"/>
  <c r="C442" i="2" s="1"/>
  <c r="F441" i="2"/>
  <c r="G441" i="2" s="1"/>
  <c r="H442" i="2" l="1"/>
  <c r="J442" i="2" s="1"/>
  <c r="E442" i="2"/>
  <c r="I442" i="2" l="1"/>
  <c r="C443" i="2" s="1"/>
  <c r="F442" i="2"/>
  <c r="G442" i="2" s="1"/>
  <c r="H443" i="2" l="1"/>
  <c r="J443" i="2" s="1"/>
  <c r="E443" i="2"/>
  <c r="I443" i="2" l="1"/>
  <c r="C444" i="2" s="1"/>
  <c r="F443" i="2"/>
  <c r="G443" i="2" s="1"/>
  <c r="E444" i="2" l="1"/>
  <c r="H444" i="2"/>
  <c r="J444" i="2" s="1"/>
  <c r="F444" i="2" l="1"/>
  <c r="G444" i="2" s="1"/>
  <c r="I444" i="2"/>
  <c r="C445" i="2" s="1"/>
  <c r="H445" i="2" l="1"/>
  <c r="J445" i="2" s="1"/>
  <c r="E445" i="2"/>
  <c r="I445" i="2" l="1"/>
  <c r="C446" i="2" s="1"/>
  <c r="F445" i="2"/>
  <c r="G445" i="2" s="1"/>
  <c r="H446" i="2" l="1"/>
  <c r="J446" i="2" s="1"/>
  <c r="E446" i="2"/>
  <c r="F446" i="2" l="1"/>
  <c r="G446" i="2" s="1"/>
  <c r="I446" i="2"/>
  <c r="C447" i="2" s="1"/>
  <c r="E447" i="2" l="1"/>
  <c r="H447" i="2"/>
  <c r="J447" i="2" s="1"/>
  <c r="F447" i="2" l="1"/>
  <c r="G447" i="2" s="1"/>
  <c r="I447" i="2"/>
  <c r="C448" i="2" s="1"/>
  <c r="H448" i="2" l="1"/>
  <c r="J448" i="2" s="1"/>
  <c r="E448" i="2"/>
  <c r="I448" i="2" l="1"/>
  <c r="C449" i="2" s="1"/>
  <c r="F448" i="2"/>
  <c r="G448" i="2" s="1"/>
  <c r="H449" i="2" l="1"/>
  <c r="J449" i="2" s="1"/>
  <c r="E449" i="2"/>
  <c r="F449" i="2" l="1"/>
  <c r="G449" i="2" s="1"/>
  <c r="I449" i="2"/>
  <c r="C450" i="2" s="1"/>
  <c r="H450" i="2" l="1"/>
  <c r="J450" i="2" s="1"/>
  <c r="E450" i="2"/>
  <c r="F450" i="2" l="1"/>
  <c r="G450" i="2" s="1"/>
  <c r="I450" i="2"/>
  <c r="C451" i="2" s="1"/>
  <c r="H451" i="2" l="1"/>
  <c r="J451" i="2" s="1"/>
  <c r="E451" i="2"/>
  <c r="I451" i="2" l="1"/>
  <c r="C452" i="2" s="1"/>
  <c r="F451" i="2"/>
  <c r="G451" i="2" s="1"/>
  <c r="E452" i="2" l="1"/>
  <c r="H452" i="2"/>
  <c r="J452" i="2" s="1"/>
  <c r="F452" i="2" l="1"/>
  <c r="G452" i="2" s="1"/>
  <c r="I452" i="2"/>
  <c r="C453" i="2" s="1"/>
  <c r="H453" i="2" l="1"/>
  <c r="J453" i="2" s="1"/>
  <c r="E453" i="2"/>
  <c r="I453" i="2" l="1"/>
  <c r="C454" i="2" s="1"/>
  <c r="F453" i="2"/>
  <c r="G453" i="2" s="1"/>
  <c r="H454" i="2" l="1"/>
  <c r="J454" i="2" s="1"/>
  <c r="E454" i="2"/>
  <c r="I454" i="2" l="1"/>
  <c r="C455" i="2" s="1"/>
  <c r="F454" i="2"/>
  <c r="G454" i="2" s="1"/>
  <c r="E455" i="2" l="1"/>
  <c r="H455" i="2"/>
  <c r="J455" i="2" s="1"/>
  <c r="I455" i="2" l="1"/>
  <c r="C456" i="2" s="1"/>
  <c r="F455" i="2"/>
  <c r="G455" i="2" s="1"/>
  <c r="H456" i="2" l="1"/>
  <c r="J456" i="2" s="1"/>
  <c r="E456" i="2"/>
  <c r="F456" i="2" l="1"/>
  <c r="G456" i="2" s="1"/>
  <c r="I456" i="2"/>
  <c r="C457" i="2" s="1"/>
  <c r="H457" i="2" l="1"/>
  <c r="J457" i="2" s="1"/>
  <c r="E457" i="2"/>
  <c r="F457" i="2" l="1"/>
  <c r="G457" i="2" s="1"/>
  <c r="I457" i="2"/>
  <c r="C458" i="2" s="1"/>
  <c r="H458" i="2" l="1"/>
  <c r="J458" i="2" s="1"/>
  <c r="E458" i="2"/>
  <c r="F458" i="2" l="1"/>
  <c r="G458" i="2" s="1"/>
  <c r="I458" i="2"/>
  <c r="C459" i="2" s="1"/>
  <c r="H459" i="2" l="1"/>
  <c r="J459" i="2" s="1"/>
  <c r="E459" i="2"/>
  <c r="F459" i="2" l="1"/>
  <c r="G459" i="2" s="1"/>
  <c r="I459" i="2"/>
  <c r="C460" i="2" s="1"/>
  <c r="H460" i="2" l="1"/>
  <c r="J460" i="2" s="1"/>
  <c r="E460" i="2"/>
  <c r="F460" i="2" l="1"/>
  <c r="G460" i="2" s="1"/>
  <c r="I460" i="2"/>
  <c r="C461" i="2" s="1"/>
  <c r="H461" i="2" l="1"/>
  <c r="J461" i="2" s="1"/>
  <c r="E461" i="2"/>
  <c r="F461" i="2" l="1"/>
  <c r="G461" i="2" s="1"/>
  <c r="I461" i="2"/>
  <c r="C462" i="2" s="1"/>
  <c r="H462" i="2" l="1"/>
  <c r="J462" i="2" s="1"/>
  <c r="E462" i="2"/>
  <c r="I462" i="2" l="1"/>
  <c r="C463" i="2" s="1"/>
  <c r="F462" i="2"/>
  <c r="G462" i="2" s="1"/>
  <c r="H463" i="2" l="1"/>
  <c r="J463" i="2" s="1"/>
  <c r="E463" i="2"/>
  <c r="I463" i="2" l="1"/>
  <c r="C464" i="2" s="1"/>
  <c r="F463" i="2"/>
  <c r="G463" i="2" s="1"/>
  <c r="E464" i="2" l="1"/>
  <c r="H464" i="2"/>
  <c r="J464" i="2" s="1"/>
  <c r="I464" i="2" l="1"/>
  <c r="C465" i="2" s="1"/>
  <c r="F464" i="2"/>
  <c r="G464" i="2" s="1"/>
  <c r="H465" i="2" l="1"/>
  <c r="J465" i="2" s="1"/>
  <c r="E465" i="2"/>
  <c r="F465" i="2" l="1"/>
  <c r="G465" i="2" s="1"/>
  <c r="I465" i="2"/>
  <c r="C466" i="2" s="1"/>
  <c r="H466" i="2" l="1"/>
  <c r="J466" i="2" s="1"/>
  <c r="E466" i="2"/>
  <c r="F466" i="2" l="1"/>
  <c r="G466" i="2" s="1"/>
  <c r="I466" i="2"/>
  <c r="C467" i="2" s="1"/>
  <c r="H467" i="2" l="1"/>
  <c r="J467" i="2" s="1"/>
  <c r="E467" i="2"/>
  <c r="I467" i="2" l="1"/>
  <c r="C468" i="2" s="1"/>
  <c r="F467" i="2"/>
  <c r="G467" i="2" s="1"/>
  <c r="E468" i="2" l="1"/>
  <c r="H468" i="2"/>
  <c r="J468" i="2" s="1"/>
  <c r="F468" i="2" l="1"/>
  <c r="G468" i="2" s="1"/>
  <c r="I468" i="2"/>
  <c r="C469" i="2" s="1"/>
  <c r="H469" i="2" l="1"/>
  <c r="J469" i="2" s="1"/>
  <c r="E469" i="2"/>
  <c r="F469" i="2" l="1"/>
  <c r="G469" i="2" s="1"/>
  <c r="I469" i="2"/>
  <c r="C470" i="2" s="1"/>
  <c r="H470" i="2" l="1"/>
  <c r="J470" i="2" s="1"/>
  <c r="E470" i="2"/>
  <c r="F470" i="2" l="1"/>
  <c r="G470" i="2" s="1"/>
  <c r="I470" i="2"/>
  <c r="C471" i="2" s="1"/>
  <c r="H471" i="2" l="1"/>
  <c r="J471" i="2" s="1"/>
  <c r="E471" i="2"/>
  <c r="F471" i="2" l="1"/>
  <c r="G471" i="2" s="1"/>
  <c r="I471" i="2"/>
  <c r="C472" i="2" s="1"/>
  <c r="E472" i="2" l="1"/>
  <c r="H472" i="2"/>
  <c r="J472" i="2" s="1"/>
  <c r="I472" i="2" l="1"/>
  <c r="C473" i="2" s="1"/>
  <c r="F472" i="2"/>
  <c r="G472" i="2" s="1"/>
  <c r="H473" i="2" l="1"/>
  <c r="J473" i="2" s="1"/>
  <c r="E473" i="2"/>
  <c r="F473" i="2" l="1"/>
  <c r="G473" i="2" s="1"/>
  <c r="I473" i="2"/>
  <c r="C474" i="2" s="1"/>
  <c r="H474" i="2" l="1"/>
  <c r="J474" i="2" s="1"/>
  <c r="E474" i="2"/>
  <c r="F474" i="2" l="1"/>
  <c r="G474" i="2" s="1"/>
  <c r="I474" i="2"/>
  <c r="C475" i="2" s="1"/>
  <c r="H475" i="2" l="1"/>
  <c r="J475" i="2" s="1"/>
  <c r="E475" i="2"/>
  <c r="I475" i="2" l="1"/>
  <c r="C476" i="2" s="1"/>
  <c r="F475" i="2"/>
  <c r="G475" i="2" s="1"/>
  <c r="E476" i="2" l="1"/>
  <c r="H476" i="2"/>
  <c r="J476" i="2" s="1"/>
  <c r="I476" i="2" l="1"/>
  <c r="C477" i="2" s="1"/>
  <c r="F476" i="2"/>
  <c r="G476" i="2" s="1"/>
  <c r="H477" i="2" l="1"/>
  <c r="J477" i="2" s="1"/>
  <c r="E477" i="2"/>
  <c r="I477" i="2" l="1"/>
  <c r="C478" i="2" s="1"/>
  <c r="F477" i="2"/>
  <c r="G477" i="2" s="1"/>
  <c r="H478" i="2" l="1"/>
  <c r="J478" i="2" s="1"/>
  <c r="E478" i="2"/>
  <c r="F478" i="2" l="1"/>
  <c r="G478" i="2" s="1"/>
  <c r="I478" i="2"/>
  <c r="C479" i="2" s="1"/>
  <c r="H479" i="2" l="1"/>
  <c r="J479" i="2" s="1"/>
  <c r="E479" i="2"/>
  <c r="I479" i="2" l="1"/>
  <c r="C480" i="2" s="1"/>
  <c r="F479" i="2"/>
  <c r="G479" i="2" s="1"/>
  <c r="E480" i="2" l="1"/>
  <c r="H480" i="2"/>
  <c r="J480" i="2" s="1"/>
  <c r="F480" i="2" l="1"/>
  <c r="G480" i="2" s="1"/>
  <c r="I480" i="2"/>
  <c r="C481" i="2" s="1"/>
  <c r="H481" i="2" l="1"/>
  <c r="J481" i="2" s="1"/>
  <c r="E481" i="2"/>
  <c r="F481" i="2" l="1"/>
  <c r="G481" i="2" s="1"/>
  <c r="I481" i="2"/>
  <c r="C482" i="2" s="1"/>
  <c r="H482" i="2" l="1"/>
  <c r="J482" i="2" s="1"/>
  <c r="E482" i="2"/>
  <c r="F482" i="2" l="1"/>
  <c r="G482" i="2" s="1"/>
  <c r="I482" i="2"/>
  <c r="C483" i="2" s="1"/>
  <c r="H483" i="2" l="1"/>
  <c r="J483" i="2" s="1"/>
  <c r="E483" i="2"/>
  <c r="I483" i="2" l="1"/>
  <c r="C484" i="2" s="1"/>
  <c r="F483" i="2"/>
  <c r="G483" i="2" s="1"/>
  <c r="E484" i="2" l="1"/>
  <c r="H484" i="2"/>
  <c r="J484" i="2" s="1"/>
  <c r="I484" i="2" l="1"/>
  <c r="C485" i="2" s="1"/>
  <c r="F484" i="2"/>
  <c r="G484" i="2" s="1"/>
  <c r="H485" i="2" l="1"/>
  <c r="J485" i="2" s="1"/>
  <c r="E485" i="2"/>
  <c r="I485" i="2" l="1"/>
  <c r="C486" i="2" s="1"/>
  <c r="F485" i="2"/>
  <c r="G485" i="2" s="1"/>
  <c r="H486" i="2" l="1"/>
  <c r="J486" i="2" s="1"/>
  <c r="E486" i="2"/>
  <c r="F486" i="2" l="1"/>
  <c r="G486" i="2" s="1"/>
  <c r="I486" i="2"/>
  <c r="C487" i="2" s="1"/>
  <c r="H487" i="2" l="1"/>
  <c r="J487" i="2" s="1"/>
  <c r="E487" i="2"/>
  <c r="I487" i="2" l="1"/>
  <c r="C488" i="2" s="1"/>
  <c r="F487" i="2"/>
  <c r="G487" i="2" s="1"/>
  <c r="H488" i="2" l="1"/>
  <c r="J488" i="2" s="1"/>
  <c r="E488" i="2"/>
  <c r="I488" i="2" l="1"/>
  <c r="C489" i="2" s="1"/>
  <c r="F488" i="2"/>
  <c r="G488" i="2" s="1"/>
  <c r="H489" i="2" l="1"/>
  <c r="J489" i="2" s="1"/>
  <c r="E489" i="2"/>
  <c r="I489" i="2" l="1"/>
  <c r="C490" i="2" s="1"/>
  <c r="F489" i="2"/>
  <c r="G489" i="2" s="1"/>
  <c r="E490" i="2" l="1"/>
  <c r="H490" i="2"/>
  <c r="J490" i="2" s="1"/>
  <c r="F490" i="2" l="1"/>
  <c r="G490" i="2" s="1"/>
  <c r="I490" i="2"/>
  <c r="C491" i="2" s="1"/>
  <c r="H491" i="2" l="1"/>
  <c r="J491" i="2" s="1"/>
  <c r="E491" i="2"/>
  <c r="I491" i="2" l="1"/>
  <c r="C492" i="2" s="1"/>
  <c r="F491" i="2"/>
  <c r="G491" i="2" s="1"/>
  <c r="H492" i="2" l="1"/>
  <c r="J492" i="2" s="1"/>
  <c r="E492" i="2"/>
  <c r="I492" i="2" l="1"/>
  <c r="C493" i="2" s="1"/>
  <c r="F492" i="2"/>
  <c r="G492" i="2" s="1"/>
  <c r="H493" i="2" l="1"/>
  <c r="J493" i="2" s="1"/>
  <c r="E493" i="2"/>
  <c r="I493" i="2" l="1"/>
  <c r="C494" i="2" s="1"/>
  <c r="F493" i="2"/>
  <c r="G493" i="2" s="1"/>
  <c r="H494" i="2" l="1"/>
  <c r="J494" i="2" s="1"/>
  <c r="E494" i="2"/>
  <c r="F494" i="2" l="1"/>
  <c r="G494" i="2" s="1"/>
  <c r="I494" i="2"/>
  <c r="C495" i="2" s="1"/>
  <c r="H495" i="2" l="1"/>
  <c r="J495" i="2" s="1"/>
  <c r="E495" i="2"/>
  <c r="I495" i="2" l="1"/>
  <c r="C496" i="2" s="1"/>
  <c r="F495" i="2"/>
  <c r="G495" i="2" s="1"/>
  <c r="H496" i="2" l="1"/>
  <c r="J496" i="2" s="1"/>
  <c r="E496" i="2"/>
  <c r="I496" i="2" l="1"/>
  <c r="C497" i="2" s="1"/>
  <c r="F496" i="2"/>
  <c r="G496" i="2" s="1"/>
  <c r="J8" i="2" l="1"/>
  <c r="J9" i="2"/>
  <c r="H497" i="2"/>
  <c r="J497" i="2" s="1"/>
  <c r="E497" i="2"/>
  <c r="I497" i="2" l="1"/>
  <c r="J7" i="2" s="1"/>
  <c r="F497" i="2"/>
  <c r="G497" i="2" s="1"/>
  <c r="B9" i="1" l="1"/>
  <c r="B16" i="1" s="1"/>
</calcChain>
</file>

<file path=xl/sharedStrings.xml><?xml version="1.0" encoding="utf-8"?>
<sst xmlns="http://schemas.openxmlformats.org/spreadsheetml/2006/main" count="189" uniqueCount="64">
  <si>
    <t>Desc</t>
  </si>
  <si>
    <t>amount</t>
  </si>
  <si>
    <t>type</t>
  </si>
  <si>
    <t>status</t>
  </si>
  <si>
    <t>Bharathi</t>
  </si>
  <si>
    <t>auto</t>
  </si>
  <si>
    <t>paid</t>
  </si>
  <si>
    <t>HDFC</t>
  </si>
  <si>
    <t>unpaid</t>
  </si>
  <si>
    <t>Scheduled</t>
  </si>
  <si>
    <t>Not Available</t>
  </si>
  <si>
    <t>SBI</t>
  </si>
  <si>
    <t>kotak</t>
  </si>
  <si>
    <t>TNEB</t>
  </si>
  <si>
    <t>manual</t>
  </si>
  <si>
    <t>BSNL</t>
  </si>
  <si>
    <t xml:space="preserve">Airtel </t>
  </si>
  <si>
    <t>Bescom</t>
  </si>
  <si>
    <t>Airtel digital</t>
  </si>
  <si>
    <t>HL Emi</t>
  </si>
  <si>
    <t>Personal L Emi</t>
  </si>
  <si>
    <t>Acctv Transfer amt</t>
  </si>
  <si>
    <t>School Fee</t>
  </si>
  <si>
    <t>Sundar</t>
  </si>
  <si>
    <t>Gobi</t>
  </si>
  <si>
    <t>Amount to be settle</t>
  </si>
  <si>
    <t>Bharthi</t>
  </si>
  <si>
    <t>Anantha</t>
  </si>
  <si>
    <t>Daily Expenses</t>
  </si>
  <si>
    <t>Loan Amortization Schedule</t>
  </si>
  <si>
    <t>Enter values</t>
  </si>
  <si>
    <t>Loan summary</t>
  </si>
  <si>
    <t>Loan amount</t>
  </si>
  <si>
    <t>Scheduled payment</t>
  </si>
  <si>
    <t>Annual interest rate</t>
  </si>
  <si>
    <t>Scheduled number of payments</t>
  </si>
  <si>
    <t>Loan period in years</t>
  </si>
  <si>
    <t>Actual number of payments</t>
  </si>
  <si>
    <t>Number of payments per year</t>
  </si>
  <si>
    <t>Total early payments</t>
  </si>
  <si>
    <t>Start date of loan</t>
  </si>
  <si>
    <t>Total interest</t>
  </si>
  <si>
    <t>Optional extra payments</t>
  </si>
  <si>
    <t>Lender name:</t>
  </si>
  <si>
    <t>Ramkumar P M</t>
  </si>
  <si>
    <t>Pmt. No.</t>
  </si>
  <si>
    <t>Payment Date</t>
  </si>
  <si>
    <t>Beginning Balance</t>
  </si>
  <si>
    <t>Scheduled Payment</t>
  </si>
  <si>
    <t>Extra Payment</t>
  </si>
  <si>
    <t>Total Payment</t>
  </si>
  <si>
    <t>Principal</t>
  </si>
  <si>
    <t>Interest</t>
  </si>
  <si>
    <t>Ending Balance</t>
  </si>
  <si>
    <t>Cumulative Interest</t>
  </si>
  <si>
    <t xml:space="preserve">seran </t>
  </si>
  <si>
    <t>HSBC</t>
  </si>
  <si>
    <t>Kotak</t>
  </si>
  <si>
    <t>Citi</t>
  </si>
  <si>
    <t>Settled on 26 OCT 2017 using my HDFC Card</t>
  </si>
  <si>
    <t>settled on 25 and 27 Oct 2017</t>
  </si>
  <si>
    <t>Muthu</t>
  </si>
  <si>
    <t>quto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</si>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</sst>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?%_)"/>
    <numFmt numFmtId="165" formatCode="0_)"/>
  </numFmts>
  <fonts count="16" x14ac:knownFonts="1">
    <font>
      <sz val="11"/>
      <color theme="1"/>
      <name val="Calibri"/>
      <family val="2"/>
      <scheme val="minor"/>
    </font>
    <font>
      <sz val="10"/>
      <name val="Calibri"/>
      <family val="1"/>
      <scheme val="minor"/>
    </font>
    <font>
      <b/>
      <sz val="18"/>
      <name val="Cambria"/>
      <family val="2"/>
      <scheme val="major"/>
    </font>
    <font>
      <sz val="11"/>
      <color theme="1"/>
      <name val="Agency FB"/>
      <family val="2"/>
    </font>
    <font>
      <b/>
      <sz val="10"/>
      <color theme="1"/>
      <name val="Calibri"/>
      <family val="1"/>
      <scheme val="minor"/>
    </font>
    <font>
      <sz val="11"/>
      <color rgb="FF3F3F76"/>
      <name val="Agency FB"/>
      <family val="2"/>
    </font>
    <font>
      <sz val="10"/>
      <color rgb="FF3F3F76"/>
      <name val="Calibri"/>
      <family val="1"/>
      <scheme val="minor"/>
    </font>
    <font>
      <b/>
      <sz val="11"/>
      <color rgb="FFFA7D00"/>
      <name val="Agency FB"/>
      <family val="2"/>
    </font>
    <font>
      <b/>
      <sz val="10"/>
      <color rgb="FFFA7D00"/>
      <name val="Calibri"/>
      <family val="1"/>
      <scheme val="minor"/>
    </font>
    <font>
      <b/>
      <sz val="10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indexed="23"/>
      <name val="Calibri"/>
      <family val="1"/>
      <scheme val="minor"/>
    </font>
    <font>
      <sz val="10"/>
      <name val="Arial"/>
      <family val="2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/>
      <right/>
      <top style="hair">
        <color indexed="16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1" fillId="0" borderId="0"/>
    <xf numFmtId="0" fontId="3" fillId="5" borderId="0" applyNumberFormat="0" applyBorder="0" applyAlignment="0" applyProtection="0"/>
    <xf numFmtId="0" fontId="5" fillId="2" borderId="1" applyNumberFormat="0" applyAlignment="0" applyProtection="0"/>
    <xf numFmtId="0" fontId="7" fillId="3" borderId="1" applyNumberFormat="0" applyAlignment="0" applyProtection="0"/>
    <xf numFmtId="44" fontId="12" fillId="0" borderId="0" applyFont="0" applyFill="0" applyBorder="0" applyAlignment="0" applyProtection="0"/>
    <xf numFmtId="0" fontId="13" fillId="0" borderId="0"/>
    <xf numFmtId="9" fontId="1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47">
    <xf numFmtId="0" fontId="0" fillId="0" borderId="0" xfId="0"/>
    <xf numFmtId="4" fontId="0" fillId="0" borderId="0" xfId="0" applyNumberFormat="1"/>
    <xf numFmtId="16" fontId="0" fillId="0" borderId="0" xfId="0" applyNumberFormat="1"/>
    <xf numFmtId="14" fontId="0" fillId="0" borderId="0" xfId="0" applyNumberFormat="1"/>
    <xf numFmtId="0" fontId="2" fillId="4" borderId="0" xfId="1" applyFont="1" applyFill="1" applyBorder="1" applyAlignment="1"/>
    <xf numFmtId="0" fontId="1" fillId="0" borderId="0" xfId="1" applyFont="1" applyAlignment="1"/>
    <xf numFmtId="0" fontId="1" fillId="4" borderId="0" xfId="1" applyFont="1" applyFill="1" applyBorder="1" applyAlignment="1">
      <alignment horizontal="left"/>
    </xf>
    <xf numFmtId="0" fontId="1" fillId="0" borderId="0" xfId="1" applyFont="1" applyBorder="1"/>
    <xf numFmtId="0" fontId="1" fillId="4" borderId="2" xfId="1" applyFont="1" applyFill="1" applyBorder="1" applyAlignment="1">
      <alignment horizontal="left"/>
    </xf>
    <xf numFmtId="0" fontId="1" fillId="4" borderId="2" xfId="1" applyFont="1" applyFill="1" applyBorder="1"/>
    <xf numFmtId="0" fontId="1" fillId="4" borderId="0" xfId="1" applyFont="1" applyFill="1" applyBorder="1"/>
    <xf numFmtId="0" fontId="1" fillId="4" borderId="6" xfId="1" applyFont="1" applyFill="1" applyBorder="1" applyAlignment="1">
      <alignment horizontal="left"/>
    </xf>
    <xf numFmtId="0" fontId="1" fillId="4" borderId="0" xfId="1" applyFont="1" applyFill="1" applyBorder="1" applyAlignment="1">
      <alignment horizontal="right"/>
    </xf>
    <xf numFmtId="44" fontId="6" fillId="2" borderId="1" xfId="3" applyNumberFormat="1" applyFont="1" applyAlignment="1" applyProtection="1">
      <alignment horizontal="right"/>
      <protection locked="0"/>
    </xf>
    <xf numFmtId="44" fontId="8" fillId="3" borderId="1" xfId="4" applyNumberFormat="1" applyFont="1" applyAlignment="1">
      <alignment horizontal="right"/>
    </xf>
    <xf numFmtId="164" fontId="6" fillId="2" borderId="1" xfId="3" applyNumberFormat="1" applyFont="1" applyAlignment="1" applyProtection="1">
      <alignment horizontal="right"/>
      <protection locked="0"/>
    </xf>
    <xf numFmtId="165" fontId="8" fillId="3" borderId="1" xfId="4" applyNumberFormat="1" applyFont="1" applyAlignment="1">
      <alignment horizontal="right"/>
    </xf>
    <xf numFmtId="165" fontId="6" fillId="2" borderId="1" xfId="3" applyNumberFormat="1" applyFont="1" applyAlignment="1" applyProtection="1">
      <alignment horizontal="right"/>
      <protection locked="0"/>
    </xf>
    <xf numFmtId="14" fontId="6" fillId="2" borderId="1" xfId="3" applyNumberFormat="1" applyFont="1" applyAlignment="1" applyProtection="1">
      <alignment horizontal="right"/>
      <protection locked="0"/>
    </xf>
    <xf numFmtId="0" fontId="1" fillId="4" borderId="7" xfId="1" applyFont="1" applyFill="1" applyBorder="1" applyAlignment="1">
      <alignment horizontal="left"/>
    </xf>
    <xf numFmtId="0" fontId="1" fillId="4" borderId="2" xfId="1" applyFont="1" applyFill="1" applyBorder="1" applyAlignment="1">
      <alignment horizontal="right"/>
    </xf>
    <xf numFmtId="0" fontId="1" fillId="4" borderId="0" xfId="1" applyNumberFormat="1" applyFont="1" applyFill="1" applyBorder="1" applyAlignment="1">
      <alignment horizontal="left"/>
    </xf>
    <xf numFmtId="0" fontId="9" fillId="4" borderId="0" xfId="1" applyFont="1" applyFill="1" applyBorder="1" applyAlignment="1">
      <alignment horizontal="right"/>
    </xf>
    <xf numFmtId="0" fontId="1" fillId="4" borderId="0" xfId="1" applyFont="1" applyFill="1"/>
    <xf numFmtId="0" fontId="1" fillId="4" borderId="10" xfId="1" applyFont="1" applyFill="1" applyBorder="1" applyAlignment="1" applyProtection="1">
      <alignment horizontal="left"/>
    </xf>
    <xf numFmtId="0" fontId="10" fillId="5" borderId="0" xfId="2" applyFont="1" applyBorder="1" applyAlignment="1">
      <alignment horizontal="left"/>
    </xf>
    <xf numFmtId="0" fontId="10" fillId="5" borderId="0" xfId="2" applyFont="1" applyBorder="1"/>
    <xf numFmtId="0" fontId="4" fillId="5" borderId="11" xfId="2" applyFont="1" applyBorder="1" applyAlignment="1" applyProtection="1">
      <alignment horizontal="center" vertical="center" wrapText="1"/>
    </xf>
    <xf numFmtId="0" fontId="4" fillId="5" borderId="12" xfId="2" applyFont="1" applyBorder="1" applyAlignment="1" applyProtection="1">
      <alignment horizontal="center" vertical="center" wrapText="1"/>
    </xf>
    <xf numFmtId="0" fontId="4" fillId="5" borderId="13" xfId="2" applyFont="1" applyBorder="1" applyAlignment="1" applyProtection="1">
      <alignment horizontal="center" vertical="center" wrapText="1"/>
    </xf>
    <xf numFmtId="0" fontId="1" fillId="0" borderId="0" xfId="1" applyFont="1" applyBorder="1" applyAlignment="1">
      <alignment wrapText="1"/>
    </xf>
    <xf numFmtId="0" fontId="10" fillId="5" borderId="2" xfId="2" applyFont="1" applyBorder="1" applyAlignment="1">
      <alignment horizontal="left"/>
    </xf>
    <xf numFmtId="0" fontId="10" fillId="5" borderId="2" xfId="2" applyFont="1" applyBorder="1" applyAlignment="1" applyProtection="1">
      <alignment horizontal="left" wrapText="1" indent="2"/>
    </xf>
    <xf numFmtId="0" fontId="10" fillId="5" borderId="2" xfId="2" applyFont="1" applyBorder="1" applyAlignment="1" applyProtection="1">
      <alignment horizontal="left" wrapText="1" indent="3"/>
    </xf>
    <xf numFmtId="0" fontId="11" fillId="4" borderId="0" xfId="1" applyFont="1" applyFill="1" applyBorder="1" applyAlignment="1">
      <alignment horizontal="left"/>
    </xf>
    <xf numFmtId="14" fontId="11" fillId="4" borderId="0" xfId="1" applyNumberFormat="1" applyFont="1" applyFill="1" applyBorder="1" applyAlignment="1">
      <alignment horizontal="right"/>
    </xf>
    <xf numFmtId="44" fontId="11" fillId="4" borderId="0" xfId="5" applyNumberFormat="1" applyFont="1" applyFill="1" applyBorder="1" applyAlignment="1">
      <alignment horizontal="right"/>
    </xf>
    <xf numFmtId="44" fontId="11" fillId="4" borderId="0" xfId="5" applyNumberFormat="1" applyFont="1" applyFill="1" applyBorder="1" applyAlignment="1" applyProtection="1">
      <alignment horizontal="right"/>
      <protection locked="0"/>
    </xf>
    <xf numFmtId="0" fontId="1" fillId="0" borderId="0" xfId="1" applyFont="1" applyBorder="1" applyAlignment="1">
      <alignment horizontal="left"/>
    </xf>
    <xf numFmtId="0" fontId="1" fillId="0" borderId="0" xfId="1" applyFont="1" applyBorder="1" applyAlignment="1">
      <alignment horizontal="center"/>
    </xf>
    <xf numFmtId="0" fontId="14" fillId="0" borderId="0" xfId="8"/>
    <xf numFmtId="0" fontId="15" fillId="0" borderId="0" xfId="0" applyFont="1"/>
    <xf numFmtId="0" fontId="4" fillId="5" borderId="3" xfId="2" applyFont="1" applyBorder="1" applyAlignment="1">
      <alignment horizontal="right"/>
    </xf>
    <xf numFmtId="0" fontId="4" fillId="5" borderId="4" xfId="2" applyFont="1" applyBorder="1" applyAlignment="1">
      <alignment horizontal="right"/>
    </xf>
    <xf numFmtId="0" fontId="4" fillId="5" borderId="5" xfId="2" applyFont="1" applyBorder="1" applyAlignment="1">
      <alignment horizontal="right"/>
    </xf>
    <xf numFmtId="0" fontId="1" fillId="4" borderId="8" xfId="1" applyFont="1" applyFill="1" applyBorder="1" applyAlignment="1" applyProtection="1">
      <alignment horizontal="left"/>
      <protection locked="0"/>
    </xf>
    <xf numFmtId="0" fontId="1" fillId="4" borderId="9" xfId="1" applyFont="1" applyFill="1" applyBorder="1" applyAlignment="1" applyProtection="1">
      <alignment horizontal="left"/>
      <protection locked="0"/>
    </xf>
  </cellXfs>
  <cellStyles count="9">
    <cellStyle name="20% - Accent3 2" xfId="2"/>
    <cellStyle name="Calculation 2" xfId="4"/>
    <cellStyle name="Currency 2" xfId="5"/>
    <cellStyle name="Hyperlink" xfId="8" builtinId="8"/>
    <cellStyle name="Input 2" xfId="3"/>
    <cellStyle name="Normal" xfId="0" builtinId="0"/>
    <cellStyle name="Normal 2" xfId="1"/>
    <cellStyle name="Normal 3" xfId="6"/>
    <cellStyle name="Percent 2" xfId="7"/>
  </cellStyles>
  <dxfs count="6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mkumar%20PM/Downloads/home-mortgage-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tgageCalculator"/>
      <sheetName val="Help"/>
      <sheetName val="©"/>
      <sheetName val="NoExtra"/>
    </sheetNames>
    <sheetDataSet>
      <sheetData sheetId="0"/>
      <sheetData sheetId="1" refreshError="1"/>
      <sheetData sheetId="2" refreshError="1"/>
      <sheetData sheetId="3">
        <row r="2">
          <cell r="B2" t="str">
            <v>Date</v>
          </cell>
          <cell r="G2" t="str">
            <v>Balance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27" sqref="B27"/>
    </sheetView>
  </sheetViews>
  <sheetFormatPr defaultRowHeight="14.4" x14ac:dyDescent="0.3"/>
  <cols>
    <col min="2" max="2" width="10" bestFit="1" customWidth="1"/>
    <col min="4" max="4" width="11.88671875" bestFit="1" customWidth="1"/>
    <col min="5" max="5" width="10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3">
      <c r="A2" t="s">
        <v>4</v>
      </c>
      <c r="B2">
        <v>0</v>
      </c>
      <c r="C2" t="s">
        <v>5</v>
      </c>
      <c r="D2" t="s">
        <v>8</v>
      </c>
    </row>
    <row r="3" spans="1:5" x14ac:dyDescent="0.3">
      <c r="A3" t="s">
        <v>7</v>
      </c>
      <c r="B3" s="1">
        <v>12550</v>
      </c>
      <c r="C3" t="s">
        <v>5</v>
      </c>
      <c r="D3" t="s">
        <v>6</v>
      </c>
      <c r="E3" s="3">
        <v>43018</v>
      </c>
    </row>
    <row r="4" spans="1:5" x14ac:dyDescent="0.3">
      <c r="A4" t="s">
        <v>11</v>
      </c>
      <c r="B4" s="1">
        <v>9225</v>
      </c>
      <c r="C4" t="s">
        <v>5</v>
      </c>
      <c r="D4" t="s">
        <v>6</v>
      </c>
      <c r="E4" s="3">
        <v>43030</v>
      </c>
    </row>
    <row r="5" spans="1:5" x14ac:dyDescent="0.3">
      <c r="A5" t="s">
        <v>12</v>
      </c>
      <c r="B5" s="1">
        <v>5100</v>
      </c>
      <c r="C5" t="s">
        <v>5</v>
      </c>
      <c r="D5" t="s">
        <v>6</v>
      </c>
      <c r="E5" s="3">
        <v>43011</v>
      </c>
    </row>
    <row r="6" spans="1:5" x14ac:dyDescent="0.3">
      <c r="A6" t="s">
        <v>22</v>
      </c>
      <c r="B6" s="1">
        <v>0</v>
      </c>
      <c r="C6" t="s">
        <v>14</v>
      </c>
      <c r="D6" t="s">
        <v>10</v>
      </c>
    </row>
    <row r="7" spans="1:5" x14ac:dyDescent="0.3">
      <c r="A7" t="s">
        <v>13</v>
      </c>
      <c r="B7" s="1">
        <v>980</v>
      </c>
      <c r="C7" t="s">
        <v>14</v>
      </c>
      <c r="D7" t="s">
        <v>6</v>
      </c>
    </row>
    <row r="8" spans="1:5" x14ac:dyDescent="0.3">
      <c r="A8" t="s">
        <v>15</v>
      </c>
      <c r="B8" s="1">
        <v>600</v>
      </c>
      <c r="C8" t="s">
        <v>14</v>
      </c>
      <c r="D8" t="s">
        <v>6</v>
      </c>
      <c r="E8" s="2"/>
    </row>
    <row r="9" spans="1:5" x14ac:dyDescent="0.3">
      <c r="A9" t="s">
        <v>16</v>
      </c>
      <c r="B9" s="1">
        <f>499+(499*18%)</f>
        <v>588.81999999999994</v>
      </c>
      <c r="C9" t="s">
        <v>14</v>
      </c>
      <c r="D9" t="s">
        <v>6</v>
      </c>
      <c r="E9" s="2"/>
    </row>
    <row r="10" spans="1:5" x14ac:dyDescent="0.3">
      <c r="A10" t="s">
        <v>17</v>
      </c>
      <c r="B10" s="1">
        <v>0</v>
      </c>
      <c r="C10" t="s">
        <v>14</v>
      </c>
      <c r="D10" t="s">
        <v>10</v>
      </c>
      <c r="E10" s="2"/>
    </row>
    <row r="11" spans="1:5" x14ac:dyDescent="0.3">
      <c r="A11" t="s">
        <v>18</v>
      </c>
      <c r="B11" s="1">
        <v>330</v>
      </c>
      <c r="C11" t="s">
        <v>14</v>
      </c>
      <c r="D11" t="s">
        <v>6</v>
      </c>
    </row>
    <row r="12" spans="1:5" x14ac:dyDescent="0.3">
      <c r="A12" t="s">
        <v>19</v>
      </c>
      <c r="B12" s="1">
        <v>33000</v>
      </c>
      <c r="C12" t="s">
        <v>5</v>
      </c>
      <c r="D12" t="s">
        <v>6</v>
      </c>
      <c r="E12" s="3">
        <v>43013</v>
      </c>
    </row>
    <row r="13" spans="1:5" x14ac:dyDescent="0.3">
      <c r="A13" t="s">
        <v>20</v>
      </c>
      <c r="B13" s="1">
        <v>15300</v>
      </c>
      <c r="C13" t="s">
        <v>5</v>
      </c>
      <c r="D13" t="s">
        <v>6</v>
      </c>
    </row>
    <row r="14" spans="1:5" x14ac:dyDescent="0.3">
      <c r="A14" t="s">
        <v>23</v>
      </c>
      <c r="B14" s="1">
        <v>40000</v>
      </c>
      <c r="C14" t="s">
        <v>14</v>
      </c>
      <c r="D14" t="s">
        <v>8</v>
      </c>
    </row>
    <row r="15" spans="1:5" x14ac:dyDescent="0.3">
      <c r="A15" t="s">
        <v>21</v>
      </c>
      <c r="B15" s="1">
        <v>8000</v>
      </c>
      <c r="C15" t="s">
        <v>14</v>
      </c>
      <c r="D15" t="s">
        <v>6</v>
      </c>
    </row>
    <row r="16" spans="1:5" x14ac:dyDescent="0.3">
      <c r="B16" s="1">
        <f>SUM(B2:B15)</f>
        <v>125673.82</v>
      </c>
    </row>
    <row r="22" spans="1:3" x14ac:dyDescent="0.3">
      <c r="A22" t="s">
        <v>25</v>
      </c>
    </row>
    <row r="23" spans="1:3" x14ac:dyDescent="0.3">
      <c r="A23" t="s">
        <v>26</v>
      </c>
      <c r="B23">
        <v>70000</v>
      </c>
      <c r="C23" t="s">
        <v>59</v>
      </c>
    </row>
    <row r="24" spans="1:3" x14ac:dyDescent="0.3">
      <c r="A24" t="s">
        <v>23</v>
      </c>
      <c r="B24">
        <v>40000</v>
      </c>
      <c r="C24" t="s">
        <v>60</v>
      </c>
    </row>
    <row r="25" spans="1:3" x14ac:dyDescent="0.3">
      <c r="A25" t="s">
        <v>24</v>
      </c>
      <c r="B25">
        <v>20000</v>
      </c>
    </row>
    <row r="26" spans="1:3" x14ac:dyDescent="0.3">
      <c r="A26" t="s">
        <v>27</v>
      </c>
      <c r="B26">
        <v>100000</v>
      </c>
    </row>
    <row r="29" spans="1:3" x14ac:dyDescent="0.3">
      <c r="A2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7"/>
  <sheetViews>
    <sheetView showGridLines="0" tabSelected="1" workbookViewId="0">
      <pane ySplit="17" topLeftCell="A18" activePane="bottomLeft" state="frozenSplit"/>
      <selection pane="bottomLeft" activeCell="D6" sqref="D6"/>
    </sheetView>
  </sheetViews>
  <sheetFormatPr defaultColWidth="9.109375" defaultRowHeight="13.8" x14ac:dyDescent="0.3"/>
  <cols>
    <col min="1" max="1" width="6.33203125" style="38" customWidth="1"/>
    <col min="2" max="2" width="15.6640625" style="39" customWidth="1"/>
    <col min="3" max="3" width="21.6640625" style="39" customWidth="1"/>
    <col min="4" max="8" width="14.6640625" style="39" customWidth="1"/>
    <col min="9" max="10" width="21.6640625" style="39" customWidth="1"/>
    <col min="11" max="16384" width="9.109375" style="7"/>
  </cols>
  <sheetData>
    <row r="1" spans="1:10" ht="24" customHeight="1" x14ac:dyDescent="0.4">
      <c r="A1" s="4" t="s">
        <v>29</v>
      </c>
      <c r="B1" s="5"/>
      <c r="C1" s="5"/>
      <c r="D1" s="5"/>
      <c r="E1" s="6"/>
      <c r="F1" s="6"/>
      <c r="G1" s="6"/>
      <c r="H1" s="6"/>
      <c r="I1" s="6"/>
      <c r="J1" s="6"/>
    </row>
    <row r="2" spans="1:10" ht="3" customHeight="1" x14ac:dyDescent="0.3">
      <c r="A2" s="8"/>
      <c r="B2" s="9"/>
      <c r="C2" s="9"/>
      <c r="D2" s="9"/>
      <c r="E2" s="9"/>
      <c r="F2" s="9"/>
      <c r="G2" s="9"/>
      <c r="H2" s="9"/>
      <c r="I2" s="9"/>
      <c r="J2" s="9"/>
    </row>
    <row r="3" spans="1:10" ht="20.25" customHeight="1" x14ac:dyDescent="0.3">
      <c r="A3" s="6"/>
      <c r="B3" s="10"/>
      <c r="C3" s="10"/>
      <c r="D3" s="10"/>
      <c r="E3" s="10"/>
      <c r="F3" s="10"/>
      <c r="G3" s="10"/>
      <c r="H3" s="10"/>
      <c r="I3" s="10"/>
      <c r="J3" s="10"/>
    </row>
    <row r="4" spans="1:10" ht="14.25" customHeight="1" x14ac:dyDescent="0.3">
      <c r="A4" s="6"/>
      <c r="B4" s="42" t="s">
        <v>30</v>
      </c>
      <c r="C4" s="43"/>
      <c r="D4" s="44"/>
      <c r="E4" s="6"/>
      <c r="F4" s="7"/>
      <c r="G4" s="7"/>
      <c r="H4" s="42" t="s">
        <v>31</v>
      </c>
      <c r="I4" s="43"/>
      <c r="J4" s="44"/>
    </row>
    <row r="5" spans="1:10" x14ac:dyDescent="0.3">
      <c r="A5" s="6"/>
      <c r="B5" s="11"/>
      <c r="C5" s="12" t="s">
        <v>32</v>
      </c>
      <c r="D5" s="13">
        <v>3500000</v>
      </c>
      <c r="E5" s="6"/>
      <c r="F5" s="7"/>
      <c r="G5" s="7"/>
      <c r="H5" s="11"/>
      <c r="I5" s="12" t="s">
        <v>33</v>
      </c>
      <c r="J5" s="14">
        <f>IF(Values_Entered,-PMT(Interest_Rate/Num_Pmt_Per_Year,Loan_Years*Num_Pmt_Per_Year,Loan_Amount),"")</f>
        <v>32624.59157417313</v>
      </c>
    </row>
    <row r="6" spans="1:10" x14ac:dyDescent="0.3">
      <c r="A6" s="6"/>
      <c r="B6" s="11"/>
      <c r="C6" s="12" t="s">
        <v>34</v>
      </c>
      <c r="D6" s="15">
        <v>9.5000000000000001E-2</v>
      </c>
      <c r="E6" s="6"/>
      <c r="F6" s="7"/>
      <c r="G6" s="7"/>
      <c r="H6" s="11"/>
      <c r="I6" s="12" t="s">
        <v>35</v>
      </c>
      <c r="J6" s="16">
        <f>IF(Values_Entered,Loan_Years*Num_Pmt_Per_Year,"")</f>
        <v>240</v>
      </c>
    </row>
    <row r="7" spans="1:10" x14ac:dyDescent="0.3">
      <c r="A7" s="6"/>
      <c r="B7" s="11"/>
      <c r="C7" s="12" t="s">
        <v>36</v>
      </c>
      <c r="D7" s="17">
        <v>20</v>
      </c>
      <c r="E7" s="6"/>
      <c r="F7" s="7"/>
      <c r="G7" s="7"/>
      <c r="H7" s="11"/>
      <c r="I7" s="12" t="s">
        <v>37</v>
      </c>
      <c r="J7" s="16">
        <f>IF(Values_Entered,Number_of_Payments,"")</f>
        <v>240</v>
      </c>
    </row>
    <row r="8" spans="1:10" x14ac:dyDescent="0.3">
      <c r="A8" s="6"/>
      <c r="B8" s="11"/>
      <c r="C8" s="12" t="s">
        <v>38</v>
      </c>
      <c r="D8" s="17">
        <v>12</v>
      </c>
      <c r="E8" s="6"/>
      <c r="F8" s="7"/>
      <c r="G8" s="7"/>
      <c r="H8" s="11"/>
      <c r="I8" s="12" t="s">
        <v>39</v>
      </c>
      <c r="J8" s="14">
        <f>IF(Values_Entered,SUMIF(Beg_Bal,"&gt;0",Extra_Pay),"")</f>
        <v>0</v>
      </c>
    </row>
    <row r="9" spans="1:10" x14ac:dyDescent="0.3">
      <c r="A9" s="6"/>
      <c r="B9" s="11"/>
      <c r="C9" s="12" t="s">
        <v>40</v>
      </c>
      <c r="D9" s="18">
        <v>42851</v>
      </c>
      <c r="E9" s="6"/>
      <c r="F9" s="7"/>
      <c r="G9" s="7"/>
      <c r="H9" s="19"/>
      <c r="I9" s="20" t="s">
        <v>41</v>
      </c>
      <c r="J9" s="14">
        <f>IF(Values_Entered,SUMIF(Beg_Bal,"&gt;0",Int),"")</f>
        <v>4329901.9778015511</v>
      </c>
    </row>
    <row r="10" spans="1:10" x14ac:dyDescent="0.3">
      <c r="A10" s="6"/>
      <c r="B10" s="19"/>
      <c r="C10" s="20" t="s">
        <v>42</v>
      </c>
      <c r="D10" s="13">
        <v>0</v>
      </c>
      <c r="E10" s="6"/>
      <c r="F10" s="10"/>
      <c r="G10" s="10"/>
      <c r="H10" s="10"/>
      <c r="I10" s="10"/>
      <c r="J10" s="21"/>
    </row>
    <row r="11" spans="1:10" x14ac:dyDescent="0.3">
      <c r="A11" s="6"/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3">
      <c r="A12" s="6"/>
      <c r="B12" s="22" t="s">
        <v>43</v>
      </c>
      <c r="C12" s="45" t="s">
        <v>44</v>
      </c>
      <c r="D12" s="46"/>
      <c r="E12" s="23"/>
      <c r="F12" s="10"/>
      <c r="G12" s="10"/>
      <c r="H12" s="10"/>
      <c r="I12" s="10"/>
      <c r="J12" s="10"/>
    </row>
    <row r="13" spans="1:10" x14ac:dyDescent="0.3">
      <c r="A13" s="6"/>
      <c r="B13" s="22"/>
      <c r="C13" s="24"/>
      <c r="D13" s="24"/>
      <c r="E13" s="10"/>
      <c r="F13" s="10"/>
      <c r="G13" s="10"/>
      <c r="H13" s="10"/>
      <c r="I13" s="10"/>
      <c r="J13" s="10"/>
    </row>
    <row r="14" spans="1:10" ht="6" customHeight="1" x14ac:dyDescent="0.3">
      <c r="A14" s="8"/>
      <c r="B14" s="9"/>
      <c r="C14" s="9"/>
      <c r="D14" s="9"/>
      <c r="E14" s="9"/>
      <c r="F14" s="9"/>
      <c r="G14" s="9"/>
      <c r="H14" s="9"/>
      <c r="I14" s="9"/>
      <c r="J14" s="9"/>
    </row>
    <row r="15" spans="1:10" ht="3.75" customHeight="1" x14ac:dyDescent="0.3">
      <c r="A15" s="25"/>
      <c r="B15" s="26"/>
      <c r="C15" s="26"/>
      <c r="D15" s="26"/>
      <c r="E15" s="26"/>
      <c r="F15" s="26"/>
      <c r="G15" s="26"/>
      <c r="H15" s="26"/>
      <c r="I15" s="26"/>
      <c r="J15" s="26"/>
    </row>
    <row r="16" spans="1:10" s="30" customFormat="1" ht="27.6" x14ac:dyDescent="0.3">
      <c r="A16" s="27" t="s">
        <v>45</v>
      </c>
      <c r="B16" s="28" t="s">
        <v>46</v>
      </c>
      <c r="C16" s="28" t="s">
        <v>47</v>
      </c>
      <c r="D16" s="28" t="s">
        <v>48</v>
      </c>
      <c r="E16" s="28" t="s">
        <v>49</v>
      </c>
      <c r="F16" s="28" t="s">
        <v>50</v>
      </c>
      <c r="G16" s="28" t="s">
        <v>51</v>
      </c>
      <c r="H16" s="28" t="s">
        <v>52</v>
      </c>
      <c r="I16" s="28" t="s">
        <v>53</v>
      </c>
      <c r="J16" s="29" t="s">
        <v>54</v>
      </c>
    </row>
    <row r="17" spans="1:10" s="30" customFormat="1" ht="6" customHeight="1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3"/>
    </row>
    <row r="18" spans="1:10" s="30" customFormat="1" x14ac:dyDescent="0.3">
      <c r="A18" s="34">
        <f>IF(Values_Entered,1,"")</f>
        <v>1</v>
      </c>
      <c r="B18" s="35">
        <f t="shared" ref="B18:B81" si="0">IF(Pay_Num&lt;&gt;"",DATE(YEAR(Loan_Start),MONTH(Loan_Start)+(Pay_Num)*12/Num_Pmt_Per_Year,DAY(Loan_Start)),"")</f>
        <v>42881</v>
      </c>
      <c r="C18" s="36">
        <f>IF(Values_Entered,Loan_Amount,"")</f>
        <v>3500000</v>
      </c>
      <c r="D18" s="36">
        <f>IF(Pay_Num&lt;&gt;"",Scheduled_Monthly_Payment,"")</f>
        <v>32624.59157417313</v>
      </c>
      <c r="E18" s="37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36">
        <f t="shared" ref="F18:F81" si="2">IF(AND(Pay_Num&lt;&gt;"",Sched_Pay+Extra_Pay&lt;Beg_Bal),Sched_Pay+Extra_Pay,IF(Pay_Num&lt;&gt;"",Beg_Bal,""))</f>
        <v>32624.59157417313</v>
      </c>
      <c r="G18" s="36">
        <f>IF(Pay_Num&lt;&gt;"",Total_Pay-Int,"")</f>
        <v>4916.2582408397939</v>
      </c>
      <c r="H18" s="36">
        <f>IF(Pay_Num&lt;&gt;"",Beg_Bal*(Interest_Rate/Num_Pmt_Per_Year),"")</f>
        <v>27708.333333333336</v>
      </c>
      <c r="I18" s="36">
        <f t="shared" ref="I18:I81" si="3">IF(AND(Pay_Num&lt;&gt;"",Sched_Pay+Extra_Pay&lt;Beg_Bal),Beg_Bal-Princ,IF(Pay_Num&lt;&gt;"",0,""))</f>
        <v>3495083.7417591601</v>
      </c>
      <c r="J18" s="36">
        <f>SUM($H$18:$H18)</f>
        <v>27708.333333333336</v>
      </c>
    </row>
    <row r="19" spans="1:10" s="30" customFormat="1" ht="12.75" customHeight="1" x14ac:dyDescent="0.3">
      <c r="A19" s="34">
        <f t="shared" ref="A19:A82" si="4">IF(Values_Entered,A18+1,"")</f>
        <v>2</v>
      </c>
      <c r="B19" s="35">
        <f t="shared" si="0"/>
        <v>42912</v>
      </c>
      <c r="C19" s="36">
        <f t="shared" ref="C19:C82" si="5">IF(Pay_Num&lt;&gt;"",I18,"")</f>
        <v>3495083.7417591601</v>
      </c>
      <c r="D19" s="36">
        <f>IF(Pay_Num&lt;&gt;"",Scheduled_Monthly_Payment,"")</f>
        <v>32624.59157417313</v>
      </c>
      <c r="E19" s="37">
        <f t="shared" si="1"/>
        <v>0</v>
      </c>
      <c r="F19" s="36">
        <f t="shared" si="2"/>
        <v>32624.59157417313</v>
      </c>
      <c r="G19" s="36">
        <f t="shared" ref="G19:G82" si="6">IF(Pay_Num&lt;&gt;"",Total_Pay-Int,"")</f>
        <v>4955.1786185797791</v>
      </c>
      <c r="H19" s="36">
        <f t="shared" ref="H19:H82" si="7">IF(Pay_Num&lt;&gt;"",Beg_Bal*Interest_Rate/Num_Pmt_Per_Year,"")</f>
        <v>27669.41295559335</v>
      </c>
      <c r="I19" s="36">
        <f t="shared" si="3"/>
        <v>3490128.5631405804</v>
      </c>
      <c r="J19" s="36">
        <f>SUM($H$18:$H19)</f>
        <v>55377.74628892669</v>
      </c>
    </row>
    <row r="20" spans="1:10" s="30" customFormat="1" ht="12.75" customHeight="1" x14ac:dyDescent="0.3">
      <c r="A20" s="34">
        <f t="shared" si="4"/>
        <v>3</v>
      </c>
      <c r="B20" s="35">
        <f t="shared" si="0"/>
        <v>42942</v>
      </c>
      <c r="C20" s="36">
        <f t="shared" si="5"/>
        <v>3490128.5631405804</v>
      </c>
      <c r="D20" s="36">
        <f t="shared" ref="D20:D83" si="8">IF(Pay_Num&lt;&gt;"",Scheduled_Monthly_Payment,"")</f>
        <v>32624.59157417313</v>
      </c>
      <c r="E20" s="37">
        <f t="shared" si="1"/>
        <v>0</v>
      </c>
      <c r="F20" s="36">
        <f t="shared" si="2"/>
        <v>32624.59157417313</v>
      </c>
      <c r="G20" s="36">
        <f t="shared" si="6"/>
        <v>4994.4071159768682</v>
      </c>
      <c r="H20" s="36">
        <f t="shared" si="7"/>
        <v>27630.184458196261</v>
      </c>
      <c r="I20" s="36">
        <f t="shared" si="3"/>
        <v>3485134.1560246036</v>
      </c>
      <c r="J20" s="36">
        <f>SUM($H$18:$H20)</f>
        <v>83007.930747122955</v>
      </c>
    </row>
    <row r="21" spans="1:10" s="30" customFormat="1" x14ac:dyDescent="0.3">
      <c r="A21" s="34">
        <f t="shared" si="4"/>
        <v>4</v>
      </c>
      <c r="B21" s="35">
        <f t="shared" si="0"/>
        <v>42973</v>
      </c>
      <c r="C21" s="36">
        <f t="shared" si="5"/>
        <v>3485134.1560246036</v>
      </c>
      <c r="D21" s="36">
        <f>IF(Pay_Num&lt;&gt;"",Scheduled_Monthly_Payment,"")</f>
        <v>32624.59157417313</v>
      </c>
      <c r="E21" s="37">
        <f t="shared" si="1"/>
        <v>0</v>
      </c>
      <c r="F21" s="36">
        <f t="shared" si="2"/>
        <v>32624.59157417313</v>
      </c>
      <c r="G21" s="36">
        <f t="shared" si="6"/>
        <v>5033.9461723116838</v>
      </c>
      <c r="H21" s="36">
        <f t="shared" si="7"/>
        <v>27590.645401861446</v>
      </c>
      <c r="I21" s="36">
        <f t="shared" si="3"/>
        <v>3480100.2098522917</v>
      </c>
      <c r="J21" s="36">
        <f>SUM($H$18:$H21)</f>
        <v>110598.5761489844</v>
      </c>
    </row>
    <row r="22" spans="1:10" s="30" customFormat="1" x14ac:dyDescent="0.3">
      <c r="A22" s="34">
        <f t="shared" si="4"/>
        <v>5</v>
      </c>
      <c r="B22" s="35">
        <f t="shared" si="0"/>
        <v>43004</v>
      </c>
      <c r="C22" s="36">
        <f t="shared" si="5"/>
        <v>3480100.2098522917</v>
      </c>
      <c r="D22" s="36">
        <f t="shared" si="8"/>
        <v>32624.59157417313</v>
      </c>
      <c r="E22" s="37">
        <f t="shared" si="1"/>
        <v>0</v>
      </c>
      <c r="F22" s="36">
        <f t="shared" si="2"/>
        <v>32624.59157417313</v>
      </c>
      <c r="G22" s="36">
        <f t="shared" si="6"/>
        <v>5073.798246175822</v>
      </c>
      <c r="H22" s="36">
        <f t="shared" si="7"/>
        <v>27550.793327997308</v>
      </c>
      <c r="I22" s="36">
        <f t="shared" si="3"/>
        <v>3475026.4116061158</v>
      </c>
      <c r="J22" s="36">
        <f>SUM($H$18:$H22)</f>
        <v>138149.36947698169</v>
      </c>
    </row>
    <row r="23" spans="1:10" x14ac:dyDescent="0.3">
      <c r="A23" s="34">
        <f t="shared" si="4"/>
        <v>6</v>
      </c>
      <c r="B23" s="35">
        <f t="shared" si="0"/>
        <v>43034</v>
      </c>
      <c r="C23" s="36">
        <f t="shared" si="5"/>
        <v>3475026.4116061158</v>
      </c>
      <c r="D23" s="36">
        <f t="shared" si="8"/>
        <v>32624.59157417313</v>
      </c>
      <c r="E23" s="37">
        <f t="shared" si="1"/>
        <v>0</v>
      </c>
      <c r="F23" s="36">
        <f t="shared" si="2"/>
        <v>32624.59157417313</v>
      </c>
      <c r="G23" s="36">
        <f t="shared" si="6"/>
        <v>5113.9658156247133</v>
      </c>
      <c r="H23" s="36">
        <f t="shared" si="7"/>
        <v>27510.625758548416</v>
      </c>
      <c r="I23" s="36">
        <f t="shared" si="3"/>
        <v>3469912.4457904911</v>
      </c>
      <c r="J23" s="36">
        <f>SUM($H$18:$H23)</f>
        <v>165659.99523553011</v>
      </c>
    </row>
    <row r="24" spans="1:10" x14ac:dyDescent="0.3">
      <c r="A24" s="34">
        <f t="shared" si="4"/>
        <v>7</v>
      </c>
      <c r="B24" s="35">
        <f t="shared" si="0"/>
        <v>43065</v>
      </c>
      <c r="C24" s="36">
        <f t="shared" si="5"/>
        <v>3469912.4457904911</v>
      </c>
      <c r="D24" s="36">
        <f t="shared" si="8"/>
        <v>32624.59157417313</v>
      </c>
      <c r="E24" s="37">
        <f t="shared" si="1"/>
        <v>0</v>
      </c>
      <c r="F24" s="36">
        <f t="shared" si="2"/>
        <v>32624.59157417313</v>
      </c>
      <c r="G24" s="36">
        <f t="shared" si="6"/>
        <v>5154.4513783317416</v>
      </c>
      <c r="H24" s="36">
        <f t="shared" si="7"/>
        <v>27470.140195841388</v>
      </c>
      <c r="I24" s="36">
        <f t="shared" si="3"/>
        <v>3464757.9944121595</v>
      </c>
      <c r="J24" s="36">
        <f>SUM($H$18:$H24)</f>
        <v>193130.13543137148</v>
      </c>
    </row>
    <row r="25" spans="1:10" x14ac:dyDescent="0.3">
      <c r="A25" s="34">
        <f t="shared" si="4"/>
        <v>8</v>
      </c>
      <c r="B25" s="35">
        <f t="shared" si="0"/>
        <v>43095</v>
      </c>
      <c r="C25" s="36">
        <f t="shared" si="5"/>
        <v>3464757.9944121595</v>
      </c>
      <c r="D25" s="36">
        <f t="shared" si="8"/>
        <v>32624.59157417313</v>
      </c>
      <c r="E25" s="37">
        <f t="shared" si="1"/>
        <v>0</v>
      </c>
      <c r="F25" s="36">
        <f t="shared" si="2"/>
        <v>32624.59157417313</v>
      </c>
      <c r="G25" s="36">
        <f t="shared" si="6"/>
        <v>5195.2574517435314</v>
      </c>
      <c r="H25" s="36">
        <f t="shared" si="7"/>
        <v>27429.334122429598</v>
      </c>
      <c r="I25" s="36">
        <f t="shared" si="3"/>
        <v>3459562.7369604162</v>
      </c>
      <c r="J25" s="36">
        <f>SUM($H$18:$H25)</f>
        <v>220559.46955380109</v>
      </c>
    </row>
    <row r="26" spans="1:10" x14ac:dyDescent="0.3">
      <c r="A26" s="34">
        <f t="shared" si="4"/>
        <v>9</v>
      </c>
      <c r="B26" s="35">
        <f t="shared" si="0"/>
        <v>43126</v>
      </c>
      <c r="C26" s="36">
        <f t="shared" si="5"/>
        <v>3459562.7369604162</v>
      </c>
      <c r="D26" s="36">
        <f t="shared" si="8"/>
        <v>32624.59157417313</v>
      </c>
      <c r="E26" s="37">
        <f t="shared" si="1"/>
        <v>0</v>
      </c>
      <c r="F26" s="36">
        <f t="shared" si="2"/>
        <v>32624.59157417313</v>
      </c>
      <c r="G26" s="36">
        <f t="shared" si="6"/>
        <v>5236.3865732364975</v>
      </c>
      <c r="H26" s="36">
        <f t="shared" si="7"/>
        <v>27388.205000936632</v>
      </c>
      <c r="I26" s="36">
        <f t="shared" si="3"/>
        <v>3454326.3503871798</v>
      </c>
      <c r="J26" s="36">
        <f>SUM($H$18:$H26)</f>
        <v>247947.67455473772</v>
      </c>
    </row>
    <row r="27" spans="1:10" x14ac:dyDescent="0.3">
      <c r="A27" s="34">
        <f t="shared" si="4"/>
        <v>10</v>
      </c>
      <c r="B27" s="35">
        <f t="shared" si="0"/>
        <v>43157</v>
      </c>
      <c r="C27" s="36">
        <f t="shared" si="5"/>
        <v>3454326.3503871798</v>
      </c>
      <c r="D27" s="36">
        <f t="shared" si="8"/>
        <v>32624.59157417313</v>
      </c>
      <c r="E27" s="37">
        <f t="shared" si="1"/>
        <v>0</v>
      </c>
      <c r="F27" s="36">
        <f t="shared" si="2"/>
        <v>32624.59157417313</v>
      </c>
      <c r="G27" s="36">
        <f t="shared" si="6"/>
        <v>5277.8413002746238</v>
      </c>
      <c r="H27" s="36">
        <f t="shared" si="7"/>
        <v>27346.750273898506</v>
      </c>
      <c r="I27" s="36">
        <f t="shared" si="3"/>
        <v>3449048.509086905</v>
      </c>
      <c r="J27" s="36">
        <f>SUM($H$18:$H27)</f>
        <v>275294.42482863623</v>
      </c>
    </row>
    <row r="28" spans="1:10" x14ac:dyDescent="0.3">
      <c r="A28" s="34">
        <f t="shared" si="4"/>
        <v>11</v>
      </c>
      <c r="B28" s="35">
        <f t="shared" si="0"/>
        <v>43185</v>
      </c>
      <c r="C28" s="36">
        <f t="shared" si="5"/>
        <v>3449048.509086905</v>
      </c>
      <c r="D28" s="36">
        <f t="shared" si="8"/>
        <v>32624.59157417313</v>
      </c>
      <c r="E28" s="37">
        <f t="shared" si="1"/>
        <v>0</v>
      </c>
      <c r="F28" s="36">
        <f t="shared" si="2"/>
        <v>32624.59157417313</v>
      </c>
      <c r="G28" s="36">
        <f t="shared" si="6"/>
        <v>5319.6242105684651</v>
      </c>
      <c r="H28" s="36">
        <f t="shared" si="7"/>
        <v>27304.967363604665</v>
      </c>
      <c r="I28" s="36">
        <f t="shared" si="3"/>
        <v>3443728.8848763364</v>
      </c>
      <c r="J28" s="36">
        <f>SUM($H$18:$H28)</f>
        <v>302599.39219224092</v>
      </c>
    </row>
    <row r="29" spans="1:10" x14ac:dyDescent="0.3">
      <c r="A29" s="34">
        <f t="shared" si="4"/>
        <v>12</v>
      </c>
      <c r="B29" s="35">
        <f t="shared" si="0"/>
        <v>43216</v>
      </c>
      <c r="C29" s="36">
        <f t="shared" si="5"/>
        <v>3443728.8848763364</v>
      </c>
      <c r="D29" s="36">
        <f t="shared" si="8"/>
        <v>32624.59157417313</v>
      </c>
      <c r="E29" s="37">
        <f t="shared" si="1"/>
        <v>0</v>
      </c>
      <c r="F29" s="36">
        <f t="shared" si="2"/>
        <v>32624.59157417313</v>
      </c>
      <c r="G29" s="36">
        <f t="shared" si="6"/>
        <v>5361.7379022354689</v>
      </c>
      <c r="H29" s="36">
        <f t="shared" si="7"/>
        <v>27262.853671937661</v>
      </c>
      <c r="I29" s="36">
        <f t="shared" si="3"/>
        <v>3438367.1469741012</v>
      </c>
      <c r="J29" s="36">
        <f>SUM($H$18:$H29)</f>
        <v>329862.24586417858</v>
      </c>
    </row>
    <row r="30" spans="1:10" x14ac:dyDescent="0.3">
      <c r="A30" s="34">
        <f t="shared" si="4"/>
        <v>13</v>
      </c>
      <c r="B30" s="35">
        <f t="shared" si="0"/>
        <v>43246</v>
      </c>
      <c r="C30" s="36">
        <f t="shared" si="5"/>
        <v>3438367.1469741012</v>
      </c>
      <c r="D30" s="36">
        <f t="shared" si="8"/>
        <v>32624.59157417313</v>
      </c>
      <c r="E30" s="37">
        <f t="shared" si="1"/>
        <v>0</v>
      </c>
      <c r="F30" s="36">
        <f t="shared" si="2"/>
        <v>32624.59157417313</v>
      </c>
      <c r="G30" s="36">
        <f t="shared" si="6"/>
        <v>5404.1849939614949</v>
      </c>
      <c r="H30" s="36">
        <f t="shared" si="7"/>
        <v>27220.406580211635</v>
      </c>
      <c r="I30" s="36">
        <f t="shared" si="3"/>
        <v>3432962.9619801398</v>
      </c>
      <c r="J30" s="36">
        <f>SUM($H$18:$H30)</f>
        <v>357082.65244439023</v>
      </c>
    </row>
    <row r="31" spans="1:10" x14ac:dyDescent="0.3">
      <c r="A31" s="34">
        <f t="shared" si="4"/>
        <v>14</v>
      </c>
      <c r="B31" s="35">
        <f t="shared" si="0"/>
        <v>43277</v>
      </c>
      <c r="C31" s="36">
        <f t="shared" si="5"/>
        <v>3432962.9619801398</v>
      </c>
      <c r="D31" s="36">
        <f t="shared" si="8"/>
        <v>32624.59157417313</v>
      </c>
      <c r="E31" s="37">
        <f t="shared" si="1"/>
        <v>0</v>
      </c>
      <c r="F31" s="36">
        <f t="shared" si="2"/>
        <v>32624.59157417313</v>
      </c>
      <c r="G31" s="36">
        <f t="shared" si="6"/>
        <v>5446.9681251636903</v>
      </c>
      <c r="H31" s="36">
        <f t="shared" si="7"/>
        <v>27177.623449009439</v>
      </c>
      <c r="I31" s="36">
        <f t="shared" si="3"/>
        <v>3427515.9938549763</v>
      </c>
      <c r="J31" s="36">
        <f>SUM($H$18:$H31)</f>
        <v>384260.27589339967</v>
      </c>
    </row>
    <row r="32" spans="1:10" x14ac:dyDescent="0.3">
      <c r="A32" s="34">
        <f t="shared" si="4"/>
        <v>15</v>
      </c>
      <c r="B32" s="35">
        <f t="shared" si="0"/>
        <v>43307</v>
      </c>
      <c r="C32" s="36">
        <f t="shared" si="5"/>
        <v>3427515.9938549763</v>
      </c>
      <c r="D32" s="36">
        <f t="shared" si="8"/>
        <v>32624.59157417313</v>
      </c>
      <c r="E32" s="37">
        <f t="shared" si="1"/>
        <v>0</v>
      </c>
      <c r="F32" s="36">
        <f t="shared" si="2"/>
        <v>32624.59157417313</v>
      </c>
      <c r="G32" s="36">
        <f t="shared" si="6"/>
        <v>5490.0899561545666</v>
      </c>
      <c r="H32" s="36">
        <f t="shared" si="7"/>
        <v>27134.501618018563</v>
      </c>
      <c r="I32" s="36">
        <f t="shared" si="3"/>
        <v>3422025.9038988217</v>
      </c>
      <c r="J32" s="36">
        <f>SUM($H$18:$H32)</f>
        <v>411394.77751141821</v>
      </c>
    </row>
    <row r="33" spans="1:10" x14ac:dyDescent="0.3">
      <c r="A33" s="34">
        <f t="shared" si="4"/>
        <v>16</v>
      </c>
      <c r="B33" s="35">
        <f t="shared" si="0"/>
        <v>43338</v>
      </c>
      <c r="C33" s="36">
        <f t="shared" si="5"/>
        <v>3422025.9038988217</v>
      </c>
      <c r="D33" s="36">
        <f t="shared" si="8"/>
        <v>32624.59157417313</v>
      </c>
      <c r="E33" s="37">
        <f t="shared" si="1"/>
        <v>0</v>
      </c>
      <c r="F33" s="36">
        <f t="shared" si="2"/>
        <v>32624.59157417313</v>
      </c>
      <c r="G33" s="36">
        <f t="shared" si="6"/>
        <v>5533.5531683074551</v>
      </c>
      <c r="H33" s="36">
        <f t="shared" si="7"/>
        <v>27091.038405865675</v>
      </c>
      <c r="I33" s="36">
        <f t="shared" si="3"/>
        <v>3416492.3507305142</v>
      </c>
      <c r="J33" s="36">
        <f>SUM($H$18:$H33)</f>
        <v>438485.81591728388</v>
      </c>
    </row>
    <row r="34" spans="1:10" x14ac:dyDescent="0.3">
      <c r="A34" s="34">
        <f t="shared" si="4"/>
        <v>17</v>
      </c>
      <c r="B34" s="35">
        <f t="shared" si="0"/>
        <v>43369</v>
      </c>
      <c r="C34" s="36">
        <f t="shared" si="5"/>
        <v>3416492.3507305142</v>
      </c>
      <c r="D34" s="36">
        <f t="shared" si="8"/>
        <v>32624.59157417313</v>
      </c>
      <c r="E34" s="37">
        <f t="shared" si="1"/>
        <v>0</v>
      </c>
      <c r="F34" s="36">
        <f t="shared" si="2"/>
        <v>32624.59157417313</v>
      </c>
      <c r="G34" s="36">
        <f t="shared" si="6"/>
        <v>5577.360464223224</v>
      </c>
      <c r="H34" s="36">
        <f t="shared" si="7"/>
        <v>27047.231109949906</v>
      </c>
      <c r="I34" s="36">
        <f t="shared" si="3"/>
        <v>3410914.990266291</v>
      </c>
      <c r="J34" s="36">
        <f>SUM($H$18:$H34)</f>
        <v>465533.04702723376</v>
      </c>
    </row>
    <row r="35" spans="1:10" x14ac:dyDescent="0.3">
      <c r="A35" s="34">
        <f t="shared" si="4"/>
        <v>18</v>
      </c>
      <c r="B35" s="35">
        <f t="shared" si="0"/>
        <v>43399</v>
      </c>
      <c r="C35" s="36">
        <f t="shared" si="5"/>
        <v>3410914.990266291</v>
      </c>
      <c r="D35" s="36">
        <f t="shared" si="8"/>
        <v>32624.59157417313</v>
      </c>
      <c r="E35" s="37">
        <f t="shared" si="1"/>
        <v>0</v>
      </c>
      <c r="F35" s="36">
        <f t="shared" si="2"/>
        <v>32624.59157417313</v>
      </c>
      <c r="G35" s="36">
        <f t="shared" si="6"/>
        <v>5621.5145678983245</v>
      </c>
      <c r="H35" s="36">
        <f t="shared" si="7"/>
        <v>27003.077006274805</v>
      </c>
      <c r="I35" s="36">
        <f t="shared" si="3"/>
        <v>3405293.4756983928</v>
      </c>
      <c r="J35" s="36">
        <f>SUM($H$18:$H35)</f>
        <v>492536.12403350859</v>
      </c>
    </row>
    <row r="36" spans="1:10" x14ac:dyDescent="0.3">
      <c r="A36" s="34">
        <f t="shared" si="4"/>
        <v>19</v>
      </c>
      <c r="B36" s="35">
        <f t="shared" si="0"/>
        <v>43430</v>
      </c>
      <c r="C36" s="36">
        <f t="shared" si="5"/>
        <v>3405293.4756983928</v>
      </c>
      <c r="D36" s="36">
        <f t="shared" si="8"/>
        <v>32624.59157417313</v>
      </c>
      <c r="E36" s="37">
        <f t="shared" si="1"/>
        <v>0</v>
      </c>
      <c r="F36" s="36">
        <f t="shared" si="2"/>
        <v>32624.59157417313</v>
      </c>
      <c r="G36" s="36">
        <f t="shared" si="6"/>
        <v>5666.0182248941856</v>
      </c>
      <c r="H36" s="36">
        <f t="shared" si="7"/>
        <v>26958.573349278944</v>
      </c>
      <c r="I36" s="36">
        <f t="shared" si="3"/>
        <v>3399627.4574734988</v>
      </c>
      <c r="J36" s="36">
        <f>SUM($H$18:$H36)</f>
        <v>519494.69738278753</v>
      </c>
    </row>
    <row r="37" spans="1:10" x14ac:dyDescent="0.3">
      <c r="A37" s="34">
        <f t="shared" si="4"/>
        <v>20</v>
      </c>
      <c r="B37" s="35">
        <f t="shared" si="0"/>
        <v>43460</v>
      </c>
      <c r="C37" s="36">
        <f t="shared" si="5"/>
        <v>3399627.4574734988</v>
      </c>
      <c r="D37" s="36">
        <f t="shared" si="8"/>
        <v>32624.59157417313</v>
      </c>
      <c r="E37" s="37">
        <f t="shared" si="1"/>
        <v>0</v>
      </c>
      <c r="F37" s="36">
        <f t="shared" si="2"/>
        <v>32624.59157417313</v>
      </c>
      <c r="G37" s="36">
        <f t="shared" si="6"/>
        <v>5710.87420250793</v>
      </c>
      <c r="H37" s="36">
        <f t="shared" si="7"/>
        <v>26913.7173716652</v>
      </c>
      <c r="I37" s="36">
        <f t="shared" si="3"/>
        <v>3393916.5832709908</v>
      </c>
      <c r="J37" s="36">
        <f>SUM($H$18:$H37)</f>
        <v>546408.41475445277</v>
      </c>
    </row>
    <row r="38" spans="1:10" x14ac:dyDescent="0.3">
      <c r="A38" s="34">
        <f t="shared" si="4"/>
        <v>21</v>
      </c>
      <c r="B38" s="35">
        <f t="shared" si="0"/>
        <v>43491</v>
      </c>
      <c r="C38" s="36">
        <f t="shared" si="5"/>
        <v>3393916.5832709908</v>
      </c>
      <c r="D38" s="36">
        <f t="shared" si="8"/>
        <v>32624.59157417313</v>
      </c>
      <c r="E38" s="37">
        <f t="shared" si="1"/>
        <v>0</v>
      </c>
      <c r="F38" s="36">
        <f t="shared" si="2"/>
        <v>32624.59157417313</v>
      </c>
      <c r="G38" s="36">
        <f t="shared" si="6"/>
        <v>5756.0852899444544</v>
      </c>
      <c r="H38" s="36">
        <f t="shared" si="7"/>
        <v>26868.506284228675</v>
      </c>
      <c r="I38" s="36">
        <f t="shared" si="3"/>
        <v>3388160.4979810463</v>
      </c>
      <c r="J38" s="36">
        <f>SUM($H$18:$H38)</f>
        <v>573276.92103868141</v>
      </c>
    </row>
    <row r="39" spans="1:10" x14ac:dyDescent="0.3">
      <c r="A39" s="34">
        <f t="shared" si="4"/>
        <v>22</v>
      </c>
      <c r="B39" s="35">
        <f t="shared" si="0"/>
        <v>43522</v>
      </c>
      <c r="C39" s="36">
        <f t="shared" si="5"/>
        <v>3388160.4979810463</v>
      </c>
      <c r="D39" s="36">
        <f t="shared" si="8"/>
        <v>32624.59157417313</v>
      </c>
      <c r="E39" s="37">
        <f t="shared" si="1"/>
        <v>0</v>
      </c>
      <c r="F39" s="36">
        <f t="shared" si="2"/>
        <v>32624.59157417313</v>
      </c>
      <c r="G39" s="36">
        <f t="shared" si="6"/>
        <v>5801.6542984898442</v>
      </c>
      <c r="H39" s="36">
        <f t="shared" si="7"/>
        <v>26822.937275683285</v>
      </c>
      <c r="I39" s="36">
        <f t="shared" si="3"/>
        <v>3382358.8436825564</v>
      </c>
      <c r="J39" s="36">
        <f>SUM($H$18:$H39)</f>
        <v>600099.85831436468</v>
      </c>
    </row>
    <row r="40" spans="1:10" x14ac:dyDescent="0.3">
      <c r="A40" s="34">
        <f t="shared" si="4"/>
        <v>23</v>
      </c>
      <c r="B40" s="35">
        <f t="shared" si="0"/>
        <v>43550</v>
      </c>
      <c r="C40" s="36">
        <f t="shared" si="5"/>
        <v>3382358.8436825564</v>
      </c>
      <c r="D40" s="36">
        <f t="shared" si="8"/>
        <v>32624.59157417313</v>
      </c>
      <c r="E40" s="37">
        <f t="shared" si="1"/>
        <v>0</v>
      </c>
      <c r="F40" s="36">
        <f t="shared" si="2"/>
        <v>32624.59157417313</v>
      </c>
      <c r="G40" s="36">
        <f t="shared" si="6"/>
        <v>5847.5840616862261</v>
      </c>
      <c r="H40" s="36">
        <f t="shared" si="7"/>
        <v>26777.007512486904</v>
      </c>
      <c r="I40" s="36">
        <f t="shared" si="3"/>
        <v>3376511.25962087</v>
      </c>
      <c r="J40" s="36">
        <f>SUM($H$18:$H40)</f>
        <v>626876.86582685157</v>
      </c>
    </row>
    <row r="41" spans="1:10" x14ac:dyDescent="0.3">
      <c r="A41" s="34">
        <f t="shared" si="4"/>
        <v>24</v>
      </c>
      <c r="B41" s="35">
        <f t="shared" si="0"/>
        <v>43581</v>
      </c>
      <c r="C41" s="36">
        <f t="shared" si="5"/>
        <v>3376511.25962087</v>
      </c>
      <c r="D41" s="36">
        <f t="shared" si="8"/>
        <v>32624.59157417313</v>
      </c>
      <c r="E41" s="37">
        <f t="shared" si="1"/>
        <v>0</v>
      </c>
      <c r="F41" s="36">
        <f t="shared" si="2"/>
        <v>32624.59157417313</v>
      </c>
      <c r="G41" s="36">
        <f t="shared" si="6"/>
        <v>5893.8774355079076</v>
      </c>
      <c r="H41" s="36">
        <f t="shared" si="7"/>
        <v>26730.714138665222</v>
      </c>
      <c r="I41" s="36">
        <f t="shared" si="3"/>
        <v>3370617.3821853623</v>
      </c>
      <c r="J41" s="36">
        <f>SUM($H$18:$H41)</f>
        <v>653607.57996551681</v>
      </c>
    </row>
    <row r="42" spans="1:10" x14ac:dyDescent="0.3">
      <c r="A42" s="34">
        <f t="shared" si="4"/>
        <v>25</v>
      </c>
      <c r="B42" s="35">
        <f t="shared" si="0"/>
        <v>43611</v>
      </c>
      <c r="C42" s="36">
        <f t="shared" si="5"/>
        <v>3370617.3821853623</v>
      </c>
      <c r="D42" s="36">
        <f t="shared" si="8"/>
        <v>32624.59157417313</v>
      </c>
      <c r="E42" s="37">
        <f t="shared" si="1"/>
        <v>0</v>
      </c>
      <c r="F42" s="36">
        <f t="shared" si="2"/>
        <v>32624.59157417313</v>
      </c>
      <c r="G42" s="36">
        <f t="shared" si="6"/>
        <v>5940.5372985390131</v>
      </c>
      <c r="H42" s="36">
        <f t="shared" si="7"/>
        <v>26684.054275634116</v>
      </c>
      <c r="I42" s="36">
        <f t="shared" si="3"/>
        <v>3364676.8448868231</v>
      </c>
      <c r="J42" s="36">
        <f>SUM($H$18:$H42)</f>
        <v>680291.63424115092</v>
      </c>
    </row>
    <row r="43" spans="1:10" x14ac:dyDescent="0.3">
      <c r="A43" s="34">
        <f t="shared" si="4"/>
        <v>26</v>
      </c>
      <c r="B43" s="35">
        <f t="shared" si="0"/>
        <v>43642</v>
      </c>
      <c r="C43" s="36">
        <f t="shared" si="5"/>
        <v>3364676.8448868231</v>
      </c>
      <c r="D43" s="36">
        <f t="shared" si="8"/>
        <v>32624.59157417313</v>
      </c>
      <c r="E43" s="37">
        <f t="shared" si="1"/>
        <v>0</v>
      </c>
      <c r="F43" s="36">
        <f t="shared" si="2"/>
        <v>32624.59157417313</v>
      </c>
      <c r="G43" s="36">
        <f t="shared" si="6"/>
        <v>5987.5665521524461</v>
      </c>
      <c r="H43" s="36">
        <f t="shared" si="7"/>
        <v>26637.025022020684</v>
      </c>
      <c r="I43" s="36">
        <f t="shared" si="3"/>
        <v>3358689.2783346707</v>
      </c>
      <c r="J43" s="36">
        <f>SUM($H$18:$H43)</f>
        <v>706928.6592631716</v>
      </c>
    </row>
    <row r="44" spans="1:10" x14ac:dyDescent="0.3">
      <c r="A44" s="34">
        <f t="shared" si="4"/>
        <v>27</v>
      </c>
      <c r="B44" s="35">
        <f t="shared" si="0"/>
        <v>43672</v>
      </c>
      <c r="C44" s="36">
        <f t="shared" si="5"/>
        <v>3358689.2783346707</v>
      </c>
      <c r="D44" s="36">
        <f t="shared" si="8"/>
        <v>32624.59157417313</v>
      </c>
      <c r="E44" s="37">
        <f t="shared" si="1"/>
        <v>0</v>
      </c>
      <c r="F44" s="36">
        <f t="shared" si="2"/>
        <v>32624.59157417313</v>
      </c>
      <c r="G44" s="36">
        <f t="shared" si="6"/>
        <v>6034.9681206903188</v>
      </c>
      <c r="H44" s="36">
        <f t="shared" si="7"/>
        <v>26589.623453482811</v>
      </c>
      <c r="I44" s="36">
        <f t="shared" si="3"/>
        <v>3352654.3102139803</v>
      </c>
      <c r="J44" s="36">
        <f>SUM($H$18:$H44)</f>
        <v>733518.28271665447</v>
      </c>
    </row>
    <row r="45" spans="1:10" x14ac:dyDescent="0.3">
      <c r="A45" s="34">
        <f t="shared" si="4"/>
        <v>28</v>
      </c>
      <c r="B45" s="35">
        <f t="shared" si="0"/>
        <v>43703</v>
      </c>
      <c r="C45" s="36">
        <f t="shared" si="5"/>
        <v>3352654.3102139803</v>
      </c>
      <c r="D45" s="36">
        <f t="shared" si="8"/>
        <v>32624.59157417313</v>
      </c>
      <c r="E45" s="37">
        <f t="shared" si="1"/>
        <v>0</v>
      </c>
      <c r="F45" s="36">
        <f t="shared" si="2"/>
        <v>32624.59157417313</v>
      </c>
      <c r="G45" s="36">
        <f t="shared" si="6"/>
        <v>6082.7449516457855</v>
      </c>
      <c r="H45" s="36">
        <f t="shared" si="7"/>
        <v>26541.846622527344</v>
      </c>
      <c r="I45" s="36">
        <f t="shared" si="3"/>
        <v>3346571.5652623344</v>
      </c>
      <c r="J45" s="36">
        <f>SUM($H$18:$H45)</f>
        <v>760060.12933918182</v>
      </c>
    </row>
    <row r="46" spans="1:10" x14ac:dyDescent="0.3">
      <c r="A46" s="34">
        <f t="shared" si="4"/>
        <v>29</v>
      </c>
      <c r="B46" s="35">
        <f t="shared" si="0"/>
        <v>43734</v>
      </c>
      <c r="C46" s="36">
        <f t="shared" si="5"/>
        <v>3346571.5652623344</v>
      </c>
      <c r="D46" s="36">
        <f t="shared" si="8"/>
        <v>32624.59157417313</v>
      </c>
      <c r="E46" s="37">
        <f t="shared" si="1"/>
        <v>0</v>
      </c>
      <c r="F46" s="36">
        <f t="shared" si="2"/>
        <v>32624.59157417313</v>
      </c>
      <c r="G46" s="36">
        <f t="shared" si="6"/>
        <v>6130.9000158463168</v>
      </c>
      <c r="H46" s="36">
        <f t="shared" si="7"/>
        <v>26493.691558326813</v>
      </c>
      <c r="I46" s="36">
        <f t="shared" si="3"/>
        <v>3340440.6652464881</v>
      </c>
      <c r="J46" s="36">
        <f>SUM($H$18:$H46)</f>
        <v>786553.82089750865</v>
      </c>
    </row>
    <row r="47" spans="1:10" x14ac:dyDescent="0.3">
      <c r="A47" s="34">
        <f t="shared" si="4"/>
        <v>30</v>
      </c>
      <c r="B47" s="35">
        <f t="shared" si="0"/>
        <v>43764</v>
      </c>
      <c r="C47" s="36">
        <f t="shared" si="5"/>
        <v>3340440.6652464881</v>
      </c>
      <c r="D47" s="36">
        <f t="shared" si="8"/>
        <v>32624.59157417313</v>
      </c>
      <c r="E47" s="37">
        <f t="shared" si="1"/>
        <v>0</v>
      </c>
      <c r="F47" s="36">
        <f t="shared" si="2"/>
        <v>32624.59157417313</v>
      </c>
      <c r="G47" s="36">
        <f t="shared" si="6"/>
        <v>6179.4363076384325</v>
      </c>
      <c r="H47" s="36">
        <f t="shared" si="7"/>
        <v>26445.155266534697</v>
      </c>
      <c r="I47" s="36">
        <f t="shared" si="3"/>
        <v>3334261.2289388496</v>
      </c>
      <c r="J47" s="36">
        <f>SUM($H$18:$H47)</f>
        <v>812998.9761640433</v>
      </c>
    </row>
    <row r="48" spans="1:10" x14ac:dyDescent="0.3">
      <c r="A48" s="34">
        <f t="shared" si="4"/>
        <v>31</v>
      </c>
      <c r="B48" s="35">
        <f t="shared" si="0"/>
        <v>43795</v>
      </c>
      <c r="C48" s="36">
        <f t="shared" si="5"/>
        <v>3334261.2289388496</v>
      </c>
      <c r="D48" s="36">
        <f t="shared" si="8"/>
        <v>32624.59157417313</v>
      </c>
      <c r="E48" s="37">
        <f t="shared" si="1"/>
        <v>0</v>
      </c>
      <c r="F48" s="36">
        <f t="shared" si="2"/>
        <v>32624.59157417313</v>
      </c>
      <c r="G48" s="36">
        <f t="shared" si="6"/>
        <v>6228.3568450739003</v>
      </c>
      <c r="H48" s="36">
        <f t="shared" si="7"/>
        <v>26396.234729099229</v>
      </c>
      <c r="I48" s="36">
        <f t="shared" si="3"/>
        <v>3328032.8720937758</v>
      </c>
      <c r="J48" s="36">
        <f>SUM($H$18:$H48)</f>
        <v>839395.2108931425</v>
      </c>
    </row>
    <row r="49" spans="1:10" x14ac:dyDescent="0.3">
      <c r="A49" s="34">
        <f t="shared" si="4"/>
        <v>32</v>
      </c>
      <c r="B49" s="35">
        <f t="shared" si="0"/>
        <v>43825</v>
      </c>
      <c r="C49" s="36">
        <f t="shared" si="5"/>
        <v>3328032.8720937758</v>
      </c>
      <c r="D49" s="36">
        <f t="shared" si="8"/>
        <v>32624.59157417313</v>
      </c>
      <c r="E49" s="37">
        <f t="shared" si="1"/>
        <v>0</v>
      </c>
      <c r="F49" s="36">
        <f t="shared" si="2"/>
        <v>32624.59157417313</v>
      </c>
      <c r="G49" s="36">
        <f t="shared" si="6"/>
        <v>6277.6646700974052</v>
      </c>
      <c r="H49" s="36">
        <f t="shared" si="7"/>
        <v>26346.926904075724</v>
      </c>
      <c r="I49" s="36">
        <f t="shared" si="3"/>
        <v>3321755.2074236786</v>
      </c>
      <c r="J49" s="36">
        <f>SUM($H$18:$H49)</f>
        <v>865742.13779721828</v>
      </c>
    </row>
    <row r="50" spans="1:10" x14ac:dyDescent="0.3">
      <c r="A50" s="34">
        <f t="shared" si="4"/>
        <v>33</v>
      </c>
      <c r="B50" s="35">
        <f t="shared" si="0"/>
        <v>43856</v>
      </c>
      <c r="C50" s="36">
        <f t="shared" si="5"/>
        <v>3321755.2074236786</v>
      </c>
      <c r="D50" s="36">
        <f t="shared" si="8"/>
        <v>32624.59157417313</v>
      </c>
      <c r="E50" s="37">
        <f t="shared" si="1"/>
        <v>0</v>
      </c>
      <c r="F50" s="36">
        <f t="shared" si="2"/>
        <v>32624.59157417313</v>
      </c>
      <c r="G50" s="36">
        <f t="shared" si="6"/>
        <v>6327.3628487356727</v>
      </c>
      <c r="H50" s="36">
        <f t="shared" si="7"/>
        <v>26297.228725437457</v>
      </c>
      <c r="I50" s="36">
        <f t="shared" si="3"/>
        <v>3315427.8445749427</v>
      </c>
      <c r="J50" s="36">
        <f>SUM($H$18:$H50)</f>
        <v>892039.36652265571</v>
      </c>
    </row>
    <row r="51" spans="1:10" x14ac:dyDescent="0.3">
      <c r="A51" s="34">
        <f t="shared" si="4"/>
        <v>34</v>
      </c>
      <c r="B51" s="35">
        <f t="shared" si="0"/>
        <v>43887</v>
      </c>
      <c r="C51" s="36">
        <f t="shared" si="5"/>
        <v>3315427.8445749427</v>
      </c>
      <c r="D51" s="36">
        <f t="shared" si="8"/>
        <v>32624.59157417313</v>
      </c>
      <c r="E51" s="37">
        <f t="shared" si="1"/>
        <v>0</v>
      </c>
      <c r="F51" s="36">
        <f t="shared" si="2"/>
        <v>32624.59157417313</v>
      </c>
      <c r="G51" s="36">
        <f t="shared" si="6"/>
        <v>6377.4544712881652</v>
      </c>
      <c r="H51" s="36">
        <f t="shared" si="7"/>
        <v>26247.137102884964</v>
      </c>
      <c r="I51" s="36">
        <f t="shared" si="3"/>
        <v>3309050.3901036545</v>
      </c>
      <c r="J51" s="36">
        <f>SUM($H$18:$H51)</f>
        <v>918286.50362554064</v>
      </c>
    </row>
    <row r="52" spans="1:10" x14ac:dyDescent="0.3">
      <c r="A52" s="34">
        <f t="shared" si="4"/>
        <v>35</v>
      </c>
      <c r="B52" s="35">
        <f t="shared" si="0"/>
        <v>43916</v>
      </c>
      <c r="C52" s="36">
        <f t="shared" si="5"/>
        <v>3309050.3901036545</v>
      </c>
      <c r="D52" s="36">
        <f t="shared" si="8"/>
        <v>32624.59157417313</v>
      </c>
      <c r="E52" s="37">
        <f t="shared" si="1"/>
        <v>0</v>
      </c>
      <c r="F52" s="36">
        <f t="shared" si="2"/>
        <v>32624.59157417313</v>
      </c>
      <c r="G52" s="36">
        <f t="shared" si="6"/>
        <v>6427.9426525191957</v>
      </c>
      <c r="H52" s="36">
        <f t="shared" si="7"/>
        <v>26196.648921653934</v>
      </c>
      <c r="I52" s="36">
        <f t="shared" si="3"/>
        <v>3302622.4474511351</v>
      </c>
      <c r="J52" s="36">
        <f>SUM($H$18:$H52)</f>
        <v>944483.15254719462</v>
      </c>
    </row>
    <row r="53" spans="1:10" x14ac:dyDescent="0.3">
      <c r="A53" s="34">
        <f t="shared" si="4"/>
        <v>36</v>
      </c>
      <c r="B53" s="35">
        <f t="shared" si="0"/>
        <v>43947</v>
      </c>
      <c r="C53" s="36">
        <f t="shared" si="5"/>
        <v>3302622.4474511351</v>
      </c>
      <c r="D53" s="36">
        <f t="shared" si="8"/>
        <v>32624.59157417313</v>
      </c>
      <c r="E53" s="37">
        <f t="shared" si="1"/>
        <v>0</v>
      </c>
      <c r="F53" s="36">
        <f t="shared" si="2"/>
        <v>32624.59157417313</v>
      </c>
      <c r="G53" s="36">
        <f t="shared" si="6"/>
        <v>6478.8305318516395</v>
      </c>
      <c r="H53" s="36">
        <f t="shared" si="7"/>
        <v>26145.76104232149</v>
      </c>
      <c r="I53" s="36">
        <f t="shared" si="3"/>
        <v>3296143.6169192833</v>
      </c>
      <c r="J53" s="36">
        <f>SUM($H$18:$H53)</f>
        <v>970628.91358951607</v>
      </c>
    </row>
    <row r="54" spans="1:10" x14ac:dyDescent="0.3">
      <c r="A54" s="34">
        <f t="shared" si="4"/>
        <v>37</v>
      </c>
      <c r="B54" s="35">
        <f t="shared" si="0"/>
        <v>43977</v>
      </c>
      <c r="C54" s="36">
        <f t="shared" si="5"/>
        <v>3296143.6169192833</v>
      </c>
      <c r="D54" s="36">
        <f t="shared" si="8"/>
        <v>32624.59157417313</v>
      </c>
      <c r="E54" s="37">
        <f t="shared" si="1"/>
        <v>0</v>
      </c>
      <c r="F54" s="36">
        <f t="shared" si="2"/>
        <v>32624.59157417313</v>
      </c>
      <c r="G54" s="36">
        <f t="shared" si="6"/>
        <v>6530.1212735621375</v>
      </c>
      <c r="H54" s="36">
        <f t="shared" si="7"/>
        <v>26094.470300610992</v>
      </c>
      <c r="I54" s="36">
        <f t="shared" si="3"/>
        <v>3289613.495645721</v>
      </c>
      <c r="J54" s="36">
        <f>SUM($H$18:$H54)</f>
        <v>996723.38389012706</v>
      </c>
    </row>
    <row r="55" spans="1:10" x14ac:dyDescent="0.3">
      <c r="A55" s="34">
        <f t="shared" si="4"/>
        <v>38</v>
      </c>
      <c r="B55" s="35">
        <f t="shared" si="0"/>
        <v>44008</v>
      </c>
      <c r="C55" s="36">
        <f t="shared" si="5"/>
        <v>3289613.495645721</v>
      </c>
      <c r="D55" s="36">
        <f t="shared" si="8"/>
        <v>32624.59157417313</v>
      </c>
      <c r="E55" s="37">
        <f t="shared" si="1"/>
        <v>0</v>
      </c>
      <c r="F55" s="36">
        <f t="shared" si="2"/>
        <v>32624.59157417313</v>
      </c>
      <c r="G55" s="36">
        <f t="shared" si="6"/>
        <v>6581.8180669778376</v>
      </c>
      <c r="H55" s="36">
        <f t="shared" si="7"/>
        <v>26042.773507195292</v>
      </c>
      <c r="I55" s="36">
        <f t="shared" si="3"/>
        <v>3283031.6775787431</v>
      </c>
      <c r="J55" s="36">
        <f>SUM($H$18:$H55)</f>
        <v>1022766.1573973224</v>
      </c>
    </row>
    <row r="56" spans="1:10" x14ac:dyDescent="0.3">
      <c r="A56" s="34">
        <f t="shared" si="4"/>
        <v>39</v>
      </c>
      <c r="B56" s="35">
        <f t="shared" si="0"/>
        <v>44038</v>
      </c>
      <c r="C56" s="36">
        <f t="shared" si="5"/>
        <v>3283031.6775787431</v>
      </c>
      <c r="D56" s="36">
        <f t="shared" si="8"/>
        <v>32624.59157417313</v>
      </c>
      <c r="E56" s="37">
        <f t="shared" si="1"/>
        <v>0</v>
      </c>
      <c r="F56" s="36">
        <f t="shared" si="2"/>
        <v>32624.59157417313</v>
      </c>
      <c r="G56" s="36">
        <f t="shared" si="6"/>
        <v>6633.9241266747449</v>
      </c>
      <c r="H56" s="36">
        <f t="shared" si="7"/>
        <v>25990.667447498385</v>
      </c>
      <c r="I56" s="36">
        <f t="shared" si="3"/>
        <v>3276397.7534520682</v>
      </c>
      <c r="J56" s="36">
        <f>SUM($H$18:$H56)</f>
        <v>1048756.8248448207</v>
      </c>
    </row>
    <row r="57" spans="1:10" x14ac:dyDescent="0.3">
      <c r="A57" s="34">
        <f t="shared" si="4"/>
        <v>40</v>
      </c>
      <c r="B57" s="35">
        <f t="shared" si="0"/>
        <v>44069</v>
      </c>
      <c r="C57" s="36">
        <f t="shared" si="5"/>
        <v>3276397.7534520682</v>
      </c>
      <c r="D57" s="36">
        <f t="shared" si="8"/>
        <v>32624.59157417313</v>
      </c>
      <c r="E57" s="37">
        <f t="shared" si="1"/>
        <v>0</v>
      </c>
      <c r="F57" s="36">
        <f t="shared" si="2"/>
        <v>32624.59157417313</v>
      </c>
      <c r="G57" s="36">
        <f t="shared" si="6"/>
        <v>6686.4426926775886</v>
      </c>
      <c r="H57" s="36">
        <f t="shared" si="7"/>
        <v>25938.148881495541</v>
      </c>
      <c r="I57" s="36">
        <f t="shared" si="3"/>
        <v>3269711.3107593907</v>
      </c>
      <c r="J57" s="36">
        <f>SUM($H$18:$H57)</f>
        <v>1074694.9737263161</v>
      </c>
    </row>
    <row r="58" spans="1:10" x14ac:dyDescent="0.3">
      <c r="A58" s="34">
        <f t="shared" si="4"/>
        <v>41</v>
      </c>
      <c r="B58" s="35">
        <f t="shared" si="0"/>
        <v>44100</v>
      </c>
      <c r="C58" s="36">
        <f t="shared" si="5"/>
        <v>3269711.3107593907</v>
      </c>
      <c r="D58" s="36">
        <f t="shared" si="8"/>
        <v>32624.59157417313</v>
      </c>
      <c r="E58" s="37">
        <f t="shared" si="1"/>
        <v>0</v>
      </c>
      <c r="F58" s="36">
        <f t="shared" si="2"/>
        <v>32624.59157417313</v>
      </c>
      <c r="G58" s="36">
        <f t="shared" si="6"/>
        <v>6739.377030661286</v>
      </c>
      <c r="H58" s="36">
        <f t="shared" si="7"/>
        <v>25885.214543511844</v>
      </c>
      <c r="I58" s="36">
        <f t="shared" si="3"/>
        <v>3262971.9337287294</v>
      </c>
      <c r="J58" s="36">
        <f>SUM($H$18:$H58)</f>
        <v>1100580.188269828</v>
      </c>
    </row>
    <row r="59" spans="1:10" x14ac:dyDescent="0.3">
      <c r="A59" s="34">
        <f t="shared" si="4"/>
        <v>42</v>
      </c>
      <c r="B59" s="35">
        <f t="shared" si="0"/>
        <v>44130</v>
      </c>
      <c r="C59" s="36">
        <f t="shared" si="5"/>
        <v>3262971.9337287294</v>
      </c>
      <c r="D59" s="36">
        <f t="shared" si="8"/>
        <v>32624.59157417313</v>
      </c>
      <c r="E59" s="37">
        <f t="shared" si="1"/>
        <v>0</v>
      </c>
      <c r="F59" s="36">
        <f t="shared" si="2"/>
        <v>32624.59157417313</v>
      </c>
      <c r="G59" s="36">
        <f t="shared" si="6"/>
        <v>6792.730432154025</v>
      </c>
      <c r="H59" s="36">
        <f t="shared" si="7"/>
        <v>25831.861142019105</v>
      </c>
      <c r="I59" s="36">
        <f t="shared" si="3"/>
        <v>3256179.2032965752</v>
      </c>
      <c r="J59" s="36">
        <f>SUM($H$18:$H59)</f>
        <v>1126412.049411847</v>
      </c>
    </row>
    <row r="60" spans="1:10" x14ac:dyDescent="0.3">
      <c r="A60" s="34">
        <f t="shared" si="4"/>
        <v>43</v>
      </c>
      <c r="B60" s="35">
        <f t="shared" si="0"/>
        <v>44161</v>
      </c>
      <c r="C60" s="36">
        <f t="shared" si="5"/>
        <v>3256179.2032965752</v>
      </c>
      <c r="D60" s="36">
        <f t="shared" si="8"/>
        <v>32624.59157417313</v>
      </c>
      <c r="E60" s="37">
        <f t="shared" si="1"/>
        <v>0</v>
      </c>
      <c r="F60" s="36">
        <f t="shared" si="2"/>
        <v>32624.59157417313</v>
      </c>
      <c r="G60" s="36">
        <f t="shared" si="6"/>
        <v>6846.5062147419085</v>
      </c>
      <c r="H60" s="36">
        <f t="shared" si="7"/>
        <v>25778.085359431221</v>
      </c>
      <c r="I60" s="36">
        <f t="shared" si="3"/>
        <v>3249332.6970818331</v>
      </c>
      <c r="J60" s="36">
        <f>SUM($H$18:$H60)</f>
        <v>1152190.1347712781</v>
      </c>
    </row>
    <row r="61" spans="1:10" x14ac:dyDescent="0.3">
      <c r="A61" s="34">
        <f t="shared" si="4"/>
        <v>44</v>
      </c>
      <c r="B61" s="35">
        <f t="shared" si="0"/>
        <v>44191</v>
      </c>
      <c r="C61" s="36">
        <f t="shared" si="5"/>
        <v>3249332.6970818331</v>
      </c>
      <c r="D61" s="36">
        <f t="shared" si="8"/>
        <v>32624.59157417313</v>
      </c>
      <c r="E61" s="37">
        <f t="shared" si="1"/>
        <v>0</v>
      </c>
      <c r="F61" s="36">
        <f t="shared" si="2"/>
        <v>32624.59157417313</v>
      </c>
      <c r="G61" s="36">
        <f t="shared" si="6"/>
        <v>6900.7077222752851</v>
      </c>
      <c r="H61" s="36">
        <f t="shared" si="7"/>
        <v>25723.883851897845</v>
      </c>
      <c r="I61" s="36">
        <f t="shared" si="3"/>
        <v>3242431.9893595576</v>
      </c>
      <c r="J61" s="36">
        <f>SUM($H$18:$H61)</f>
        <v>1177914.018623176</v>
      </c>
    </row>
    <row r="62" spans="1:10" x14ac:dyDescent="0.3">
      <c r="A62" s="34">
        <f t="shared" si="4"/>
        <v>45</v>
      </c>
      <c r="B62" s="35">
        <f t="shared" si="0"/>
        <v>44222</v>
      </c>
      <c r="C62" s="36">
        <f t="shared" si="5"/>
        <v>3242431.9893595576</v>
      </c>
      <c r="D62" s="36">
        <f t="shared" si="8"/>
        <v>32624.59157417313</v>
      </c>
      <c r="E62" s="37">
        <f t="shared" si="1"/>
        <v>0</v>
      </c>
      <c r="F62" s="36">
        <f t="shared" si="2"/>
        <v>32624.59157417313</v>
      </c>
      <c r="G62" s="36">
        <f t="shared" si="6"/>
        <v>6955.338325076631</v>
      </c>
      <c r="H62" s="36">
        <f t="shared" si="7"/>
        <v>25669.253249096499</v>
      </c>
      <c r="I62" s="36">
        <f t="shared" si="3"/>
        <v>3235476.6510344809</v>
      </c>
      <c r="J62" s="36">
        <f>SUM($H$18:$H62)</f>
        <v>1203583.2718722725</v>
      </c>
    </row>
    <row r="63" spans="1:10" x14ac:dyDescent="0.3">
      <c r="A63" s="34">
        <f t="shared" si="4"/>
        <v>46</v>
      </c>
      <c r="B63" s="35">
        <f t="shared" si="0"/>
        <v>44253</v>
      </c>
      <c r="C63" s="36">
        <f t="shared" si="5"/>
        <v>3235476.6510344809</v>
      </c>
      <c r="D63" s="36">
        <f t="shared" si="8"/>
        <v>32624.59157417313</v>
      </c>
      <c r="E63" s="37">
        <f t="shared" si="1"/>
        <v>0</v>
      </c>
      <c r="F63" s="36">
        <f t="shared" si="2"/>
        <v>32624.59157417313</v>
      </c>
      <c r="G63" s="36">
        <f t="shared" si="6"/>
        <v>7010.4014201501559</v>
      </c>
      <c r="H63" s="36">
        <f t="shared" si="7"/>
        <v>25614.190154022974</v>
      </c>
      <c r="I63" s="36">
        <f t="shared" si="3"/>
        <v>3228466.2496143309</v>
      </c>
      <c r="J63" s="36">
        <f>SUM($H$18:$H63)</f>
        <v>1229197.4620262955</v>
      </c>
    </row>
    <row r="64" spans="1:10" x14ac:dyDescent="0.3">
      <c r="A64" s="34">
        <f t="shared" si="4"/>
        <v>47</v>
      </c>
      <c r="B64" s="35">
        <f t="shared" si="0"/>
        <v>44281</v>
      </c>
      <c r="C64" s="36">
        <f t="shared" si="5"/>
        <v>3228466.2496143309</v>
      </c>
      <c r="D64" s="36">
        <f t="shared" si="8"/>
        <v>32624.59157417313</v>
      </c>
      <c r="E64" s="37">
        <f t="shared" si="1"/>
        <v>0</v>
      </c>
      <c r="F64" s="36">
        <f t="shared" si="2"/>
        <v>32624.59157417313</v>
      </c>
      <c r="G64" s="36">
        <f t="shared" si="6"/>
        <v>7065.9004313930091</v>
      </c>
      <c r="H64" s="36">
        <f t="shared" si="7"/>
        <v>25558.691142780121</v>
      </c>
      <c r="I64" s="36">
        <f t="shared" si="3"/>
        <v>3221400.3491829378</v>
      </c>
      <c r="J64" s="36">
        <f>SUM($H$18:$H64)</f>
        <v>1254756.1531690755</v>
      </c>
    </row>
    <row r="65" spans="1:10" x14ac:dyDescent="0.3">
      <c r="A65" s="34">
        <f t="shared" si="4"/>
        <v>48</v>
      </c>
      <c r="B65" s="35">
        <f t="shared" si="0"/>
        <v>44312</v>
      </c>
      <c r="C65" s="36">
        <f t="shared" si="5"/>
        <v>3221400.3491829378</v>
      </c>
      <c r="D65" s="36">
        <f t="shared" si="8"/>
        <v>32624.59157417313</v>
      </c>
      <c r="E65" s="37">
        <f t="shared" si="1"/>
        <v>0</v>
      </c>
      <c r="F65" s="36">
        <f t="shared" si="2"/>
        <v>32624.59157417313</v>
      </c>
      <c r="G65" s="36">
        <f t="shared" si="6"/>
        <v>7121.8388098082069</v>
      </c>
      <c r="H65" s="36">
        <f t="shared" si="7"/>
        <v>25502.752764364923</v>
      </c>
      <c r="I65" s="36">
        <f t="shared" si="3"/>
        <v>3214278.5103731295</v>
      </c>
      <c r="J65" s="36">
        <f>SUM($H$18:$H65)</f>
        <v>1280258.9059334404</v>
      </c>
    </row>
    <row r="66" spans="1:10" x14ac:dyDescent="0.3">
      <c r="A66" s="34">
        <f t="shared" si="4"/>
        <v>49</v>
      </c>
      <c r="B66" s="35">
        <f t="shared" si="0"/>
        <v>44342</v>
      </c>
      <c r="C66" s="36">
        <f t="shared" si="5"/>
        <v>3214278.5103731295</v>
      </c>
      <c r="D66" s="36">
        <f t="shared" si="8"/>
        <v>32624.59157417313</v>
      </c>
      <c r="E66" s="37">
        <f t="shared" si="1"/>
        <v>0</v>
      </c>
      <c r="F66" s="36">
        <f t="shared" si="2"/>
        <v>32624.59157417313</v>
      </c>
      <c r="G66" s="36">
        <f t="shared" si="6"/>
        <v>7178.2200337191862</v>
      </c>
      <c r="H66" s="36">
        <f t="shared" si="7"/>
        <v>25446.371540453943</v>
      </c>
      <c r="I66" s="36">
        <f t="shared" si="3"/>
        <v>3207100.2903394103</v>
      </c>
      <c r="J66" s="36">
        <f>SUM($H$18:$H66)</f>
        <v>1305705.2774738944</v>
      </c>
    </row>
    <row r="67" spans="1:10" x14ac:dyDescent="0.3">
      <c r="A67" s="34">
        <f t="shared" si="4"/>
        <v>50</v>
      </c>
      <c r="B67" s="35">
        <f t="shared" si="0"/>
        <v>44373</v>
      </c>
      <c r="C67" s="36">
        <f t="shared" si="5"/>
        <v>3207100.2903394103</v>
      </c>
      <c r="D67" s="36">
        <f t="shared" si="8"/>
        <v>32624.59157417313</v>
      </c>
      <c r="E67" s="37">
        <f t="shared" si="1"/>
        <v>0</v>
      </c>
      <c r="F67" s="36">
        <f t="shared" si="2"/>
        <v>32624.59157417313</v>
      </c>
      <c r="G67" s="36">
        <f t="shared" si="6"/>
        <v>7235.0476089861331</v>
      </c>
      <c r="H67" s="36">
        <f t="shared" si="7"/>
        <v>25389.543965186997</v>
      </c>
      <c r="I67" s="36">
        <f t="shared" si="3"/>
        <v>3199865.2427304243</v>
      </c>
      <c r="J67" s="36">
        <f>SUM($H$18:$H67)</f>
        <v>1331094.8214390813</v>
      </c>
    </row>
    <row r="68" spans="1:10" x14ac:dyDescent="0.3">
      <c r="A68" s="34">
        <f t="shared" si="4"/>
        <v>51</v>
      </c>
      <c r="B68" s="35">
        <f t="shared" si="0"/>
        <v>44403</v>
      </c>
      <c r="C68" s="36">
        <f t="shared" si="5"/>
        <v>3199865.2427304243</v>
      </c>
      <c r="D68" s="36">
        <f t="shared" si="8"/>
        <v>32624.59157417313</v>
      </c>
      <c r="E68" s="37">
        <f t="shared" si="1"/>
        <v>0</v>
      </c>
      <c r="F68" s="36">
        <f t="shared" si="2"/>
        <v>32624.59157417313</v>
      </c>
      <c r="G68" s="36">
        <f t="shared" si="6"/>
        <v>7292.325069223938</v>
      </c>
      <c r="H68" s="36">
        <f t="shared" si="7"/>
        <v>25332.266504949192</v>
      </c>
      <c r="I68" s="36">
        <f t="shared" si="3"/>
        <v>3192572.9176612003</v>
      </c>
      <c r="J68" s="36">
        <f>SUM($H$18:$H68)</f>
        <v>1356427.0879440305</v>
      </c>
    </row>
    <row r="69" spans="1:10" x14ac:dyDescent="0.3">
      <c r="A69" s="34">
        <f t="shared" si="4"/>
        <v>52</v>
      </c>
      <c r="B69" s="35">
        <f t="shared" si="0"/>
        <v>44434</v>
      </c>
      <c r="C69" s="36">
        <f t="shared" si="5"/>
        <v>3192572.9176612003</v>
      </c>
      <c r="D69" s="36">
        <f t="shared" si="8"/>
        <v>32624.59157417313</v>
      </c>
      <c r="E69" s="37">
        <f t="shared" si="1"/>
        <v>0</v>
      </c>
      <c r="F69" s="36">
        <f t="shared" si="2"/>
        <v>32624.59157417313</v>
      </c>
      <c r="G69" s="36">
        <f t="shared" si="6"/>
        <v>7350.0559760219621</v>
      </c>
      <c r="H69" s="36">
        <f t="shared" si="7"/>
        <v>25274.535598151168</v>
      </c>
      <c r="I69" s="36">
        <f t="shared" si="3"/>
        <v>3185222.8616851782</v>
      </c>
      <c r="J69" s="36">
        <f>SUM($H$18:$H69)</f>
        <v>1381701.6235421817</v>
      </c>
    </row>
    <row r="70" spans="1:10" x14ac:dyDescent="0.3">
      <c r="A70" s="34">
        <f t="shared" si="4"/>
        <v>53</v>
      </c>
      <c r="B70" s="35">
        <f t="shared" si="0"/>
        <v>44465</v>
      </c>
      <c r="C70" s="36">
        <f t="shared" si="5"/>
        <v>3185222.8616851782</v>
      </c>
      <c r="D70" s="36">
        <f t="shared" si="8"/>
        <v>32624.59157417313</v>
      </c>
      <c r="E70" s="37">
        <f t="shared" si="1"/>
        <v>0</v>
      </c>
      <c r="F70" s="36">
        <f t="shared" si="2"/>
        <v>32624.59157417313</v>
      </c>
      <c r="G70" s="36">
        <f t="shared" si="6"/>
        <v>7408.2439191654703</v>
      </c>
      <c r="H70" s="36">
        <f t="shared" si="7"/>
        <v>25216.347655007659</v>
      </c>
      <c r="I70" s="36">
        <f t="shared" si="3"/>
        <v>3177814.6177660129</v>
      </c>
      <c r="J70" s="36">
        <f>SUM($H$18:$H70)</f>
        <v>1406917.9711971893</v>
      </c>
    </row>
    <row r="71" spans="1:10" x14ac:dyDescent="0.3">
      <c r="A71" s="34">
        <f t="shared" si="4"/>
        <v>54</v>
      </c>
      <c r="B71" s="35">
        <f t="shared" si="0"/>
        <v>44495</v>
      </c>
      <c r="C71" s="36">
        <f t="shared" si="5"/>
        <v>3177814.6177660129</v>
      </c>
      <c r="D71" s="36">
        <f t="shared" si="8"/>
        <v>32624.59157417313</v>
      </c>
      <c r="E71" s="37">
        <f t="shared" si="1"/>
        <v>0</v>
      </c>
      <c r="F71" s="36">
        <f t="shared" si="2"/>
        <v>32624.59157417313</v>
      </c>
      <c r="G71" s="36">
        <f t="shared" si="6"/>
        <v>7466.8925168588612</v>
      </c>
      <c r="H71" s="36">
        <f t="shared" si="7"/>
        <v>25157.699057314268</v>
      </c>
      <c r="I71" s="36">
        <f t="shared" si="3"/>
        <v>3170347.725249154</v>
      </c>
      <c r="J71" s="36">
        <f>SUM($H$18:$H71)</f>
        <v>1432075.6702545036</v>
      </c>
    </row>
    <row r="72" spans="1:10" x14ac:dyDescent="0.3">
      <c r="A72" s="34">
        <f t="shared" si="4"/>
        <v>55</v>
      </c>
      <c r="B72" s="35">
        <f t="shared" si="0"/>
        <v>44526</v>
      </c>
      <c r="C72" s="36">
        <f t="shared" si="5"/>
        <v>3170347.725249154</v>
      </c>
      <c r="D72" s="36">
        <f t="shared" si="8"/>
        <v>32624.59157417313</v>
      </c>
      <c r="E72" s="37">
        <f t="shared" si="1"/>
        <v>0</v>
      </c>
      <c r="F72" s="36">
        <f t="shared" si="2"/>
        <v>32624.59157417313</v>
      </c>
      <c r="G72" s="36">
        <f t="shared" si="6"/>
        <v>7526.0054159506581</v>
      </c>
      <c r="H72" s="36">
        <f t="shared" si="7"/>
        <v>25098.586158222472</v>
      </c>
      <c r="I72" s="36">
        <f t="shared" si="3"/>
        <v>3162821.7198332036</v>
      </c>
      <c r="J72" s="36">
        <f>SUM($H$18:$H72)</f>
        <v>1457174.2564127261</v>
      </c>
    </row>
    <row r="73" spans="1:10" x14ac:dyDescent="0.3">
      <c r="A73" s="34">
        <f t="shared" si="4"/>
        <v>56</v>
      </c>
      <c r="B73" s="35">
        <f t="shared" si="0"/>
        <v>44556</v>
      </c>
      <c r="C73" s="36">
        <f t="shared" si="5"/>
        <v>3162821.7198332036</v>
      </c>
      <c r="D73" s="36">
        <f t="shared" si="8"/>
        <v>32624.59157417313</v>
      </c>
      <c r="E73" s="37">
        <f t="shared" si="1"/>
        <v>0</v>
      </c>
      <c r="F73" s="36">
        <f t="shared" si="2"/>
        <v>32624.59157417313</v>
      </c>
      <c r="G73" s="36">
        <f t="shared" si="6"/>
        <v>7585.5862921602675</v>
      </c>
      <c r="H73" s="36">
        <f t="shared" si="7"/>
        <v>25039.005282012862</v>
      </c>
      <c r="I73" s="36">
        <f t="shared" si="3"/>
        <v>3155236.1335410434</v>
      </c>
      <c r="J73" s="36">
        <f>SUM($H$18:$H73)</f>
        <v>1482213.2616947391</v>
      </c>
    </row>
    <row r="74" spans="1:10" x14ac:dyDescent="0.3">
      <c r="A74" s="34">
        <f t="shared" si="4"/>
        <v>57</v>
      </c>
      <c r="B74" s="35">
        <f t="shared" si="0"/>
        <v>44587</v>
      </c>
      <c r="C74" s="36">
        <f t="shared" si="5"/>
        <v>3155236.1335410434</v>
      </c>
      <c r="D74" s="36">
        <f t="shared" si="8"/>
        <v>32624.59157417313</v>
      </c>
      <c r="E74" s="37">
        <f t="shared" si="1"/>
        <v>0</v>
      </c>
      <c r="F74" s="36">
        <f t="shared" si="2"/>
        <v>32624.59157417313</v>
      </c>
      <c r="G74" s="36">
        <f t="shared" si="6"/>
        <v>7645.6388503065355</v>
      </c>
      <c r="H74" s="36">
        <f t="shared" si="7"/>
        <v>24978.952723866594</v>
      </c>
      <c r="I74" s="36">
        <f t="shared" si="3"/>
        <v>3147590.4946907368</v>
      </c>
      <c r="J74" s="36">
        <f>SUM($H$18:$H74)</f>
        <v>1507192.2144186057</v>
      </c>
    </row>
    <row r="75" spans="1:10" x14ac:dyDescent="0.3">
      <c r="A75" s="34">
        <f t="shared" si="4"/>
        <v>58</v>
      </c>
      <c r="B75" s="35">
        <f t="shared" si="0"/>
        <v>44618</v>
      </c>
      <c r="C75" s="36">
        <f t="shared" si="5"/>
        <v>3147590.4946907368</v>
      </c>
      <c r="D75" s="36">
        <f t="shared" si="8"/>
        <v>32624.59157417313</v>
      </c>
      <c r="E75" s="37">
        <f t="shared" si="1"/>
        <v>0</v>
      </c>
      <c r="F75" s="36">
        <f t="shared" si="2"/>
        <v>32624.59157417313</v>
      </c>
      <c r="G75" s="36">
        <f t="shared" si="6"/>
        <v>7706.1668245381297</v>
      </c>
      <c r="H75" s="36">
        <f t="shared" si="7"/>
        <v>24918.424749635</v>
      </c>
      <c r="I75" s="36">
        <f t="shared" si="3"/>
        <v>3139884.3278661985</v>
      </c>
      <c r="J75" s="36">
        <f>SUM($H$18:$H75)</f>
        <v>1532110.6391682406</v>
      </c>
    </row>
    <row r="76" spans="1:10" x14ac:dyDescent="0.3">
      <c r="A76" s="34">
        <f t="shared" si="4"/>
        <v>59</v>
      </c>
      <c r="B76" s="35">
        <f t="shared" si="0"/>
        <v>44646</v>
      </c>
      <c r="C76" s="36">
        <f t="shared" si="5"/>
        <v>3139884.3278661985</v>
      </c>
      <c r="D76" s="36">
        <f t="shared" si="8"/>
        <v>32624.59157417313</v>
      </c>
      <c r="E76" s="37">
        <f t="shared" si="1"/>
        <v>0</v>
      </c>
      <c r="F76" s="36">
        <f t="shared" si="2"/>
        <v>32624.59157417313</v>
      </c>
      <c r="G76" s="36">
        <f t="shared" si="6"/>
        <v>7767.1739785657264</v>
      </c>
      <c r="H76" s="36">
        <f t="shared" si="7"/>
        <v>24857.417595607403</v>
      </c>
      <c r="I76" s="36">
        <f t="shared" si="3"/>
        <v>3132117.1538876328</v>
      </c>
      <c r="J76" s="36">
        <f>SUM($H$18:$H76)</f>
        <v>1556968.0567638481</v>
      </c>
    </row>
    <row r="77" spans="1:10" x14ac:dyDescent="0.3">
      <c r="A77" s="34">
        <f t="shared" si="4"/>
        <v>60</v>
      </c>
      <c r="B77" s="35">
        <f t="shared" si="0"/>
        <v>44677</v>
      </c>
      <c r="C77" s="36">
        <f t="shared" si="5"/>
        <v>3132117.1538876328</v>
      </c>
      <c r="D77" s="36">
        <f t="shared" si="8"/>
        <v>32624.59157417313</v>
      </c>
      <c r="E77" s="37">
        <f t="shared" si="1"/>
        <v>0</v>
      </c>
      <c r="F77" s="36">
        <f t="shared" si="2"/>
        <v>32624.59157417313</v>
      </c>
      <c r="G77" s="36">
        <f t="shared" si="6"/>
        <v>7828.6641058960377</v>
      </c>
      <c r="H77" s="36">
        <f t="shared" si="7"/>
        <v>24795.927468277092</v>
      </c>
      <c r="I77" s="36">
        <f t="shared" si="3"/>
        <v>3124288.4897817369</v>
      </c>
      <c r="J77" s="36">
        <f>SUM($H$18:$H77)</f>
        <v>1581763.9842321251</v>
      </c>
    </row>
    <row r="78" spans="1:10" x14ac:dyDescent="0.3">
      <c r="A78" s="34">
        <f t="shared" si="4"/>
        <v>61</v>
      </c>
      <c r="B78" s="35">
        <f t="shared" si="0"/>
        <v>44707</v>
      </c>
      <c r="C78" s="36">
        <f t="shared" si="5"/>
        <v>3124288.4897817369</v>
      </c>
      <c r="D78" s="36">
        <f t="shared" si="8"/>
        <v>32624.59157417313</v>
      </c>
      <c r="E78" s="37">
        <f t="shared" si="1"/>
        <v>0</v>
      </c>
      <c r="F78" s="36">
        <f t="shared" si="2"/>
        <v>32624.59157417313</v>
      </c>
      <c r="G78" s="36">
        <f t="shared" si="6"/>
        <v>7890.6410300677126</v>
      </c>
      <c r="H78" s="36">
        <f t="shared" si="7"/>
        <v>24733.950544105417</v>
      </c>
      <c r="I78" s="36">
        <f t="shared" si="3"/>
        <v>3116397.8487516693</v>
      </c>
      <c r="J78" s="36">
        <f>SUM($H$18:$H78)</f>
        <v>1606497.9347762305</v>
      </c>
    </row>
    <row r="79" spans="1:10" x14ac:dyDescent="0.3">
      <c r="A79" s="34">
        <f t="shared" si="4"/>
        <v>62</v>
      </c>
      <c r="B79" s="35">
        <f t="shared" si="0"/>
        <v>44738</v>
      </c>
      <c r="C79" s="36">
        <f t="shared" si="5"/>
        <v>3116397.8487516693</v>
      </c>
      <c r="D79" s="36">
        <f t="shared" si="8"/>
        <v>32624.59157417313</v>
      </c>
      <c r="E79" s="37">
        <f t="shared" si="1"/>
        <v>0</v>
      </c>
      <c r="F79" s="36">
        <f t="shared" si="2"/>
        <v>32624.59157417313</v>
      </c>
      <c r="G79" s="36">
        <f t="shared" si="6"/>
        <v>7953.1086048890829</v>
      </c>
      <c r="H79" s="36">
        <f t="shared" si="7"/>
        <v>24671.482969284047</v>
      </c>
      <c r="I79" s="36">
        <f t="shared" si="3"/>
        <v>3108444.7401467804</v>
      </c>
      <c r="J79" s="36">
        <f>SUM($H$18:$H79)</f>
        <v>1631169.4177455145</v>
      </c>
    </row>
    <row r="80" spans="1:10" x14ac:dyDescent="0.3">
      <c r="A80" s="34">
        <f t="shared" si="4"/>
        <v>63</v>
      </c>
      <c r="B80" s="35">
        <f t="shared" si="0"/>
        <v>44768</v>
      </c>
      <c r="C80" s="36">
        <f t="shared" si="5"/>
        <v>3108444.7401467804</v>
      </c>
      <c r="D80" s="36">
        <f t="shared" si="8"/>
        <v>32624.59157417313</v>
      </c>
      <c r="E80" s="37">
        <f t="shared" si="1"/>
        <v>0</v>
      </c>
      <c r="F80" s="36">
        <f t="shared" si="2"/>
        <v>32624.59157417313</v>
      </c>
      <c r="G80" s="36">
        <f t="shared" si="6"/>
        <v>8016.0707146777859</v>
      </c>
      <c r="H80" s="36">
        <f t="shared" si="7"/>
        <v>24608.520859495344</v>
      </c>
      <c r="I80" s="36">
        <f t="shared" si="3"/>
        <v>3100428.6694321027</v>
      </c>
      <c r="J80" s="36">
        <f>SUM($H$18:$H80)</f>
        <v>1655777.9386050098</v>
      </c>
    </row>
    <row r="81" spans="1:10" x14ac:dyDescent="0.3">
      <c r="A81" s="34">
        <f t="shared" si="4"/>
        <v>64</v>
      </c>
      <c r="B81" s="35">
        <f t="shared" si="0"/>
        <v>44799</v>
      </c>
      <c r="C81" s="36">
        <f t="shared" si="5"/>
        <v>3100428.6694321027</v>
      </c>
      <c r="D81" s="36">
        <f t="shared" si="8"/>
        <v>32624.59157417313</v>
      </c>
      <c r="E81" s="37">
        <f t="shared" si="1"/>
        <v>0</v>
      </c>
      <c r="F81" s="36">
        <f t="shared" si="2"/>
        <v>32624.59157417313</v>
      </c>
      <c r="G81" s="36">
        <f t="shared" si="6"/>
        <v>8079.5312745023148</v>
      </c>
      <c r="H81" s="36">
        <f t="shared" si="7"/>
        <v>24545.060299670815</v>
      </c>
      <c r="I81" s="36">
        <f t="shared" si="3"/>
        <v>3092349.1381576005</v>
      </c>
      <c r="J81" s="36">
        <f>SUM($H$18:$H81)</f>
        <v>1680322.9989046806</v>
      </c>
    </row>
    <row r="82" spans="1:10" x14ac:dyDescent="0.3">
      <c r="A82" s="34">
        <f t="shared" si="4"/>
        <v>65</v>
      </c>
      <c r="B82" s="35">
        <f t="shared" ref="B82:B145" si="9">IF(Pay_Num&lt;&gt;"",DATE(YEAR(Loan_Start),MONTH(Loan_Start)+(Pay_Num)*12/Num_Pmt_Per_Year,DAY(Loan_Start)),"")</f>
        <v>44830</v>
      </c>
      <c r="C82" s="36">
        <f t="shared" si="5"/>
        <v>3092349.1381576005</v>
      </c>
      <c r="D82" s="36">
        <f t="shared" si="8"/>
        <v>32624.59157417313</v>
      </c>
      <c r="E82" s="37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36">
        <f t="shared" ref="F82:F145" si="11">IF(AND(Pay_Num&lt;&gt;"",Sched_Pay+Extra_Pay&lt;Beg_Bal),Sched_Pay+Extra_Pay,IF(Pay_Num&lt;&gt;"",Beg_Bal,""))</f>
        <v>32624.59157417313</v>
      </c>
      <c r="G82" s="36">
        <f t="shared" si="6"/>
        <v>8143.4942304254619</v>
      </c>
      <c r="H82" s="36">
        <f t="shared" si="7"/>
        <v>24481.097343747668</v>
      </c>
      <c r="I82" s="36">
        <f t="shared" ref="I82:I145" si="12">IF(AND(Pay_Num&lt;&gt;"",Sched_Pay+Extra_Pay&lt;Beg_Bal),Beg_Bal-Princ,IF(Pay_Num&lt;&gt;"",0,""))</f>
        <v>3084205.6439271751</v>
      </c>
      <c r="J82" s="36">
        <f>SUM($H$18:$H82)</f>
        <v>1704804.0962484283</v>
      </c>
    </row>
    <row r="83" spans="1:10" x14ac:dyDescent="0.3">
      <c r="A83" s="34">
        <f t="shared" ref="A83:A146" si="13">IF(Values_Entered,A82+1,"")</f>
        <v>66</v>
      </c>
      <c r="B83" s="35">
        <f t="shared" si="9"/>
        <v>44860</v>
      </c>
      <c r="C83" s="36">
        <f t="shared" ref="C83:C146" si="14">IF(Pay_Num&lt;&gt;"",I82,"")</f>
        <v>3084205.6439271751</v>
      </c>
      <c r="D83" s="36">
        <f t="shared" si="8"/>
        <v>32624.59157417313</v>
      </c>
      <c r="E83" s="37">
        <f t="shared" si="10"/>
        <v>0</v>
      </c>
      <c r="F83" s="36">
        <f t="shared" si="11"/>
        <v>32624.59157417313</v>
      </c>
      <c r="G83" s="36">
        <f t="shared" ref="G83:G146" si="15">IF(Pay_Num&lt;&gt;"",Total_Pay-Int,"")</f>
        <v>8207.9635597496635</v>
      </c>
      <c r="H83" s="36">
        <f t="shared" ref="H83:H146" si="16">IF(Pay_Num&lt;&gt;"",Beg_Bal*Interest_Rate/Num_Pmt_Per_Year,"")</f>
        <v>24416.628014423466</v>
      </c>
      <c r="I83" s="36">
        <f t="shared" si="12"/>
        <v>3075997.6803674255</v>
      </c>
      <c r="J83" s="36">
        <f>SUM($H$18:$H83)</f>
        <v>1729220.7242628518</v>
      </c>
    </row>
    <row r="84" spans="1:10" x14ac:dyDescent="0.3">
      <c r="A84" s="34">
        <f t="shared" si="13"/>
        <v>67</v>
      </c>
      <c r="B84" s="35">
        <f t="shared" si="9"/>
        <v>44891</v>
      </c>
      <c r="C84" s="36">
        <f t="shared" si="14"/>
        <v>3075997.6803674255</v>
      </c>
      <c r="D84" s="36">
        <f t="shared" ref="D84:D147" si="17">IF(Pay_Num&lt;&gt;"",Scheduled_Monthly_Payment,"")</f>
        <v>32624.59157417313</v>
      </c>
      <c r="E84" s="37">
        <f t="shared" si="10"/>
        <v>0</v>
      </c>
      <c r="F84" s="36">
        <f t="shared" si="11"/>
        <v>32624.59157417313</v>
      </c>
      <c r="G84" s="36">
        <f t="shared" si="15"/>
        <v>8272.9432712643429</v>
      </c>
      <c r="H84" s="36">
        <f t="shared" si="16"/>
        <v>24351.648302908787</v>
      </c>
      <c r="I84" s="36">
        <f t="shared" si="12"/>
        <v>3067724.7370961611</v>
      </c>
      <c r="J84" s="36">
        <f>SUM($H$18:$H84)</f>
        <v>1753572.3725657605</v>
      </c>
    </row>
    <row r="85" spans="1:10" x14ac:dyDescent="0.3">
      <c r="A85" s="34">
        <f t="shared" si="13"/>
        <v>68</v>
      </c>
      <c r="B85" s="35">
        <f t="shared" si="9"/>
        <v>44921</v>
      </c>
      <c r="C85" s="36">
        <f t="shared" si="14"/>
        <v>3067724.7370961611</v>
      </c>
      <c r="D85" s="36">
        <f t="shared" si="17"/>
        <v>32624.59157417313</v>
      </c>
      <c r="E85" s="37">
        <f t="shared" si="10"/>
        <v>0</v>
      </c>
      <c r="F85" s="36">
        <f t="shared" si="11"/>
        <v>32624.59157417313</v>
      </c>
      <c r="G85" s="36">
        <f t="shared" si="15"/>
        <v>8338.4374054951877</v>
      </c>
      <c r="H85" s="36">
        <f t="shared" si="16"/>
        <v>24286.154168677942</v>
      </c>
      <c r="I85" s="36">
        <f t="shared" si="12"/>
        <v>3059386.2996906661</v>
      </c>
      <c r="J85" s="36">
        <f>SUM($H$18:$H85)</f>
        <v>1777858.5267344385</v>
      </c>
    </row>
    <row r="86" spans="1:10" x14ac:dyDescent="0.3">
      <c r="A86" s="34">
        <f t="shared" si="13"/>
        <v>69</v>
      </c>
      <c r="B86" s="35">
        <f t="shared" si="9"/>
        <v>44952</v>
      </c>
      <c r="C86" s="36">
        <f t="shared" si="14"/>
        <v>3059386.2996906661</v>
      </c>
      <c r="D86" s="36">
        <f t="shared" si="17"/>
        <v>32624.59157417313</v>
      </c>
      <c r="E86" s="37">
        <f t="shared" si="10"/>
        <v>0</v>
      </c>
      <c r="F86" s="36">
        <f t="shared" si="11"/>
        <v>32624.59157417313</v>
      </c>
      <c r="G86" s="36">
        <f t="shared" si="15"/>
        <v>8404.4500349553564</v>
      </c>
      <c r="H86" s="36">
        <f t="shared" si="16"/>
        <v>24220.141539217773</v>
      </c>
      <c r="I86" s="36">
        <f t="shared" si="12"/>
        <v>3050981.8496557106</v>
      </c>
      <c r="J86" s="36">
        <f>SUM($H$18:$H86)</f>
        <v>1802078.6682736562</v>
      </c>
    </row>
    <row r="87" spans="1:10" x14ac:dyDescent="0.3">
      <c r="A87" s="34">
        <f t="shared" si="13"/>
        <v>70</v>
      </c>
      <c r="B87" s="35">
        <f t="shared" si="9"/>
        <v>44983</v>
      </c>
      <c r="C87" s="36">
        <f t="shared" si="14"/>
        <v>3050981.8496557106</v>
      </c>
      <c r="D87" s="36">
        <f t="shared" si="17"/>
        <v>32624.59157417313</v>
      </c>
      <c r="E87" s="37">
        <f t="shared" si="10"/>
        <v>0</v>
      </c>
      <c r="F87" s="36">
        <f t="shared" si="11"/>
        <v>32624.59157417313</v>
      </c>
      <c r="G87" s="36">
        <f t="shared" si="15"/>
        <v>8470.9852643987542</v>
      </c>
      <c r="H87" s="36">
        <f t="shared" si="16"/>
        <v>24153.606309774375</v>
      </c>
      <c r="I87" s="36">
        <f t="shared" si="12"/>
        <v>3042510.864391312</v>
      </c>
      <c r="J87" s="36">
        <f>SUM($H$18:$H87)</f>
        <v>1826232.2745834305</v>
      </c>
    </row>
    <row r="88" spans="1:10" x14ac:dyDescent="0.3">
      <c r="A88" s="34">
        <f t="shared" si="13"/>
        <v>71</v>
      </c>
      <c r="B88" s="35">
        <f t="shared" si="9"/>
        <v>45011</v>
      </c>
      <c r="C88" s="36">
        <f t="shared" si="14"/>
        <v>3042510.864391312</v>
      </c>
      <c r="D88" s="36">
        <f t="shared" si="17"/>
        <v>32624.59157417313</v>
      </c>
      <c r="E88" s="37">
        <f t="shared" si="10"/>
        <v>0</v>
      </c>
      <c r="F88" s="36">
        <f t="shared" si="11"/>
        <v>32624.59157417313</v>
      </c>
      <c r="G88" s="36">
        <f t="shared" si="15"/>
        <v>8538.0472310752411</v>
      </c>
      <c r="H88" s="36">
        <f t="shared" si="16"/>
        <v>24086.544343097888</v>
      </c>
      <c r="I88" s="36">
        <f t="shared" si="12"/>
        <v>3033972.8171602366</v>
      </c>
      <c r="J88" s="36">
        <f>SUM($H$18:$H88)</f>
        <v>1850318.8189265283</v>
      </c>
    </row>
    <row r="89" spans="1:10" x14ac:dyDescent="0.3">
      <c r="A89" s="34">
        <f t="shared" si="13"/>
        <v>72</v>
      </c>
      <c r="B89" s="35">
        <f t="shared" si="9"/>
        <v>45042</v>
      </c>
      <c r="C89" s="36">
        <f t="shared" si="14"/>
        <v>3033972.8171602366</v>
      </c>
      <c r="D89" s="36">
        <f t="shared" si="17"/>
        <v>32624.59157417313</v>
      </c>
      <c r="E89" s="37">
        <f t="shared" si="10"/>
        <v>0</v>
      </c>
      <c r="F89" s="36">
        <f t="shared" si="11"/>
        <v>32624.59157417313</v>
      </c>
      <c r="G89" s="36">
        <f t="shared" si="15"/>
        <v>8605.6401049879205</v>
      </c>
      <c r="H89" s="36">
        <f t="shared" si="16"/>
        <v>24018.951469185209</v>
      </c>
      <c r="I89" s="36">
        <f t="shared" si="12"/>
        <v>3025367.1770552485</v>
      </c>
      <c r="J89" s="36">
        <f>SUM($H$18:$H89)</f>
        <v>1874337.7703957136</v>
      </c>
    </row>
    <row r="90" spans="1:10" x14ac:dyDescent="0.3">
      <c r="A90" s="34">
        <f t="shared" si="13"/>
        <v>73</v>
      </c>
      <c r="B90" s="35">
        <f t="shared" si="9"/>
        <v>45072</v>
      </c>
      <c r="C90" s="36">
        <f t="shared" si="14"/>
        <v>3025367.1770552485</v>
      </c>
      <c r="D90" s="36">
        <f t="shared" si="17"/>
        <v>32624.59157417313</v>
      </c>
      <c r="E90" s="37">
        <f t="shared" si="10"/>
        <v>0</v>
      </c>
      <c r="F90" s="36">
        <f t="shared" si="11"/>
        <v>32624.59157417313</v>
      </c>
      <c r="G90" s="36">
        <f t="shared" si="15"/>
        <v>8673.7680891524105</v>
      </c>
      <c r="H90" s="36">
        <f t="shared" si="16"/>
        <v>23950.823485020719</v>
      </c>
      <c r="I90" s="36">
        <f t="shared" si="12"/>
        <v>3016693.4089660961</v>
      </c>
      <c r="J90" s="36">
        <f>SUM($H$18:$H90)</f>
        <v>1898288.5938807344</v>
      </c>
    </row>
    <row r="91" spans="1:10" x14ac:dyDescent="0.3">
      <c r="A91" s="34">
        <f t="shared" si="13"/>
        <v>74</v>
      </c>
      <c r="B91" s="35">
        <f t="shared" si="9"/>
        <v>45103</v>
      </c>
      <c r="C91" s="36">
        <f t="shared" si="14"/>
        <v>3016693.4089660961</v>
      </c>
      <c r="D91" s="36">
        <f t="shared" si="17"/>
        <v>32624.59157417313</v>
      </c>
      <c r="E91" s="37">
        <f t="shared" si="10"/>
        <v>0</v>
      </c>
      <c r="F91" s="36">
        <f t="shared" si="11"/>
        <v>32624.59157417313</v>
      </c>
      <c r="G91" s="36">
        <f t="shared" si="15"/>
        <v>8742.4354198582005</v>
      </c>
      <c r="H91" s="36">
        <f t="shared" si="16"/>
        <v>23882.156154314929</v>
      </c>
      <c r="I91" s="36">
        <f t="shared" si="12"/>
        <v>3007950.9735462377</v>
      </c>
      <c r="J91" s="36">
        <f>SUM($H$18:$H91)</f>
        <v>1922170.7500350494</v>
      </c>
    </row>
    <row r="92" spans="1:10" x14ac:dyDescent="0.3">
      <c r="A92" s="34">
        <f t="shared" si="13"/>
        <v>75</v>
      </c>
      <c r="B92" s="35">
        <f t="shared" si="9"/>
        <v>45133</v>
      </c>
      <c r="C92" s="36">
        <f t="shared" si="14"/>
        <v>3007950.9735462377</v>
      </c>
      <c r="D92" s="36">
        <f t="shared" si="17"/>
        <v>32624.59157417313</v>
      </c>
      <c r="E92" s="37">
        <f t="shared" si="10"/>
        <v>0</v>
      </c>
      <c r="F92" s="36">
        <f t="shared" si="11"/>
        <v>32624.59157417313</v>
      </c>
      <c r="G92" s="36">
        <f t="shared" si="15"/>
        <v>8811.6463669320801</v>
      </c>
      <c r="H92" s="36">
        <f t="shared" si="16"/>
        <v>23812.94520724105</v>
      </c>
      <c r="I92" s="36">
        <f t="shared" si="12"/>
        <v>2999139.3271793057</v>
      </c>
      <c r="J92" s="36">
        <f>SUM($H$18:$H92)</f>
        <v>1945983.6952422904</v>
      </c>
    </row>
    <row r="93" spans="1:10" x14ac:dyDescent="0.3">
      <c r="A93" s="34">
        <f t="shared" si="13"/>
        <v>76</v>
      </c>
      <c r="B93" s="35">
        <f t="shared" si="9"/>
        <v>45164</v>
      </c>
      <c r="C93" s="36">
        <f t="shared" si="14"/>
        <v>2999139.3271793057</v>
      </c>
      <c r="D93" s="36">
        <f t="shared" si="17"/>
        <v>32624.59157417313</v>
      </c>
      <c r="E93" s="37">
        <f t="shared" si="10"/>
        <v>0</v>
      </c>
      <c r="F93" s="36">
        <f t="shared" si="11"/>
        <v>32624.59157417313</v>
      </c>
      <c r="G93" s="36">
        <f t="shared" si="15"/>
        <v>8881.4052340036251</v>
      </c>
      <c r="H93" s="36">
        <f t="shared" si="16"/>
        <v>23743.186340169505</v>
      </c>
      <c r="I93" s="36">
        <f t="shared" si="12"/>
        <v>2990257.9219453023</v>
      </c>
      <c r="J93" s="36">
        <f>SUM($H$18:$H93)</f>
        <v>1969726.8815824599</v>
      </c>
    </row>
    <row r="94" spans="1:10" x14ac:dyDescent="0.3">
      <c r="A94" s="34">
        <f t="shared" si="13"/>
        <v>77</v>
      </c>
      <c r="B94" s="35">
        <f t="shared" si="9"/>
        <v>45195</v>
      </c>
      <c r="C94" s="36">
        <f t="shared" si="14"/>
        <v>2990257.9219453023</v>
      </c>
      <c r="D94" s="36">
        <f t="shared" si="17"/>
        <v>32624.59157417313</v>
      </c>
      <c r="E94" s="37">
        <f t="shared" si="10"/>
        <v>0</v>
      </c>
      <c r="F94" s="36">
        <f t="shared" si="11"/>
        <v>32624.59157417313</v>
      </c>
      <c r="G94" s="36">
        <f t="shared" si="15"/>
        <v>8951.7163587728173</v>
      </c>
      <c r="H94" s="36">
        <f t="shared" si="16"/>
        <v>23672.875215400312</v>
      </c>
      <c r="I94" s="36">
        <f t="shared" si="12"/>
        <v>2981306.2055865293</v>
      </c>
      <c r="J94" s="36">
        <f>SUM($H$18:$H94)</f>
        <v>1993399.7567978601</v>
      </c>
    </row>
    <row r="95" spans="1:10" x14ac:dyDescent="0.3">
      <c r="A95" s="34">
        <f t="shared" si="13"/>
        <v>78</v>
      </c>
      <c r="B95" s="35">
        <f t="shared" si="9"/>
        <v>45225</v>
      </c>
      <c r="C95" s="36">
        <f t="shared" si="14"/>
        <v>2981306.2055865293</v>
      </c>
      <c r="D95" s="36">
        <f t="shared" si="17"/>
        <v>32624.59157417313</v>
      </c>
      <c r="E95" s="37">
        <f t="shared" si="10"/>
        <v>0</v>
      </c>
      <c r="F95" s="36">
        <f t="shared" si="11"/>
        <v>32624.59157417313</v>
      </c>
      <c r="G95" s="36">
        <f t="shared" si="15"/>
        <v>9022.5841132797686</v>
      </c>
      <c r="H95" s="36">
        <f t="shared" si="16"/>
        <v>23602.007460893361</v>
      </c>
      <c r="I95" s="36">
        <f t="shared" si="12"/>
        <v>2972283.6214732495</v>
      </c>
      <c r="J95" s="36">
        <f>SUM($H$18:$H95)</f>
        <v>2017001.7642587535</v>
      </c>
    </row>
    <row r="96" spans="1:10" x14ac:dyDescent="0.3">
      <c r="A96" s="34">
        <f t="shared" si="13"/>
        <v>79</v>
      </c>
      <c r="B96" s="35">
        <f t="shared" si="9"/>
        <v>45256</v>
      </c>
      <c r="C96" s="36">
        <f t="shared" si="14"/>
        <v>2972283.6214732495</v>
      </c>
      <c r="D96" s="36">
        <f t="shared" si="17"/>
        <v>32624.59157417313</v>
      </c>
      <c r="E96" s="37">
        <f t="shared" si="10"/>
        <v>0</v>
      </c>
      <c r="F96" s="36">
        <f t="shared" si="11"/>
        <v>32624.59157417313</v>
      </c>
      <c r="G96" s="36">
        <f t="shared" si="15"/>
        <v>9094.0129041765722</v>
      </c>
      <c r="H96" s="36">
        <f t="shared" si="16"/>
        <v>23530.578669996557</v>
      </c>
      <c r="I96" s="36">
        <f t="shared" si="12"/>
        <v>2963189.608569073</v>
      </c>
      <c r="J96" s="36">
        <f>SUM($H$18:$H96)</f>
        <v>2040532.34292875</v>
      </c>
    </row>
    <row r="97" spans="1:10" x14ac:dyDescent="0.3">
      <c r="A97" s="34">
        <f t="shared" si="13"/>
        <v>80</v>
      </c>
      <c r="B97" s="35">
        <f t="shared" si="9"/>
        <v>45286</v>
      </c>
      <c r="C97" s="36">
        <f t="shared" si="14"/>
        <v>2963189.608569073</v>
      </c>
      <c r="D97" s="36">
        <f t="shared" si="17"/>
        <v>32624.59157417313</v>
      </c>
      <c r="E97" s="37">
        <f t="shared" si="10"/>
        <v>0</v>
      </c>
      <c r="F97" s="36">
        <f t="shared" si="11"/>
        <v>32624.59157417313</v>
      </c>
      <c r="G97" s="36">
        <f t="shared" si="15"/>
        <v>9166.0071730013005</v>
      </c>
      <c r="H97" s="36">
        <f t="shared" si="16"/>
        <v>23458.584401171829</v>
      </c>
      <c r="I97" s="36">
        <f t="shared" si="12"/>
        <v>2954023.6013960717</v>
      </c>
      <c r="J97" s="36">
        <f>SUM($H$18:$H97)</f>
        <v>2063990.9273299219</v>
      </c>
    </row>
    <row r="98" spans="1:10" x14ac:dyDescent="0.3">
      <c r="A98" s="34">
        <f t="shared" si="13"/>
        <v>81</v>
      </c>
      <c r="B98" s="35">
        <f t="shared" si="9"/>
        <v>45317</v>
      </c>
      <c r="C98" s="36">
        <f t="shared" si="14"/>
        <v>2954023.6013960717</v>
      </c>
      <c r="D98" s="36">
        <f t="shared" si="17"/>
        <v>32624.59157417313</v>
      </c>
      <c r="E98" s="37">
        <f t="shared" si="10"/>
        <v>0</v>
      </c>
      <c r="F98" s="36">
        <f t="shared" si="11"/>
        <v>32624.59157417313</v>
      </c>
      <c r="G98" s="36">
        <f t="shared" si="15"/>
        <v>9238.5713964542265</v>
      </c>
      <c r="H98" s="36">
        <f t="shared" si="16"/>
        <v>23386.020177718903</v>
      </c>
      <c r="I98" s="36">
        <f t="shared" si="12"/>
        <v>2944785.0299996175</v>
      </c>
      <c r="J98" s="36">
        <f>SUM($H$18:$H98)</f>
        <v>2087376.9475076408</v>
      </c>
    </row>
    <row r="99" spans="1:10" x14ac:dyDescent="0.3">
      <c r="A99" s="34">
        <f t="shared" si="13"/>
        <v>82</v>
      </c>
      <c r="B99" s="35">
        <f t="shared" si="9"/>
        <v>45348</v>
      </c>
      <c r="C99" s="36">
        <f t="shared" si="14"/>
        <v>2944785.0299996175</v>
      </c>
      <c r="D99" s="36">
        <f t="shared" si="17"/>
        <v>32624.59157417313</v>
      </c>
      <c r="E99" s="37">
        <f t="shared" si="10"/>
        <v>0</v>
      </c>
      <c r="F99" s="36">
        <f t="shared" si="11"/>
        <v>32624.59157417313</v>
      </c>
      <c r="G99" s="36">
        <f t="shared" si="15"/>
        <v>9311.7100866761575</v>
      </c>
      <c r="H99" s="36">
        <f t="shared" si="16"/>
        <v>23312.881487496972</v>
      </c>
      <c r="I99" s="36">
        <f t="shared" si="12"/>
        <v>2935473.3199129412</v>
      </c>
      <c r="J99" s="36">
        <f>SUM($H$18:$H99)</f>
        <v>2110689.8289951379</v>
      </c>
    </row>
    <row r="100" spans="1:10" x14ac:dyDescent="0.3">
      <c r="A100" s="34">
        <f t="shared" si="13"/>
        <v>83</v>
      </c>
      <c r="B100" s="35">
        <f t="shared" si="9"/>
        <v>45377</v>
      </c>
      <c r="C100" s="36">
        <f t="shared" si="14"/>
        <v>2935473.3199129412</v>
      </c>
      <c r="D100" s="36">
        <f t="shared" si="17"/>
        <v>32624.59157417313</v>
      </c>
      <c r="E100" s="37">
        <f t="shared" si="10"/>
        <v>0</v>
      </c>
      <c r="F100" s="36">
        <f t="shared" si="11"/>
        <v>32624.59157417313</v>
      </c>
      <c r="G100" s="36">
        <f t="shared" si="15"/>
        <v>9385.4277915290113</v>
      </c>
      <c r="H100" s="36">
        <f t="shared" si="16"/>
        <v>23239.163782644118</v>
      </c>
      <c r="I100" s="36">
        <f t="shared" si="12"/>
        <v>2926087.8921214123</v>
      </c>
      <c r="J100" s="36">
        <f>SUM($H$18:$H100)</f>
        <v>2133928.992777782</v>
      </c>
    </row>
    <row r="101" spans="1:10" x14ac:dyDescent="0.3">
      <c r="A101" s="34">
        <f t="shared" si="13"/>
        <v>84</v>
      </c>
      <c r="B101" s="35">
        <f t="shared" si="9"/>
        <v>45408</v>
      </c>
      <c r="C101" s="36">
        <f t="shared" si="14"/>
        <v>2926087.8921214123</v>
      </c>
      <c r="D101" s="36">
        <f t="shared" si="17"/>
        <v>32624.59157417313</v>
      </c>
      <c r="E101" s="37">
        <f t="shared" si="10"/>
        <v>0</v>
      </c>
      <c r="F101" s="36">
        <f t="shared" si="11"/>
        <v>32624.59157417313</v>
      </c>
      <c r="G101" s="36">
        <f t="shared" si="15"/>
        <v>9459.729094878614</v>
      </c>
      <c r="H101" s="36">
        <f t="shared" si="16"/>
        <v>23164.862479294516</v>
      </c>
      <c r="I101" s="36">
        <f t="shared" si="12"/>
        <v>2916628.1630265336</v>
      </c>
      <c r="J101" s="36">
        <f>SUM($H$18:$H101)</f>
        <v>2157093.8552570767</v>
      </c>
    </row>
    <row r="102" spans="1:10" x14ac:dyDescent="0.3">
      <c r="A102" s="34">
        <f t="shared" si="13"/>
        <v>85</v>
      </c>
      <c r="B102" s="35">
        <f t="shared" si="9"/>
        <v>45438</v>
      </c>
      <c r="C102" s="36">
        <f t="shared" si="14"/>
        <v>2916628.1630265336</v>
      </c>
      <c r="D102" s="36">
        <f t="shared" si="17"/>
        <v>32624.59157417313</v>
      </c>
      <c r="E102" s="37">
        <f t="shared" si="10"/>
        <v>0</v>
      </c>
      <c r="F102" s="36">
        <f t="shared" si="11"/>
        <v>32624.59157417313</v>
      </c>
      <c r="G102" s="36">
        <f t="shared" si="15"/>
        <v>9534.6186168797394</v>
      </c>
      <c r="H102" s="36">
        <f t="shared" si="16"/>
        <v>23089.97295729339</v>
      </c>
      <c r="I102" s="36">
        <f t="shared" si="12"/>
        <v>2907093.5444096536</v>
      </c>
      <c r="J102" s="36">
        <f>SUM($H$18:$H102)</f>
        <v>2180183.8282143702</v>
      </c>
    </row>
    <row r="103" spans="1:10" x14ac:dyDescent="0.3">
      <c r="A103" s="34">
        <f t="shared" si="13"/>
        <v>86</v>
      </c>
      <c r="B103" s="35">
        <f t="shared" si="9"/>
        <v>45469</v>
      </c>
      <c r="C103" s="36">
        <f t="shared" si="14"/>
        <v>2907093.5444096536</v>
      </c>
      <c r="D103" s="36">
        <f t="shared" si="17"/>
        <v>32624.59157417313</v>
      </c>
      <c r="E103" s="37">
        <f t="shared" si="10"/>
        <v>0</v>
      </c>
      <c r="F103" s="36">
        <f t="shared" si="11"/>
        <v>32624.59157417313</v>
      </c>
      <c r="G103" s="36">
        <f t="shared" si="15"/>
        <v>9610.1010142633713</v>
      </c>
      <c r="H103" s="36">
        <f t="shared" si="16"/>
        <v>23014.490559909758</v>
      </c>
      <c r="I103" s="36">
        <f t="shared" si="12"/>
        <v>2897483.4433953902</v>
      </c>
      <c r="J103" s="36">
        <f>SUM($H$18:$H103)</f>
        <v>2203198.3187742801</v>
      </c>
    </row>
    <row r="104" spans="1:10" x14ac:dyDescent="0.3">
      <c r="A104" s="34">
        <f t="shared" si="13"/>
        <v>87</v>
      </c>
      <c r="B104" s="35">
        <f t="shared" si="9"/>
        <v>45499</v>
      </c>
      <c r="C104" s="36">
        <f t="shared" si="14"/>
        <v>2897483.4433953902</v>
      </c>
      <c r="D104" s="36">
        <f t="shared" si="17"/>
        <v>32624.59157417313</v>
      </c>
      <c r="E104" s="37">
        <f t="shared" si="10"/>
        <v>0</v>
      </c>
      <c r="F104" s="36">
        <f t="shared" si="11"/>
        <v>32624.59157417313</v>
      </c>
      <c r="G104" s="36">
        <f t="shared" si="15"/>
        <v>9686.18098062629</v>
      </c>
      <c r="H104" s="36">
        <f t="shared" si="16"/>
        <v>22938.41059354684</v>
      </c>
      <c r="I104" s="36">
        <f t="shared" si="12"/>
        <v>2887797.2624147637</v>
      </c>
      <c r="J104" s="36">
        <f>SUM($H$18:$H104)</f>
        <v>2226136.7293678271</v>
      </c>
    </row>
    <row r="105" spans="1:10" x14ac:dyDescent="0.3">
      <c r="A105" s="34">
        <f t="shared" si="13"/>
        <v>88</v>
      </c>
      <c r="B105" s="35">
        <f t="shared" si="9"/>
        <v>45530</v>
      </c>
      <c r="C105" s="36">
        <f t="shared" si="14"/>
        <v>2887797.2624147637</v>
      </c>
      <c r="D105" s="36">
        <f t="shared" si="17"/>
        <v>32624.59157417313</v>
      </c>
      <c r="E105" s="37">
        <f t="shared" si="10"/>
        <v>0</v>
      </c>
      <c r="F105" s="36">
        <f t="shared" si="11"/>
        <v>32624.59157417313</v>
      </c>
      <c r="G105" s="36">
        <f t="shared" si="15"/>
        <v>9762.8632467229181</v>
      </c>
      <c r="H105" s="36">
        <f t="shared" si="16"/>
        <v>22861.728327450212</v>
      </c>
      <c r="I105" s="36">
        <f t="shared" si="12"/>
        <v>2878034.3991680406</v>
      </c>
      <c r="J105" s="36">
        <f>SUM($H$18:$H105)</f>
        <v>2248998.4576952774</v>
      </c>
    </row>
    <row r="106" spans="1:10" x14ac:dyDescent="0.3">
      <c r="A106" s="34">
        <f t="shared" si="13"/>
        <v>89</v>
      </c>
      <c r="B106" s="35">
        <f t="shared" si="9"/>
        <v>45561</v>
      </c>
      <c r="C106" s="36">
        <f t="shared" si="14"/>
        <v>2878034.3991680406</v>
      </c>
      <c r="D106" s="36">
        <f t="shared" si="17"/>
        <v>32624.59157417313</v>
      </c>
      <c r="E106" s="37">
        <f t="shared" si="10"/>
        <v>0</v>
      </c>
      <c r="F106" s="36">
        <f t="shared" si="11"/>
        <v>32624.59157417313</v>
      </c>
      <c r="G106" s="36">
        <f t="shared" si="15"/>
        <v>9840.1525807594735</v>
      </c>
      <c r="H106" s="36">
        <f t="shared" si="16"/>
        <v>22784.438993413656</v>
      </c>
      <c r="I106" s="36">
        <f t="shared" si="12"/>
        <v>2868194.2465872811</v>
      </c>
      <c r="J106" s="36">
        <f>SUM($H$18:$H106)</f>
        <v>2271782.8966886909</v>
      </c>
    </row>
    <row r="107" spans="1:10" x14ac:dyDescent="0.3">
      <c r="A107" s="34">
        <f t="shared" si="13"/>
        <v>90</v>
      </c>
      <c r="B107" s="35">
        <f t="shared" si="9"/>
        <v>45591</v>
      </c>
      <c r="C107" s="36">
        <f t="shared" si="14"/>
        <v>2868194.2465872811</v>
      </c>
      <c r="D107" s="36">
        <f t="shared" si="17"/>
        <v>32624.59157417313</v>
      </c>
      <c r="E107" s="37">
        <f t="shared" si="10"/>
        <v>0</v>
      </c>
      <c r="F107" s="36">
        <f t="shared" si="11"/>
        <v>32624.59157417313</v>
      </c>
      <c r="G107" s="36">
        <f t="shared" si="15"/>
        <v>9918.0537886904895</v>
      </c>
      <c r="H107" s="36">
        <f t="shared" si="16"/>
        <v>22706.53778548264</v>
      </c>
      <c r="I107" s="36">
        <f t="shared" si="12"/>
        <v>2858276.1927985908</v>
      </c>
      <c r="J107" s="36">
        <f>SUM($H$18:$H107)</f>
        <v>2294489.4344741735</v>
      </c>
    </row>
    <row r="108" spans="1:10" x14ac:dyDescent="0.3">
      <c r="A108" s="34">
        <f t="shared" si="13"/>
        <v>91</v>
      </c>
      <c r="B108" s="35">
        <f t="shared" si="9"/>
        <v>45622</v>
      </c>
      <c r="C108" s="36">
        <f t="shared" si="14"/>
        <v>2858276.1927985908</v>
      </c>
      <c r="D108" s="36">
        <f t="shared" si="17"/>
        <v>32624.59157417313</v>
      </c>
      <c r="E108" s="37">
        <f t="shared" si="10"/>
        <v>0</v>
      </c>
      <c r="F108" s="36">
        <f t="shared" si="11"/>
        <v>32624.59157417313</v>
      </c>
      <c r="G108" s="36">
        <f t="shared" si="15"/>
        <v>9996.5717145176204</v>
      </c>
      <c r="H108" s="36">
        <f t="shared" si="16"/>
        <v>22628.019859655509</v>
      </c>
      <c r="I108" s="36">
        <f t="shared" si="12"/>
        <v>2848279.6210840731</v>
      </c>
      <c r="J108" s="36">
        <f>SUM($H$18:$H108)</f>
        <v>2317117.4543338288</v>
      </c>
    </row>
    <row r="109" spans="1:10" x14ac:dyDescent="0.3">
      <c r="A109" s="34">
        <f t="shared" si="13"/>
        <v>92</v>
      </c>
      <c r="B109" s="35">
        <f t="shared" si="9"/>
        <v>45652</v>
      </c>
      <c r="C109" s="36">
        <f t="shared" si="14"/>
        <v>2848279.6210840731</v>
      </c>
      <c r="D109" s="36">
        <f t="shared" si="17"/>
        <v>32624.59157417313</v>
      </c>
      <c r="E109" s="37">
        <f t="shared" si="10"/>
        <v>0</v>
      </c>
      <c r="F109" s="36">
        <f t="shared" si="11"/>
        <v>32624.59157417313</v>
      </c>
      <c r="G109" s="36">
        <f t="shared" si="15"/>
        <v>10075.711240590885</v>
      </c>
      <c r="H109" s="36">
        <f t="shared" si="16"/>
        <v>22548.880333582245</v>
      </c>
      <c r="I109" s="36">
        <f t="shared" si="12"/>
        <v>2838203.9098434821</v>
      </c>
      <c r="J109" s="36">
        <f>SUM($H$18:$H109)</f>
        <v>2339666.3346674112</v>
      </c>
    </row>
    <row r="110" spans="1:10" x14ac:dyDescent="0.3">
      <c r="A110" s="34">
        <f t="shared" si="13"/>
        <v>93</v>
      </c>
      <c r="B110" s="35">
        <f t="shared" si="9"/>
        <v>45683</v>
      </c>
      <c r="C110" s="36">
        <f t="shared" si="14"/>
        <v>2838203.9098434821</v>
      </c>
      <c r="D110" s="36">
        <f t="shared" si="17"/>
        <v>32624.59157417313</v>
      </c>
      <c r="E110" s="37">
        <f t="shared" si="10"/>
        <v>0</v>
      </c>
      <c r="F110" s="36">
        <f t="shared" si="11"/>
        <v>32624.59157417313</v>
      </c>
      <c r="G110" s="36">
        <f t="shared" si="15"/>
        <v>10155.477287912232</v>
      </c>
      <c r="H110" s="36">
        <f t="shared" si="16"/>
        <v>22469.114286260898</v>
      </c>
      <c r="I110" s="36">
        <f t="shared" si="12"/>
        <v>2828048.4325555698</v>
      </c>
      <c r="J110" s="36">
        <f>SUM($H$18:$H110)</f>
        <v>2362135.4489536718</v>
      </c>
    </row>
    <row r="111" spans="1:10" x14ac:dyDescent="0.3">
      <c r="A111" s="34">
        <f t="shared" si="13"/>
        <v>94</v>
      </c>
      <c r="B111" s="35">
        <f t="shared" si="9"/>
        <v>45714</v>
      </c>
      <c r="C111" s="36">
        <f t="shared" si="14"/>
        <v>2828048.4325555698</v>
      </c>
      <c r="D111" s="36">
        <f t="shared" si="17"/>
        <v>32624.59157417313</v>
      </c>
      <c r="E111" s="37">
        <f t="shared" si="10"/>
        <v>0</v>
      </c>
      <c r="F111" s="36">
        <f t="shared" si="11"/>
        <v>32624.59157417313</v>
      </c>
      <c r="G111" s="36">
        <f t="shared" si="15"/>
        <v>10235.874816441534</v>
      </c>
      <c r="H111" s="36">
        <f t="shared" si="16"/>
        <v>22388.716757731596</v>
      </c>
      <c r="I111" s="36">
        <f t="shared" si="12"/>
        <v>2817812.5577391284</v>
      </c>
      <c r="J111" s="36">
        <f>SUM($H$18:$H111)</f>
        <v>2384524.1657114034</v>
      </c>
    </row>
    <row r="112" spans="1:10" x14ac:dyDescent="0.3">
      <c r="A112" s="34">
        <f t="shared" si="13"/>
        <v>95</v>
      </c>
      <c r="B112" s="35">
        <f t="shared" si="9"/>
        <v>45742</v>
      </c>
      <c r="C112" s="36">
        <f t="shared" si="14"/>
        <v>2817812.5577391284</v>
      </c>
      <c r="D112" s="36">
        <f t="shared" si="17"/>
        <v>32624.59157417313</v>
      </c>
      <c r="E112" s="37">
        <f t="shared" si="10"/>
        <v>0</v>
      </c>
      <c r="F112" s="36">
        <f t="shared" si="11"/>
        <v>32624.59157417313</v>
      </c>
      <c r="G112" s="36">
        <f t="shared" si="15"/>
        <v>10316.908825405029</v>
      </c>
      <c r="H112" s="36">
        <f t="shared" si="16"/>
        <v>22307.6827487681</v>
      </c>
      <c r="I112" s="36">
        <f t="shared" si="12"/>
        <v>2807495.6489137234</v>
      </c>
      <c r="J112" s="36">
        <f>SUM($H$18:$H112)</f>
        <v>2406831.8484601714</v>
      </c>
    </row>
    <row r="113" spans="1:10" x14ac:dyDescent="0.3">
      <c r="A113" s="34">
        <f t="shared" si="13"/>
        <v>96</v>
      </c>
      <c r="B113" s="35">
        <f t="shared" si="9"/>
        <v>45773</v>
      </c>
      <c r="C113" s="36">
        <f t="shared" si="14"/>
        <v>2807495.6489137234</v>
      </c>
      <c r="D113" s="36">
        <f t="shared" si="17"/>
        <v>32624.59157417313</v>
      </c>
      <c r="E113" s="37">
        <f t="shared" si="10"/>
        <v>0</v>
      </c>
      <c r="F113" s="36">
        <f t="shared" si="11"/>
        <v>32624.59157417313</v>
      </c>
      <c r="G113" s="36">
        <f t="shared" si="15"/>
        <v>10398.584353606155</v>
      </c>
      <c r="H113" s="36">
        <f t="shared" si="16"/>
        <v>22226.007220566975</v>
      </c>
      <c r="I113" s="36">
        <f t="shared" si="12"/>
        <v>2797097.0645601172</v>
      </c>
      <c r="J113" s="36">
        <f>SUM($H$18:$H113)</f>
        <v>2429057.8556807386</v>
      </c>
    </row>
    <row r="114" spans="1:10" x14ac:dyDescent="0.3">
      <c r="A114" s="34">
        <f t="shared" si="13"/>
        <v>97</v>
      </c>
      <c r="B114" s="35">
        <f t="shared" si="9"/>
        <v>45803</v>
      </c>
      <c r="C114" s="36">
        <f t="shared" si="14"/>
        <v>2797097.0645601172</v>
      </c>
      <c r="D114" s="36">
        <f t="shared" si="17"/>
        <v>32624.59157417313</v>
      </c>
      <c r="E114" s="37">
        <f t="shared" si="10"/>
        <v>0</v>
      </c>
      <c r="F114" s="36">
        <f t="shared" si="11"/>
        <v>32624.59157417313</v>
      </c>
      <c r="G114" s="36">
        <f t="shared" si="15"/>
        <v>10480.906479738867</v>
      </c>
      <c r="H114" s="36">
        <f t="shared" si="16"/>
        <v>22143.685094434262</v>
      </c>
      <c r="I114" s="36">
        <f t="shared" si="12"/>
        <v>2786616.1580803785</v>
      </c>
      <c r="J114" s="36">
        <f>SUM($H$18:$H114)</f>
        <v>2451201.5407751729</v>
      </c>
    </row>
    <row r="115" spans="1:10" x14ac:dyDescent="0.3">
      <c r="A115" s="34">
        <f t="shared" si="13"/>
        <v>98</v>
      </c>
      <c r="B115" s="35">
        <f t="shared" si="9"/>
        <v>45834</v>
      </c>
      <c r="C115" s="36">
        <f t="shared" si="14"/>
        <v>2786616.1580803785</v>
      </c>
      <c r="D115" s="36">
        <f t="shared" si="17"/>
        <v>32624.59157417313</v>
      </c>
      <c r="E115" s="37">
        <f t="shared" si="10"/>
        <v>0</v>
      </c>
      <c r="F115" s="36">
        <f t="shared" si="11"/>
        <v>32624.59157417313</v>
      </c>
      <c r="G115" s="36">
        <f t="shared" si="15"/>
        <v>10563.880322703466</v>
      </c>
      <c r="H115" s="36">
        <f t="shared" si="16"/>
        <v>22060.711251469664</v>
      </c>
      <c r="I115" s="36">
        <f t="shared" si="12"/>
        <v>2776052.2777576749</v>
      </c>
      <c r="J115" s="36">
        <f>SUM($H$18:$H115)</f>
        <v>2473262.2520266427</v>
      </c>
    </row>
    <row r="116" spans="1:10" x14ac:dyDescent="0.3">
      <c r="A116" s="34">
        <f t="shared" si="13"/>
        <v>99</v>
      </c>
      <c r="B116" s="35">
        <f t="shared" si="9"/>
        <v>45864</v>
      </c>
      <c r="C116" s="36">
        <f t="shared" si="14"/>
        <v>2776052.2777576749</v>
      </c>
      <c r="D116" s="36">
        <f t="shared" si="17"/>
        <v>32624.59157417313</v>
      </c>
      <c r="E116" s="37">
        <f t="shared" si="10"/>
        <v>0</v>
      </c>
      <c r="F116" s="36">
        <f t="shared" si="11"/>
        <v>32624.59157417313</v>
      </c>
      <c r="G116" s="36">
        <f t="shared" si="15"/>
        <v>10647.51104192487</v>
      </c>
      <c r="H116" s="36">
        <f t="shared" si="16"/>
        <v>21977.080532248259</v>
      </c>
      <c r="I116" s="36">
        <f t="shared" si="12"/>
        <v>2765404.7667157501</v>
      </c>
      <c r="J116" s="36">
        <f>SUM($H$18:$H116)</f>
        <v>2495239.3325588908</v>
      </c>
    </row>
    <row r="117" spans="1:10" x14ac:dyDescent="0.3">
      <c r="A117" s="34">
        <f t="shared" si="13"/>
        <v>100</v>
      </c>
      <c r="B117" s="35">
        <f t="shared" si="9"/>
        <v>45895</v>
      </c>
      <c r="C117" s="36">
        <f t="shared" si="14"/>
        <v>2765404.7667157501</v>
      </c>
      <c r="D117" s="36">
        <f t="shared" si="17"/>
        <v>32624.59157417313</v>
      </c>
      <c r="E117" s="37">
        <f t="shared" si="10"/>
        <v>0</v>
      </c>
      <c r="F117" s="36">
        <f t="shared" si="11"/>
        <v>32624.59157417313</v>
      </c>
      <c r="G117" s="36">
        <f t="shared" si="15"/>
        <v>10731.803837673444</v>
      </c>
      <c r="H117" s="36">
        <f t="shared" si="16"/>
        <v>21892.787736499686</v>
      </c>
      <c r="I117" s="36">
        <f t="shared" si="12"/>
        <v>2754672.9628780768</v>
      </c>
      <c r="J117" s="36">
        <f>SUM($H$18:$H117)</f>
        <v>2517132.1202953905</v>
      </c>
    </row>
    <row r="118" spans="1:10" x14ac:dyDescent="0.3">
      <c r="A118" s="34">
        <f t="shared" si="13"/>
        <v>101</v>
      </c>
      <c r="B118" s="35">
        <f t="shared" si="9"/>
        <v>45926</v>
      </c>
      <c r="C118" s="36">
        <f t="shared" si="14"/>
        <v>2754672.9628780768</v>
      </c>
      <c r="D118" s="36">
        <f t="shared" si="17"/>
        <v>32624.59157417313</v>
      </c>
      <c r="E118" s="37">
        <f t="shared" si="10"/>
        <v>0</v>
      </c>
      <c r="F118" s="36">
        <f t="shared" si="11"/>
        <v>32624.59157417313</v>
      </c>
      <c r="G118" s="36">
        <f t="shared" si="15"/>
        <v>10816.763951388355</v>
      </c>
      <c r="H118" s="36">
        <f t="shared" si="16"/>
        <v>21807.827622784775</v>
      </c>
      <c r="I118" s="36">
        <f t="shared" si="12"/>
        <v>2743856.1989266886</v>
      </c>
      <c r="J118" s="36">
        <f>SUM($H$18:$H118)</f>
        <v>2538939.9479181753</v>
      </c>
    </row>
    <row r="119" spans="1:10" x14ac:dyDescent="0.3">
      <c r="A119" s="34">
        <f t="shared" si="13"/>
        <v>102</v>
      </c>
      <c r="B119" s="35">
        <f t="shared" si="9"/>
        <v>45956</v>
      </c>
      <c r="C119" s="36">
        <f t="shared" si="14"/>
        <v>2743856.1989266886</v>
      </c>
      <c r="D119" s="36">
        <f t="shared" si="17"/>
        <v>32624.59157417313</v>
      </c>
      <c r="E119" s="37">
        <f t="shared" si="10"/>
        <v>0</v>
      </c>
      <c r="F119" s="36">
        <f t="shared" si="11"/>
        <v>32624.59157417313</v>
      </c>
      <c r="G119" s="36">
        <f t="shared" si="15"/>
        <v>10902.396666003511</v>
      </c>
      <c r="H119" s="36">
        <f t="shared" si="16"/>
        <v>21722.194908169618</v>
      </c>
      <c r="I119" s="36">
        <f t="shared" si="12"/>
        <v>2732953.8022606852</v>
      </c>
      <c r="J119" s="36">
        <f>SUM($H$18:$H119)</f>
        <v>2560662.1428263448</v>
      </c>
    </row>
    <row r="120" spans="1:10" x14ac:dyDescent="0.3">
      <c r="A120" s="34">
        <f t="shared" si="13"/>
        <v>103</v>
      </c>
      <c r="B120" s="35">
        <f t="shared" si="9"/>
        <v>45987</v>
      </c>
      <c r="C120" s="36">
        <f t="shared" si="14"/>
        <v>2732953.8022606852</v>
      </c>
      <c r="D120" s="36">
        <f t="shared" si="17"/>
        <v>32624.59157417313</v>
      </c>
      <c r="E120" s="37">
        <f t="shared" si="10"/>
        <v>0</v>
      </c>
      <c r="F120" s="36">
        <f t="shared" si="11"/>
        <v>32624.59157417313</v>
      </c>
      <c r="G120" s="36">
        <f t="shared" si="15"/>
        <v>10988.707306276036</v>
      </c>
      <c r="H120" s="36">
        <f t="shared" si="16"/>
        <v>21635.884267897094</v>
      </c>
      <c r="I120" s="36">
        <f t="shared" si="12"/>
        <v>2721965.0949544092</v>
      </c>
      <c r="J120" s="36">
        <f>SUM($H$18:$H120)</f>
        <v>2582298.0270942417</v>
      </c>
    </row>
    <row r="121" spans="1:10" x14ac:dyDescent="0.3">
      <c r="A121" s="34">
        <f t="shared" si="13"/>
        <v>104</v>
      </c>
      <c r="B121" s="35">
        <f t="shared" si="9"/>
        <v>46017</v>
      </c>
      <c r="C121" s="36">
        <f t="shared" si="14"/>
        <v>2721965.0949544092</v>
      </c>
      <c r="D121" s="36">
        <f t="shared" si="17"/>
        <v>32624.59157417313</v>
      </c>
      <c r="E121" s="37">
        <f t="shared" si="10"/>
        <v>0</v>
      </c>
      <c r="F121" s="36">
        <f t="shared" si="11"/>
        <v>32624.59157417313</v>
      </c>
      <c r="G121" s="36">
        <f t="shared" si="15"/>
        <v>11075.701239117388</v>
      </c>
      <c r="H121" s="36">
        <f t="shared" si="16"/>
        <v>21548.890335055741</v>
      </c>
      <c r="I121" s="36">
        <f t="shared" si="12"/>
        <v>2710889.3937152917</v>
      </c>
      <c r="J121" s="36">
        <f>SUM($H$18:$H121)</f>
        <v>2603846.9174292972</v>
      </c>
    </row>
    <row r="122" spans="1:10" x14ac:dyDescent="0.3">
      <c r="A122" s="34">
        <f t="shared" si="13"/>
        <v>105</v>
      </c>
      <c r="B122" s="35">
        <f t="shared" si="9"/>
        <v>46048</v>
      </c>
      <c r="C122" s="36">
        <f t="shared" si="14"/>
        <v>2710889.3937152917</v>
      </c>
      <c r="D122" s="36">
        <f t="shared" si="17"/>
        <v>32624.59157417313</v>
      </c>
      <c r="E122" s="37">
        <f t="shared" si="10"/>
        <v>0</v>
      </c>
      <c r="F122" s="36">
        <f t="shared" si="11"/>
        <v>32624.59157417313</v>
      </c>
      <c r="G122" s="36">
        <f t="shared" si="15"/>
        <v>11163.383873927069</v>
      </c>
      <c r="H122" s="36">
        <f t="shared" si="16"/>
        <v>21461.207700246061</v>
      </c>
      <c r="I122" s="36">
        <f t="shared" si="12"/>
        <v>2699726.0098413648</v>
      </c>
      <c r="J122" s="36">
        <f>SUM($H$18:$H122)</f>
        <v>2625308.1251295432</v>
      </c>
    </row>
    <row r="123" spans="1:10" x14ac:dyDescent="0.3">
      <c r="A123" s="34">
        <f t="shared" si="13"/>
        <v>106</v>
      </c>
      <c r="B123" s="35">
        <f t="shared" si="9"/>
        <v>46079</v>
      </c>
      <c r="C123" s="36">
        <f t="shared" si="14"/>
        <v>2699726.0098413648</v>
      </c>
      <c r="D123" s="36">
        <f t="shared" si="17"/>
        <v>32624.59157417313</v>
      </c>
      <c r="E123" s="37">
        <f t="shared" si="10"/>
        <v>0</v>
      </c>
      <c r="F123" s="36">
        <f t="shared" si="11"/>
        <v>32624.59157417313</v>
      </c>
      <c r="G123" s="36">
        <f t="shared" si="15"/>
        <v>11251.760662928991</v>
      </c>
      <c r="H123" s="36">
        <f t="shared" si="16"/>
        <v>21372.830911244138</v>
      </c>
      <c r="I123" s="36">
        <f t="shared" si="12"/>
        <v>2688474.2491784357</v>
      </c>
      <c r="J123" s="36">
        <f>SUM($H$18:$H123)</f>
        <v>2646680.9560407875</v>
      </c>
    </row>
    <row r="124" spans="1:10" x14ac:dyDescent="0.3">
      <c r="A124" s="34">
        <f t="shared" si="13"/>
        <v>107</v>
      </c>
      <c r="B124" s="35">
        <f t="shared" si="9"/>
        <v>46107</v>
      </c>
      <c r="C124" s="36">
        <f t="shared" si="14"/>
        <v>2688474.2491784357</v>
      </c>
      <c r="D124" s="36">
        <f t="shared" si="17"/>
        <v>32624.59157417313</v>
      </c>
      <c r="E124" s="37">
        <f t="shared" si="10"/>
        <v>0</v>
      </c>
      <c r="F124" s="36">
        <f t="shared" si="11"/>
        <v>32624.59157417313</v>
      </c>
      <c r="G124" s="36">
        <f t="shared" si="15"/>
        <v>11340.837101510515</v>
      </c>
      <c r="H124" s="36">
        <f t="shared" si="16"/>
        <v>21283.754472662615</v>
      </c>
      <c r="I124" s="36">
        <f t="shared" si="12"/>
        <v>2677133.4120769249</v>
      </c>
      <c r="J124" s="36">
        <f>SUM($H$18:$H124)</f>
        <v>2667964.7105134502</v>
      </c>
    </row>
    <row r="125" spans="1:10" x14ac:dyDescent="0.3">
      <c r="A125" s="34">
        <f t="shared" si="13"/>
        <v>108</v>
      </c>
      <c r="B125" s="35">
        <f t="shared" si="9"/>
        <v>46138</v>
      </c>
      <c r="C125" s="36">
        <f t="shared" si="14"/>
        <v>2677133.4120769249</v>
      </c>
      <c r="D125" s="36">
        <f t="shared" si="17"/>
        <v>32624.59157417313</v>
      </c>
      <c r="E125" s="37">
        <f t="shared" si="10"/>
        <v>0</v>
      </c>
      <c r="F125" s="36">
        <f t="shared" si="11"/>
        <v>32624.59157417313</v>
      </c>
      <c r="G125" s="36">
        <f t="shared" si="15"/>
        <v>11430.618728564139</v>
      </c>
      <c r="H125" s="36">
        <f t="shared" si="16"/>
        <v>21193.972845608991</v>
      </c>
      <c r="I125" s="36">
        <f t="shared" si="12"/>
        <v>2665702.7933483608</v>
      </c>
      <c r="J125" s="36">
        <f>SUM($H$18:$H125)</f>
        <v>2689158.683359059</v>
      </c>
    </row>
    <row r="126" spans="1:10" x14ac:dyDescent="0.3">
      <c r="A126" s="34">
        <f t="shared" si="13"/>
        <v>109</v>
      </c>
      <c r="B126" s="35">
        <f t="shared" si="9"/>
        <v>46168</v>
      </c>
      <c r="C126" s="36">
        <f t="shared" si="14"/>
        <v>2665702.7933483608</v>
      </c>
      <c r="D126" s="36">
        <f t="shared" si="17"/>
        <v>32624.59157417313</v>
      </c>
      <c r="E126" s="37">
        <f t="shared" si="10"/>
        <v>0</v>
      </c>
      <c r="F126" s="36">
        <f t="shared" si="11"/>
        <v>32624.59157417313</v>
      </c>
      <c r="G126" s="36">
        <f t="shared" si="15"/>
        <v>11521.11112683194</v>
      </c>
      <c r="H126" s="36">
        <f t="shared" si="16"/>
        <v>21103.48044734119</v>
      </c>
      <c r="I126" s="36">
        <f t="shared" si="12"/>
        <v>2654181.6822215291</v>
      </c>
      <c r="J126" s="36">
        <f>SUM($H$18:$H126)</f>
        <v>2710262.1638064003</v>
      </c>
    </row>
    <row r="127" spans="1:10" x14ac:dyDescent="0.3">
      <c r="A127" s="34">
        <f t="shared" si="13"/>
        <v>110</v>
      </c>
      <c r="B127" s="35">
        <f t="shared" si="9"/>
        <v>46199</v>
      </c>
      <c r="C127" s="36">
        <f t="shared" si="14"/>
        <v>2654181.6822215291</v>
      </c>
      <c r="D127" s="36">
        <f t="shared" si="17"/>
        <v>32624.59157417313</v>
      </c>
      <c r="E127" s="37">
        <f t="shared" si="10"/>
        <v>0</v>
      </c>
      <c r="F127" s="36">
        <f t="shared" si="11"/>
        <v>32624.59157417313</v>
      </c>
      <c r="G127" s="36">
        <f t="shared" si="15"/>
        <v>11612.319923252693</v>
      </c>
      <c r="H127" s="36">
        <f t="shared" si="16"/>
        <v>21012.271650920437</v>
      </c>
      <c r="I127" s="36">
        <f t="shared" si="12"/>
        <v>2642569.3622982763</v>
      </c>
      <c r="J127" s="36">
        <f>SUM($H$18:$H127)</f>
        <v>2731274.4354573209</v>
      </c>
    </row>
    <row r="128" spans="1:10" x14ac:dyDescent="0.3">
      <c r="A128" s="34">
        <f t="shared" si="13"/>
        <v>111</v>
      </c>
      <c r="B128" s="35">
        <f t="shared" si="9"/>
        <v>46229</v>
      </c>
      <c r="C128" s="36">
        <f t="shared" si="14"/>
        <v>2642569.3622982763</v>
      </c>
      <c r="D128" s="36">
        <f t="shared" si="17"/>
        <v>32624.59157417313</v>
      </c>
      <c r="E128" s="37">
        <f t="shared" si="10"/>
        <v>0</v>
      </c>
      <c r="F128" s="36">
        <f t="shared" si="11"/>
        <v>32624.59157417313</v>
      </c>
      <c r="G128" s="36">
        <f t="shared" si="15"/>
        <v>11704.250789311776</v>
      </c>
      <c r="H128" s="36">
        <f t="shared" si="16"/>
        <v>20920.340784861353</v>
      </c>
      <c r="I128" s="36">
        <f t="shared" si="12"/>
        <v>2630865.1115089646</v>
      </c>
      <c r="J128" s="36">
        <f>SUM($H$18:$H128)</f>
        <v>2752194.7762421821</v>
      </c>
    </row>
    <row r="129" spans="1:10" x14ac:dyDescent="0.3">
      <c r="A129" s="34">
        <f t="shared" si="13"/>
        <v>112</v>
      </c>
      <c r="B129" s="35">
        <f t="shared" si="9"/>
        <v>46260</v>
      </c>
      <c r="C129" s="36">
        <f t="shared" si="14"/>
        <v>2630865.1115089646</v>
      </c>
      <c r="D129" s="36">
        <f t="shared" si="17"/>
        <v>32624.59157417313</v>
      </c>
      <c r="E129" s="37">
        <f t="shared" si="10"/>
        <v>0</v>
      </c>
      <c r="F129" s="36">
        <f t="shared" si="11"/>
        <v>32624.59157417313</v>
      </c>
      <c r="G129" s="36">
        <f t="shared" si="15"/>
        <v>11796.909441393826</v>
      </c>
      <c r="H129" s="36">
        <f t="shared" si="16"/>
        <v>20827.682132779304</v>
      </c>
      <c r="I129" s="36">
        <f t="shared" si="12"/>
        <v>2619068.2020675708</v>
      </c>
      <c r="J129" s="36">
        <f>SUM($H$18:$H129)</f>
        <v>2773022.4583749613</v>
      </c>
    </row>
    <row r="130" spans="1:10" x14ac:dyDescent="0.3">
      <c r="A130" s="34">
        <f t="shared" si="13"/>
        <v>113</v>
      </c>
      <c r="B130" s="35">
        <f t="shared" si="9"/>
        <v>46291</v>
      </c>
      <c r="C130" s="36">
        <f t="shared" si="14"/>
        <v>2619068.2020675708</v>
      </c>
      <c r="D130" s="36">
        <f t="shared" si="17"/>
        <v>32624.59157417313</v>
      </c>
      <c r="E130" s="37">
        <f t="shared" si="10"/>
        <v>0</v>
      </c>
      <c r="F130" s="36">
        <f t="shared" si="11"/>
        <v>32624.59157417313</v>
      </c>
      <c r="G130" s="36">
        <f t="shared" si="15"/>
        <v>11890.301641138194</v>
      </c>
      <c r="H130" s="36">
        <f t="shared" si="16"/>
        <v>20734.289933034936</v>
      </c>
      <c r="I130" s="36">
        <f t="shared" si="12"/>
        <v>2607177.9004264325</v>
      </c>
      <c r="J130" s="36">
        <f>SUM($H$18:$H130)</f>
        <v>2793756.7483079964</v>
      </c>
    </row>
    <row r="131" spans="1:10" x14ac:dyDescent="0.3">
      <c r="A131" s="34">
        <f t="shared" si="13"/>
        <v>114</v>
      </c>
      <c r="B131" s="35">
        <f t="shared" si="9"/>
        <v>46321</v>
      </c>
      <c r="C131" s="36">
        <f t="shared" si="14"/>
        <v>2607177.9004264325</v>
      </c>
      <c r="D131" s="36">
        <f t="shared" si="17"/>
        <v>32624.59157417313</v>
      </c>
      <c r="E131" s="37">
        <f t="shared" si="10"/>
        <v>0</v>
      </c>
      <c r="F131" s="36">
        <f t="shared" si="11"/>
        <v>32624.59157417313</v>
      </c>
      <c r="G131" s="36">
        <f t="shared" si="15"/>
        <v>11984.433195797206</v>
      </c>
      <c r="H131" s="36">
        <f t="shared" si="16"/>
        <v>20640.158378375923</v>
      </c>
      <c r="I131" s="36">
        <f t="shared" si="12"/>
        <v>2595193.4672306352</v>
      </c>
      <c r="J131" s="36">
        <f>SUM($H$18:$H131)</f>
        <v>2814396.9066863721</v>
      </c>
    </row>
    <row r="132" spans="1:10" x14ac:dyDescent="0.3">
      <c r="A132" s="34">
        <f t="shared" si="13"/>
        <v>115</v>
      </c>
      <c r="B132" s="35">
        <f t="shared" si="9"/>
        <v>46352</v>
      </c>
      <c r="C132" s="36">
        <f t="shared" si="14"/>
        <v>2595193.4672306352</v>
      </c>
      <c r="D132" s="36">
        <f t="shared" si="17"/>
        <v>32624.59157417313</v>
      </c>
      <c r="E132" s="37">
        <f t="shared" si="10"/>
        <v>0</v>
      </c>
      <c r="F132" s="36">
        <f t="shared" si="11"/>
        <v>32624.59157417313</v>
      </c>
      <c r="G132" s="36">
        <f t="shared" si="15"/>
        <v>12079.309958597267</v>
      </c>
      <c r="H132" s="36">
        <f t="shared" si="16"/>
        <v>20545.281615575863</v>
      </c>
      <c r="I132" s="36">
        <f t="shared" si="12"/>
        <v>2583114.157272038</v>
      </c>
      <c r="J132" s="36">
        <f>SUM($H$18:$H132)</f>
        <v>2834942.1883019479</v>
      </c>
    </row>
    <row r="133" spans="1:10" x14ac:dyDescent="0.3">
      <c r="A133" s="34">
        <f t="shared" si="13"/>
        <v>116</v>
      </c>
      <c r="B133" s="35">
        <f t="shared" si="9"/>
        <v>46382</v>
      </c>
      <c r="C133" s="36">
        <f t="shared" si="14"/>
        <v>2583114.157272038</v>
      </c>
      <c r="D133" s="36">
        <f t="shared" si="17"/>
        <v>32624.59157417313</v>
      </c>
      <c r="E133" s="37">
        <f t="shared" si="10"/>
        <v>0</v>
      </c>
      <c r="F133" s="36">
        <f t="shared" si="11"/>
        <v>32624.59157417313</v>
      </c>
      <c r="G133" s="36">
        <f t="shared" si="15"/>
        <v>12174.93782910283</v>
      </c>
      <c r="H133" s="36">
        <f t="shared" si="16"/>
        <v>20449.6537450703</v>
      </c>
      <c r="I133" s="36">
        <f t="shared" si="12"/>
        <v>2570939.2194429352</v>
      </c>
      <c r="J133" s="36">
        <f>SUM($H$18:$H133)</f>
        <v>2855391.842047018</v>
      </c>
    </row>
    <row r="134" spans="1:10" x14ac:dyDescent="0.3">
      <c r="A134" s="34">
        <f t="shared" si="13"/>
        <v>117</v>
      </c>
      <c r="B134" s="35">
        <f t="shared" si="9"/>
        <v>46413</v>
      </c>
      <c r="C134" s="36">
        <f t="shared" si="14"/>
        <v>2570939.2194429352</v>
      </c>
      <c r="D134" s="36">
        <f t="shared" si="17"/>
        <v>32624.59157417313</v>
      </c>
      <c r="E134" s="37">
        <f t="shared" si="10"/>
        <v>0</v>
      </c>
      <c r="F134" s="36">
        <f t="shared" si="11"/>
        <v>32624.59157417313</v>
      </c>
      <c r="G134" s="36">
        <f t="shared" si="15"/>
        <v>12271.322753583227</v>
      </c>
      <c r="H134" s="36">
        <f t="shared" si="16"/>
        <v>20353.268820589903</v>
      </c>
      <c r="I134" s="36">
        <f t="shared" si="12"/>
        <v>2558667.8966893521</v>
      </c>
      <c r="J134" s="36">
        <f>SUM($H$18:$H134)</f>
        <v>2875745.1108676079</v>
      </c>
    </row>
    <row r="135" spans="1:10" x14ac:dyDescent="0.3">
      <c r="A135" s="34">
        <f t="shared" si="13"/>
        <v>118</v>
      </c>
      <c r="B135" s="35">
        <f t="shared" si="9"/>
        <v>46444</v>
      </c>
      <c r="C135" s="36">
        <f t="shared" si="14"/>
        <v>2558667.8966893521</v>
      </c>
      <c r="D135" s="36">
        <f t="shared" si="17"/>
        <v>32624.59157417313</v>
      </c>
      <c r="E135" s="37">
        <f t="shared" si="10"/>
        <v>0</v>
      </c>
      <c r="F135" s="36">
        <f t="shared" si="11"/>
        <v>32624.59157417313</v>
      </c>
      <c r="G135" s="36">
        <f t="shared" si="15"/>
        <v>12368.470725382427</v>
      </c>
      <c r="H135" s="36">
        <f t="shared" si="16"/>
        <v>20256.120848790702</v>
      </c>
      <c r="I135" s="36">
        <f t="shared" si="12"/>
        <v>2546299.4259639699</v>
      </c>
      <c r="J135" s="36">
        <f>SUM($H$18:$H135)</f>
        <v>2896001.2317163986</v>
      </c>
    </row>
    <row r="136" spans="1:10" x14ac:dyDescent="0.3">
      <c r="A136" s="34">
        <f t="shared" si="13"/>
        <v>119</v>
      </c>
      <c r="B136" s="35">
        <f t="shared" si="9"/>
        <v>46472</v>
      </c>
      <c r="C136" s="36">
        <f t="shared" si="14"/>
        <v>2546299.4259639699</v>
      </c>
      <c r="D136" s="36">
        <f t="shared" si="17"/>
        <v>32624.59157417313</v>
      </c>
      <c r="E136" s="37">
        <f t="shared" si="10"/>
        <v>0</v>
      </c>
      <c r="F136" s="36">
        <f t="shared" si="11"/>
        <v>32624.59157417313</v>
      </c>
      <c r="G136" s="36">
        <f t="shared" si="15"/>
        <v>12466.387785291703</v>
      </c>
      <c r="H136" s="36">
        <f t="shared" si="16"/>
        <v>20158.203788881427</v>
      </c>
      <c r="I136" s="36">
        <f t="shared" si="12"/>
        <v>2533833.0381786781</v>
      </c>
      <c r="J136" s="36">
        <f>SUM($H$18:$H136)</f>
        <v>2916159.4355052803</v>
      </c>
    </row>
    <row r="137" spans="1:10" x14ac:dyDescent="0.3">
      <c r="A137" s="34">
        <f t="shared" si="13"/>
        <v>120</v>
      </c>
      <c r="B137" s="35">
        <f t="shared" si="9"/>
        <v>46503</v>
      </c>
      <c r="C137" s="36">
        <f t="shared" si="14"/>
        <v>2533833.0381786781</v>
      </c>
      <c r="D137" s="36">
        <f t="shared" si="17"/>
        <v>32624.59157417313</v>
      </c>
      <c r="E137" s="37">
        <f t="shared" si="10"/>
        <v>0</v>
      </c>
      <c r="F137" s="36">
        <f t="shared" si="11"/>
        <v>32624.59157417313</v>
      </c>
      <c r="G137" s="36">
        <f t="shared" si="15"/>
        <v>12565.08002192526</v>
      </c>
      <c r="H137" s="36">
        <f t="shared" si="16"/>
        <v>20059.51155224787</v>
      </c>
      <c r="I137" s="36">
        <f t="shared" si="12"/>
        <v>2521267.9581567529</v>
      </c>
      <c r="J137" s="36">
        <f>SUM($H$18:$H137)</f>
        <v>2936218.947057528</v>
      </c>
    </row>
    <row r="138" spans="1:10" x14ac:dyDescent="0.3">
      <c r="A138" s="34">
        <f t="shared" si="13"/>
        <v>121</v>
      </c>
      <c r="B138" s="35">
        <f t="shared" si="9"/>
        <v>46533</v>
      </c>
      <c r="C138" s="36">
        <f t="shared" si="14"/>
        <v>2521267.9581567529</v>
      </c>
      <c r="D138" s="36">
        <f t="shared" si="17"/>
        <v>32624.59157417313</v>
      </c>
      <c r="E138" s="37">
        <f t="shared" si="10"/>
        <v>0</v>
      </c>
      <c r="F138" s="36">
        <f t="shared" si="11"/>
        <v>32624.59157417313</v>
      </c>
      <c r="G138" s="36">
        <f t="shared" si="15"/>
        <v>12664.553572098837</v>
      </c>
      <c r="H138" s="36">
        <f t="shared" si="16"/>
        <v>19960.038002074292</v>
      </c>
      <c r="I138" s="36">
        <f t="shared" si="12"/>
        <v>2508603.4045846541</v>
      </c>
      <c r="J138" s="36">
        <f>SUM($H$18:$H138)</f>
        <v>2956178.9850596022</v>
      </c>
    </row>
    <row r="139" spans="1:10" x14ac:dyDescent="0.3">
      <c r="A139" s="34">
        <f t="shared" si="13"/>
        <v>122</v>
      </c>
      <c r="B139" s="35">
        <f t="shared" si="9"/>
        <v>46564</v>
      </c>
      <c r="C139" s="36">
        <f t="shared" si="14"/>
        <v>2508603.4045846541</v>
      </c>
      <c r="D139" s="36">
        <f t="shared" si="17"/>
        <v>32624.59157417313</v>
      </c>
      <c r="E139" s="37">
        <f t="shared" si="10"/>
        <v>0</v>
      </c>
      <c r="F139" s="36">
        <f t="shared" si="11"/>
        <v>32624.59157417313</v>
      </c>
      <c r="G139" s="36">
        <f t="shared" si="15"/>
        <v>12764.814621211284</v>
      </c>
      <c r="H139" s="36">
        <f t="shared" si="16"/>
        <v>19859.776952961845</v>
      </c>
      <c r="I139" s="36">
        <f t="shared" si="12"/>
        <v>2495838.5899634426</v>
      </c>
      <c r="J139" s="36">
        <f>SUM($H$18:$H139)</f>
        <v>2976038.7620125641</v>
      </c>
    </row>
    <row r="140" spans="1:10" x14ac:dyDescent="0.3">
      <c r="A140" s="34">
        <f t="shared" si="13"/>
        <v>123</v>
      </c>
      <c r="B140" s="35">
        <f t="shared" si="9"/>
        <v>46594</v>
      </c>
      <c r="C140" s="36">
        <f t="shared" si="14"/>
        <v>2495838.5899634426</v>
      </c>
      <c r="D140" s="36">
        <f t="shared" si="17"/>
        <v>32624.59157417313</v>
      </c>
      <c r="E140" s="37">
        <f t="shared" si="10"/>
        <v>0</v>
      </c>
      <c r="F140" s="36">
        <f t="shared" si="11"/>
        <v>32624.59157417313</v>
      </c>
      <c r="G140" s="36">
        <f t="shared" si="15"/>
        <v>12865.869403629211</v>
      </c>
      <c r="H140" s="36">
        <f t="shared" si="16"/>
        <v>19758.722170543919</v>
      </c>
      <c r="I140" s="36">
        <f t="shared" si="12"/>
        <v>2482972.7205598135</v>
      </c>
      <c r="J140" s="36">
        <f>SUM($H$18:$H140)</f>
        <v>2995797.484183108</v>
      </c>
    </row>
    <row r="141" spans="1:10" x14ac:dyDescent="0.3">
      <c r="A141" s="34">
        <f t="shared" si="13"/>
        <v>124</v>
      </c>
      <c r="B141" s="35">
        <f t="shared" si="9"/>
        <v>46625</v>
      </c>
      <c r="C141" s="36">
        <f t="shared" si="14"/>
        <v>2482972.7205598135</v>
      </c>
      <c r="D141" s="36">
        <f t="shared" si="17"/>
        <v>32624.59157417313</v>
      </c>
      <c r="E141" s="37">
        <f t="shared" si="10"/>
        <v>0</v>
      </c>
      <c r="F141" s="36">
        <f t="shared" si="11"/>
        <v>32624.59157417313</v>
      </c>
      <c r="G141" s="36">
        <f t="shared" si="15"/>
        <v>12967.724203074606</v>
      </c>
      <c r="H141" s="36">
        <f t="shared" si="16"/>
        <v>19656.867371098524</v>
      </c>
      <c r="I141" s="36">
        <f t="shared" si="12"/>
        <v>2470004.9963567387</v>
      </c>
      <c r="J141" s="36">
        <f>SUM($H$18:$H141)</f>
        <v>3015454.3515542066</v>
      </c>
    </row>
    <row r="142" spans="1:10" x14ac:dyDescent="0.3">
      <c r="A142" s="34">
        <f t="shared" si="13"/>
        <v>125</v>
      </c>
      <c r="B142" s="35">
        <f t="shared" si="9"/>
        <v>46656</v>
      </c>
      <c r="C142" s="36">
        <f t="shared" si="14"/>
        <v>2470004.9963567387</v>
      </c>
      <c r="D142" s="36">
        <f t="shared" si="17"/>
        <v>32624.59157417313</v>
      </c>
      <c r="E142" s="37">
        <f t="shared" si="10"/>
        <v>0</v>
      </c>
      <c r="F142" s="36">
        <f t="shared" si="11"/>
        <v>32624.59157417313</v>
      </c>
      <c r="G142" s="36">
        <f t="shared" si="15"/>
        <v>13070.385353015616</v>
      </c>
      <c r="H142" s="36">
        <f t="shared" si="16"/>
        <v>19554.206221157514</v>
      </c>
      <c r="I142" s="36">
        <f t="shared" si="12"/>
        <v>2456934.611003723</v>
      </c>
      <c r="J142" s="36">
        <f>SUM($H$18:$H142)</f>
        <v>3035008.5577753643</v>
      </c>
    </row>
    <row r="143" spans="1:10" x14ac:dyDescent="0.3">
      <c r="A143" s="34">
        <f t="shared" si="13"/>
        <v>126</v>
      </c>
      <c r="B143" s="35">
        <f t="shared" si="9"/>
        <v>46686</v>
      </c>
      <c r="C143" s="36">
        <f t="shared" si="14"/>
        <v>2456934.611003723</v>
      </c>
      <c r="D143" s="36">
        <f t="shared" si="17"/>
        <v>32624.59157417313</v>
      </c>
      <c r="E143" s="37">
        <f t="shared" si="10"/>
        <v>0</v>
      </c>
      <c r="F143" s="36">
        <f t="shared" si="11"/>
        <v>32624.59157417313</v>
      </c>
      <c r="G143" s="36">
        <f t="shared" si="15"/>
        <v>13173.859237060322</v>
      </c>
      <c r="H143" s="36">
        <f t="shared" si="16"/>
        <v>19450.732337112808</v>
      </c>
      <c r="I143" s="36">
        <f t="shared" si="12"/>
        <v>2443760.7517666626</v>
      </c>
      <c r="J143" s="36">
        <f>SUM($H$18:$H143)</f>
        <v>3054459.2901124773</v>
      </c>
    </row>
    <row r="144" spans="1:10" x14ac:dyDescent="0.3">
      <c r="A144" s="34">
        <f t="shared" si="13"/>
        <v>127</v>
      </c>
      <c r="B144" s="35">
        <f t="shared" si="9"/>
        <v>46717</v>
      </c>
      <c r="C144" s="36">
        <f t="shared" si="14"/>
        <v>2443760.7517666626</v>
      </c>
      <c r="D144" s="36">
        <f t="shared" si="17"/>
        <v>32624.59157417313</v>
      </c>
      <c r="E144" s="37">
        <f t="shared" si="10"/>
        <v>0</v>
      </c>
      <c r="F144" s="36">
        <f t="shared" si="11"/>
        <v>32624.59157417313</v>
      </c>
      <c r="G144" s="36">
        <f t="shared" si="15"/>
        <v>13278.152289353719</v>
      </c>
      <c r="H144" s="36">
        <f t="shared" si="16"/>
        <v>19346.439284819411</v>
      </c>
      <c r="I144" s="36">
        <f t="shared" si="12"/>
        <v>2430482.5994773088</v>
      </c>
      <c r="J144" s="36">
        <f>SUM($H$18:$H144)</f>
        <v>3073805.7293972969</v>
      </c>
    </row>
    <row r="145" spans="1:10" x14ac:dyDescent="0.3">
      <c r="A145" s="34">
        <f t="shared" si="13"/>
        <v>128</v>
      </c>
      <c r="B145" s="35">
        <f t="shared" si="9"/>
        <v>46747</v>
      </c>
      <c r="C145" s="36">
        <f t="shared" si="14"/>
        <v>2430482.5994773088</v>
      </c>
      <c r="D145" s="36">
        <f t="shared" si="17"/>
        <v>32624.59157417313</v>
      </c>
      <c r="E145" s="37">
        <f t="shared" si="10"/>
        <v>0</v>
      </c>
      <c r="F145" s="36">
        <f t="shared" si="11"/>
        <v>32624.59157417313</v>
      </c>
      <c r="G145" s="36">
        <f t="shared" si="15"/>
        <v>13383.270994977767</v>
      </c>
      <c r="H145" s="36">
        <f t="shared" si="16"/>
        <v>19241.320579195362</v>
      </c>
      <c r="I145" s="36">
        <f t="shared" si="12"/>
        <v>2417099.3284823312</v>
      </c>
      <c r="J145" s="36">
        <f>SUM($H$18:$H145)</f>
        <v>3093047.0499764923</v>
      </c>
    </row>
    <row r="146" spans="1:10" x14ac:dyDescent="0.3">
      <c r="A146" s="34">
        <f t="shared" si="13"/>
        <v>129</v>
      </c>
      <c r="B146" s="35">
        <f t="shared" ref="B146:B209" si="18">IF(Pay_Num&lt;&gt;"",DATE(YEAR(Loan_Start),MONTH(Loan_Start)+(Pay_Num)*12/Num_Pmt_Per_Year,DAY(Loan_Start)),"")</f>
        <v>46778</v>
      </c>
      <c r="C146" s="36">
        <f t="shared" si="14"/>
        <v>2417099.3284823312</v>
      </c>
      <c r="D146" s="36">
        <f t="shared" si="17"/>
        <v>32624.59157417313</v>
      </c>
      <c r="E146" s="37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36">
        <f t="shared" ref="F146:F209" si="20">IF(AND(Pay_Num&lt;&gt;"",Sched_Pay+Extra_Pay&lt;Beg_Bal),Sched_Pay+Extra_Pay,IF(Pay_Num&lt;&gt;"",Beg_Bal,""))</f>
        <v>32624.59157417313</v>
      </c>
      <c r="G146" s="36">
        <f t="shared" si="15"/>
        <v>13489.221890354675</v>
      </c>
      <c r="H146" s="36">
        <f t="shared" si="16"/>
        <v>19135.369683818455</v>
      </c>
      <c r="I146" s="36">
        <f t="shared" ref="I146:I209" si="21">IF(AND(Pay_Num&lt;&gt;"",Sched_Pay+Extra_Pay&lt;Beg_Bal),Beg_Bal-Princ,IF(Pay_Num&lt;&gt;"",0,""))</f>
        <v>2403610.1065919767</v>
      </c>
      <c r="J146" s="36">
        <f>SUM($H$18:$H146)</f>
        <v>3112182.4196603107</v>
      </c>
    </row>
    <row r="147" spans="1:10" x14ac:dyDescent="0.3">
      <c r="A147" s="34">
        <f t="shared" ref="A147:A210" si="22">IF(Values_Entered,A146+1,"")</f>
        <v>130</v>
      </c>
      <c r="B147" s="35">
        <f t="shared" si="18"/>
        <v>46809</v>
      </c>
      <c r="C147" s="36">
        <f t="shared" ref="C147:C210" si="23">IF(Pay_Num&lt;&gt;"",I146,"")</f>
        <v>2403610.1065919767</v>
      </c>
      <c r="D147" s="36">
        <f t="shared" si="17"/>
        <v>32624.59157417313</v>
      </c>
      <c r="E147" s="37">
        <f t="shared" si="19"/>
        <v>0</v>
      </c>
      <c r="F147" s="36">
        <f t="shared" si="20"/>
        <v>32624.59157417313</v>
      </c>
      <c r="G147" s="36">
        <f t="shared" ref="G147:G210" si="24">IF(Pay_Num&lt;&gt;"",Total_Pay-Int,"")</f>
        <v>13596.011563653312</v>
      </c>
      <c r="H147" s="36">
        <f t="shared" ref="H147:H210" si="25">IF(Pay_Num&lt;&gt;"",Beg_Bal*Interest_Rate/Num_Pmt_Per_Year,"")</f>
        <v>19028.580010519818</v>
      </c>
      <c r="I147" s="36">
        <f t="shared" si="21"/>
        <v>2390014.0950283236</v>
      </c>
      <c r="J147" s="36">
        <f>SUM($H$18:$H147)</f>
        <v>3131210.9996708306</v>
      </c>
    </row>
    <row r="148" spans="1:10" x14ac:dyDescent="0.3">
      <c r="A148" s="34">
        <f t="shared" si="22"/>
        <v>131</v>
      </c>
      <c r="B148" s="35">
        <f t="shared" si="18"/>
        <v>46838</v>
      </c>
      <c r="C148" s="36">
        <f t="shared" si="23"/>
        <v>2390014.0950283236</v>
      </c>
      <c r="D148" s="36">
        <f t="shared" ref="D148:D211" si="26">IF(Pay_Num&lt;&gt;"",Scheduled_Monthly_Payment,"")</f>
        <v>32624.59157417313</v>
      </c>
      <c r="E148" s="37">
        <f t="shared" si="19"/>
        <v>0</v>
      </c>
      <c r="F148" s="36">
        <f t="shared" si="20"/>
        <v>32624.59157417313</v>
      </c>
      <c r="G148" s="36">
        <f t="shared" si="24"/>
        <v>13703.646655198903</v>
      </c>
      <c r="H148" s="36">
        <f t="shared" si="25"/>
        <v>18920.944918974226</v>
      </c>
      <c r="I148" s="36">
        <f t="shared" si="21"/>
        <v>2376310.4483731245</v>
      </c>
      <c r="J148" s="36">
        <f>SUM($H$18:$H148)</f>
        <v>3150131.9445898049</v>
      </c>
    </row>
    <row r="149" spans="1:10" x14ac:dyDescent="0.3">
      <c r="A149" s="34">
        <f t="shared" si="22"/>
        <v>132</v>
      </c>
      <c r="B149" s="35">
        <f t="shared" si="18"/>
        <v>46869</v>
      </c>
      <c r="C149" s="36">
        <f t="shared" si="23"/>
        <v>2376310.4483731245</v>
      </c>
      <c r="D149" s="36">
        <f t="shared" si="26"/>
        <v>32624.59157417313</v>
      </c>
      <c r="E149" s="37">
        <f t="shared" si="19"/>
        <v>0</v>
      </c>
      <c r="F149" s="36">
        <f t="shared" si="20"/>
        <v>32624.59157417313</v>
      </c>
      <c r="G149" s="36">
        <f t="shared" si="24"/>
        <v>13812.133857885896</v>
      </c>
      <c r="H149" s="36">
        <f t="shared" si="25"/>
        <v>18812.457716287234</v>
      </c>
      <c r="I149" s="36">
        <f t="shared" si="21"/>
        <v>2362498.3145152386</v>
      </c>
      <c r="J149" s="36">
        <f>SUM($H$18:$H149)</f>
        <v>3168944.402306092</v>
      </c>
    </row>
    <row r="150" spans="1:10" x14ac:dyDescent="0.3">
      <c r="A150" s="34">
        <f t="shared" si="22"/>
        <v>133</v>
      </c>
      <c r="B150" s="35">
        <f t="shared" si="18"/>
        <v>46899</v>
      </c>
      <c r="C150" s="36">
        <f t="shared" si="23"/>
        <v>2362498.3145152386</v>
      </c>
      <c r="D150" s="36">
        <f t="shared" si="26"/>
        <v>32624.59157417313</v>
      </c>
      <c r="E150" s="37">
        <f t="shared" si="19"/>
        <v>0</v>
      </c>
      <c r="F150" s="36">
        <f t="shared" si="20"/>
        <v>32624.59157417313</v>
      </c>
      <c r="G150" s="36">
        <f t="shared" si="24"/>
        <v>13921.479917594155</v>
      </c>
      <c r="H150" s="36">
        <f t="shared" si="25"/>
        <v>18703.111656578974</v>
      </c>
      <c r="I150" s="36">
        <f t="shared" si="21"/>
        <v>2348576.8345976444</v>
      </c>
      <c r="J150" s="36">
        <f>SUM($H$18:$H150)</f>
        <v>3187647.5139626712</v>
      </c>
    </row>
    <row r="151" spans="1:10" x14ac:dyDescent="0.3">
      <c r="A151" s="34">
        <f t="shared" si="22"/>
        <v>134</v>
      </c>
      <c r="B151" s="35">
        <f t="shared" si="18"/>
        <v>46930</v>
      </c>
      <c r="C151" s="36">
        <f t="shared" si="23"/>
        <v>2348576.8345976444</v>
      </c>
      <c r="D151" s="36">
        <f t="shared" si="26"/>
        <v>32624.59157417313</v>
      </c>
      <c r="E151" s="37">
        <f t="shared" si="19"/>
        <v>0</v>
      </c>
      <c r="F151" s="36">
        <f t="shared" si="20"/>
        <v>32624.59157417313</v>
      </c>
      <c r="G151" s="36">
        <f t="shared" si="24"/>
        <v>14031.691633608443</v>
      </c>
      <c r="H151" s="36">
        <f t="shared" si="25"/>
        <v>18592.899940564686</v>
      </c>
      <c r="I151" s="36">
        <f t="shared" si="21"/>
        <v>2334545.1429640357</v>
      </c>
      <c r="J151" s="36">
        <f>SUM($H$18:$H151)</f>
        <v>3206240.4139032359</v>
      </c>
    </row>
    <row r="152" spans="1:10" x14ac:dyDescent="0.3">
      <c r="A152" s="34">
        <f t="shared" si="22"/>
        <v>135</v>
      </c>
      <c r="B152" s="35">
        <f t="shared" si="18"/>
        <v>46960</v>
      </c>
      <c r="C152" s="36">
        <f t="shared" si="23"/>
        <v>2334545.1429640357</v>
      </c>
      <c r="D152" s="36">
        <f t="shared" si="26"/>
        <v>32624.59157417313</v>
      </c>
      <c r="E152" s="37">
        <f t="shared" si="19"/>
        <v>0</v>
      </c>
      <c r="F152" s="36">
        <f t="shared" si="20"/>
        <v>32624.59157417313</v>
      </c>
      <c r="G152" s="36">
        <f t="shared" si="24"/>
        <v>14142.77585904118</v>
      </c>
      <c r="H152" s="36">
        <f t="shared" si="25"/>
        <v>18481.81571513195</v>
      </c>
      <c r="I152" s="36">
        <f t="shared" si="21"/>
        <v>2320402.3671049946</v>
      </c>
      <c r="J152" s="36">
        <f>SUM($H$18:$H152)</f>
        <v>3224722.2296183677</v>
      </c>
    </row>
    <row r="153" spans="1:10" x14ac:dyDescent="0.3">
      <c r="A153" s="34">
        <f t="shared" si="22"/>
        <v>136</v>
      </c>
      <c r="B153" s="35">
        <f t="shared" si="18"/>
        <v>46991</v>
      </c>
      <c r="C153" s="36">
        <f t="shared" si="23"/>
        <v>2320402.3671049946</v>
      </c>
      <c r="D153" s="36">
        <f t="shared" si="26"/>
        <v>32624.59157417313</v>
      </c>
      <c r="E153" s="37">
        <f t="shared" si="19"/>
        <v>0</v>
      </c>
      <c r="F153" s="36">
        <f t="shared" si="20"/>
        <v>32624.59157417313</v>
      </c>
      <c r="G153" s="36">
        <f t="shared" si="24"/>
        <v>14254.739501258588</v>
      </c>
      <c r="H153" s="36">
        <f t="shared" si="25"/>
        <v>18369.852072914542</v>
      </c>
      <c r="I153" s="36">
        <f t="shared" si="21"/>
        <v>2306147.6276037362</v>
      </c>
      <c r="J153" s="36">
        <f>SUM($H$18:$H153)</f>
        <v>3243092.0816912823</v>
      </c>
    </row>
    <row r="154" spans="1:10" x14ac:dyDescent="0.3">
      <c r="A154" s="34">
        <f t="shared" si="22"/>
        <v>137</v>
      </c>
      <c r="B154" s="35">
        <f t="shared" si="18"/>
        <v>47022</v>
      </c>
      <c r="C154" s="36">
        <f t="shared" si="23"/>
        <v>2306147.6276037362</v>
      </c>
      <c r="D154" s="36">
        <f t="shared" si="26"/>
        <v>32624.59157417313</v>
      </c>
      <c r="E154" s="37">
        <f t="shared" si="19"/>
        <v>0</v>
      </c>
      <c r="F154" s="36">
        <f t="shared" si="20"/>
        <v>32624.59157417313</v>
      </c>
      <c r="G154" s="36">
        <f t="shared" si="24"/>
        <v>14367.589522310216</v>
      </c>
      <c r="H154" s="36">
        <f t="shared" si="25"/>
        <v>18257.002051862914</v>
      </c>
      <c r="I154" s="36">
        <f t="shared" si="21"/>
        <v>2291780.0380814262</v>
      </c>
      <c r="J154" s="36">
        <f>SUM($H$18:$H154)</f>
        <v>3261349.0837431452</v>
      </c>
    </row>
    <row r="155" spans="1:10" x14ac:dyDescent="0.3">
      <c r="A155" s="34">
        <f t="shared" si="22"/>
        <v>138</v>
      </c>
      <c r="B155" s="35">
        <f t="shared" si="18"/>
        <v>47052</v>
      </c>
      <c r="C155" s="36">
        <f t="shared" si="23"/>
        <v>2291780.0380814262</v>
      </c>
      <c r="D155" s="36">
        <f t="shared" si="26"/>
        <v>32624.59157417313</v>
      </c>
      <c r="E155" s="37">
        <f t="shared" si="19"/>
        <v>0</v>
      </c>
      <c r="F155" s="36">
        <f t="shared" si="20"/>
        <v>32624.59157417313</v>
      </c>
      <c r="G155" s="36">
        <f t="shared" si="24"/>
        <v>14481.332939361837</v>
      </c>
      <c r="H155" s="36">
        <f t="shared" si="25"/>
        <v>18143.258634811293</v>
      </c>
      <c r="I155" s="36">
        <f t="shared" si="21"/>
        <v>2277298.7051420645</v>
      </c>
      <c r="J155" s="36">
        <f>SUM($H$18:$H155)</f>
        <v>3279492.3423779565</v>
      </c>
    </row>
    <row r="156" spans="1:10" x14ac:dyDescent="0.3">
      <c r="A156" s="34">
        <f t="shared" si="22"/>
        <v>139</v>
      </c>
      <c r="B156" s="35">
        <f t="shared" si="18"/>
        <v>47083</v>
      </c>
      <c r="C156" s="36">
        <f t="shared" si="23"/>
        <v>2277298.7051420645</v>
      </c>
      <c r="D156" s="36">
        <f t="shared" si="26"/>
        <v>32624.59157417313</v>
      </c>
      <c r="E156" s="37">
        <f t="shared" si="19"/>
        <v>0</v>
      </c>
      <c r="F156" s="36">
        <f t="shared" si="20"/>
        <v>32624.59157417313</v>
      </c>
      <c r="G156" s="36">
        <f t="shared" si="24"/>
        <v>14595.976825131784</v>
      </c>
      <c r="H156" s="36">
        <f t="shared" si="25"/>
        <v>18028.614749041346</v>
      </c>
      <c r="I156" s="36">
        <f t="shared" si="21"/>
        <v>2262702.7283169329</v>
      </c>
      <c r="J156" s="36">
        <f>SUM($H$18:$H156)</f>
        <v>3297520.9571269979</v>
      </c>
    </row>
    <row r="157" spans="1:10" x14ac:dyDescent="0.3">
      <c r="A157" s="34">
        <f t="shared" si="22"/>
        <v>140</v>
      </c>
      <c r="B157" s="35">
        <f t="shared" si="18"/>
        <v>47113</v>
      </c>
      <c r="C157" s="36">
        <f t="shared" si="23"/>
        <v>2262702.7283169329</v>
      </c>
      <c r="D157" s="36">
        <f t="shared" si="26"/>
        <v>32624.59157417313</v>
      </c>
      <c r="E157" s="37">
        <f t="shared" si="19"/>
        <v>0</v>
      </c>
      <c r="F157" s="36">
        <f t="shared" si="20"/>
        <v>32624.59157417313</v>
      </c>
      <c r="G157" s="36">
        <f t="shared" si="24"/>
        <v>14711.528308330744</v>
      </c>
      <c r="H157" s="36">
        <f t="shared" si="25"/>
        <v>17913.063265842386</v>
      </c>
      <c r="I157" s="36">
        <f t="shared" si="21"/>
        <v>2247991.2000086023</v>
      </c>
      <c r="J157" s="36">
        <f>SUM($H$18:$H157)</f>
        <v>3315434.0203928403</v>
      </c>
    </row>
    <row r="158" spans="1:10" x14ac:dyDescent="0.3">
      <c r="A158" s="34">
        <f t="shared" si="22"/>
        <v>141</v>
      </c>
      <c r="B158" s="35">
        <f t="shared" si="18"/>
        <v>47144</v>
      </c>
      <c r="C158" s="36">
        <f t="shared" si="23"/>
        <v>2247991.2000086023</v>
      </c>
      <c r="D158" s="36">
        <f t="shared" si="26"/>
        <v>32624.59157417313</v>
      </c>
      <c r="E158" s="37">
        <f t="shared" si="19"/>
        <v>0</v>
      </c>
      <c r="F158" s="36">
        <f t="shared" si="20"/>
        <v>32624.59157417313</v>
      </c>
      <c r="G158" s="36">
        <f t="shared" si="24"/>
        <v>14827.994574105029</v>
      </c>
      <c r="H158" s="36">
        <f t="shared" si="25"/>
        <v>17796.597000068101</v>
      </c>
      <c r="I158" s="36">
        <f t="shared" si="21"/>
        <v>2233163.2054344974</v>
      </c>
      <c r="J158" s="36">
        <f>SUM($H$18:$H158)</f>
        <v>3333230.6173929083</v>
      </c>
    </row>
    <row r="159" spans="1:10" x14ac:dyDescent="0.3">
      <c r="A159" s="34">
        <f t="shared" si="22"/>
        <v>142</v>
      </c>
      <c r="B159" s="35">
        <f t="shared" si="18"/>
        <v>47175</v>
      </c>
      <c r="C159" s="36">
        <f t="shared" si="23"/>
        <v>2233163.2054344974</v>
      </c>
      <c r="D159" s="36">
        <f t="shared" si="26"/>
        <v>32624.59157417313</v>
      </c>
      <c r="E159" s="37">
        <f t="shared" si="19"/>
        <v>0</v>
      </c>
      <c r="F159" s="36">
        <f t="shared" si="20"/>
        <v>32624.59157417313</v>
      </c>
      <c r="G159" s="36">
        <f t="shared" si="24"/>
        <v>14945.382864483359</v>
      </c>
      <c r="H159" s="36">
        <f t="shared" si="25"/>
        <v>17679.20870968977</v>
      </c>
      <c r="I159" s="36">
        <f t="shared" si="21"/>
        <v>2218217.8225700143</v>
      </c>
      <c r="J159" s="36">
        <f>SUM($H$18:$H159)</f>
        <v>3350909.8261025981</v>
      </c>
    </row>
    <row r="160" spans="1:10" x14ac:dyDescent="0.3">
      <c r="A160" s="34">
        <f t="shared" si="22"/>
        <v>143</v>
      </c>
      <c r="B160" s="35">
        <f t="shared" si="18"/>
        <v>47203</v>
      </c>
      <c r="C160" s="36">
        <f t="shared" si="23"/>
        <v>2218217.8225700143</v>
      </c>
      <c r="D160" s="36">
        <f t="shared" si="26"/>
        <v>32624.59157417313</v>
      </c>
      <c r="E160" s="37">
        <f t="shared" si="19"/>
        <v>0</v>
      </c>
      <c r="F160" s="36">
        <f t="shared" si="20"/>
        <v>32624.59157417313</v>
      </c>
      <c r="G160" s="36">
        <f t="shared" si="24"/>
        <v>15063.700478827184</v>
      </c>
      <c r="H160" s="36">
        <f t="shared" si="25"/>
        <v>17560.891095345945</v>
      </c>
      <c r="I160" s="36">
        <f t="shared" si="21"/>
        <v>2203154.1220911872</v>
      </c>
      <c r="J160" s="36">
        <f>SUM($H$18:$H160)</f>
        <v>3368470.7171979439</v>
      </c>
    </row>
    <row r="161" spans="1:10" x14ac:dyDescent="0.3">
      <c r="A161" s="34">
        <f t="shared" si="22"/>
        <v>144</v>
      </c>
      <c r="B161" s="35">
        <f t="shared" si="18"/>
        <v>47234</v>
      </c>
      <c r="C161" s="36">
        <f t="shared" si="23"/>
        <v>2203154.1220911872</v>
      </c>
      <c r="D161" s="36">
        <f t="shared" si="26"/>
        <v>32624.59157417313</v>
      </c>
      <c r="E161" s="37">
        <f t="shared" si="19"/>
        <v>0</v>
      </c>
      <c r="F161" s="36">
        <f t="shared" si="20"/>
        <v>32624.59157417313</v>
      </c>
      <c r="G161" s="36">
        <f t="shared" si="24"/>
        <v>15182.954774284564</v>
      </c>
      <c r="H161" s="36">
        <f t="shared" si="25"/>
        <v>17441.636799888565</v>
      </c>
      <c r="I161" s="36">
        <f t="shared" si="21"/>
        <v>2187971.1673169024</v>
      </c>
      <c r="J161" s="36">
        <f>SUM($H$18:$H161)</f>
        <v>3385912.3539978326</v>
      </c>
    </row>
    <row r="162" spans="1:10" x14ac:dyDescent="0.3">
      <c r="A162" s="34">
        <f t="shared" si="22"/>
        <v>145</v>
      </c>
      <c r="B162" s="35">
        <f t="shared" si="18"/>
        <v>47264</v>
      </c>
      <c r="C162" s="36">
        <f t="shared" si="23"/>
        <v>2187971.1673169024</v>
      </c>
      <c r="D162" s="36">
        <f t="shared" si="26"/>
        <v>32624.59157417313</v>
      </c>
      <c r="E162" s="37">
        <f t="shared" si="19"/>
        <v>0</v>
      </c>
      <c r="F162" s="36">
        <f t="shared" si="20"/>
        <v>32624.59157417313</v>
      </c>
      <c r="G162" s="36">
        <f t="shared" si="24"/>
        <v>15303.153166247652</v>
      </c>
      <c r="H162" s="36">
        <f t="shared" si="25"/>
        <v>17321.438407925478</v>
      </c>
      <c r="I162" s="36">
        <f t="shared" si="21"/>
        <v>2172668.0141506549</v>
      </c>
      <c r="J162" s="36">
        <f>SUM($H$18:$H162)</f>
        <v>3403233.7924057581</v>
      </c>
    </row>
    <row r="163" spans="1:10" x14ac:dyDescent="0.3">
      <c r="A163" s="34">
        <f t="shared" si="22"/>
        <v>146</v>
      </c>
      <c r="B163" s="35">
        <f t="shared" si="18"/>
        <v>47295</v>
      </c>
      <c r="C163" s="36">
        <f t="shared" si="23"/>
        <v>2172668.0141506549</v>
      </c>
      <c r="D163" s="36">
        <f t="shared" si="26"/>
        <v>32624.59157417313</v>
      </c>
      <c r="E163" s="37">
        <f t="shared" si="19"/>
        <v>0</v>
      </c>
      <c r="F163" s="36">
        <f t="shared" si="20"/>
        <v>32624.59157417313</v>
      </c>
      <c r="G163" s="36">
        <f t="shared" si="24"/>
        <v>15424.303128813779</v>
      </c>
      <c r="H163" s="36">
        <f t="shared" si="25"/>
        <v>17200.288445359351</v>
      </c>
      <c r="I163" s="36">
        <f t="shared" si="21"/>
        <v>2157243.711021841</v>
      </c>
      <c r="J163" s="36">
        <f>SUM($H$18:$H163)</f>
        <v>3420434.0808511176</v>
      </c>
    </row>
    <row r="164" spans="1:10" x14ac:dyDescent="0.3">
      <c r="A164" s="34">
        <f t="shared" si="22"/>
        <v>147</v>
      </c>
      <c r="B164" s="35">
        <f t="shared" si="18"/>
        <v>47325</v>
      </c>
      <c r="C164" s="36">
        <f t="shared" si="23"/>
        <v>2157243.711021841</v>
      </c>
      <c r="D164" s="36">
        <f t="shared" si="26"/>
        <v>32624.59157417313</v>
      </c>
      <c r="E164" s="37">
        <f t="shared" si="19"/>
        <v>0</v>
      </c>
      <c r="F164" s="36">
        <f t="shared" si="20"/>
        <v>32624.59157417313</v>
      </c>
      <c r="G164" s="36">
        <f t="shared" si="24"/>
        <v>15546.412195250221</v>
      </c>
      <c r="H164" s="36">
        <f t="shared" si="25"/>
        <v>17078.179378922909</v>
      </c>
      <c r="I164" s="36">
        <f t="shared" si="21"/>
        <v>2141697.2988265906</v>
      </c>
      <c r="J164" s="36">
        <f>SUM($H$18:$H164)</f>
        <v>3437512.2602300406</v>
      </c>
    </row>
    <row r="165" spans="1:10" x14ac:dyDescent="0.3">
      <c r="A165" s="34">
        <f t="shared" si="22"/>
        <v>148</v>
      </c>
      <c r="B165" s="35">
        <f t="shared" si="18"/>
        <v>47356</v>
      </c>
      <c r="C165" s="36">
        <f t="shared" si="23"/>
        <v>2141697.2988265906</v>
      </c>
      <c r="D165" s="36">
        <f t="shared" si="26"/>
        <v>32624.59157417313</v>
      </c>
      <c r="E165" s="37">
        <f t="shared" si="19"/>
        <v>0</v>
      </c>
      <c r="F165" s="36">
        <f t="shared" si="20"/>
        <v>32624.59157417313</v>
      </c>
      <c r="G165" s="36">
        <f t="shared" si="24"/>
        <v>15669.487958462621</v>
      </c>
      <c r="H165" s="36">
        <f t="shared" si="25"/>
        <v>16955.103615710508</v>
      </c>
      <c r="I165" s="36">
        <f t="shared" si="21"/>
        <v>2126027.8108681282</v>
      </c>
      <c r="J165" s="36">
        <f>SUM($H$18:$H165)</f>
        <v>3454467.3638457512</v>
      </c>
    </row>
    <row r="166" spans="1:10" x14ac:dyDescent="0.3">
      <c r="A166" s="34">
        <f t="shared" si="22"/>
        <v>149</v>
      </c>
      <c r="B166" s="35">
        <f t="shared" si="18"/>
        <v>47387</v>
      </c>
      <c r="C166" s="36">
        <f t="shared" si="23"/>
        <v>2126027.8108681282</v>
      </c>
      <c r="D166" s="36">
        <f t="shared" si="26"/>
        <v>32624.59157417313</v>
      </c>
      <c r="E166" s="37">
        <f t="shared" si="19"/>
        <v>0</v>
      </c>
      <c r="F166" s="36">
        <f t="shared" si="20"/>
        <v>32624.59157417313</v>
      </c>
      <c r="G166" s="36">
        <f t="shared" si="24"/>
        <v>15793.538071467116</v>
      </c>
      <c r="H166" s="36">
        <f t="shared" si="25"/>
        <v>16831.053502706014</v>
      </c>
      <c r="I166" s="36">
        <f t="shared" si="21"/>
        <v>2110234.2727966611</v>
      </c>
      <c r="J166" s="36">
        <f>SUM($H$18:$H166)</f>
        <v>3471298.417348457</v>
      </c>
    </row>
    <row r="167" spans="1:10" x14ac:dyDescent="0.3">
      <c r="A167" s="34">
        <f t="shared" si="22"/>
        <v>150</v>
      </c>
      <c r="B167" s="35">
        <f t="shared" si="18"/>
        <v>47417</v>
      </c>
      <c r="C167" s="36">
        <f t="shared" si="23"/>
        <v>2110234.2727966611</v>
      </c>
      <c r="D167" s="36">
        <f t="shared" si="26"/>
        <v>32624.59157417313</v>
      </c>
      <c r="E167" s="37">
        <f t="shared" si="19"/>
        <v>0</v>
      </c>
      <c r="F167" s="36">
        <f t="shared" si="20"/>
        <v>32624.59157417313</v>
      </c>
      <c r="G167" s="36">
        <f t="shared" si="24"/>
        <v>15918.570247866228</v>
      </c>
      <c r="H167" s="36">
        <f t="shared" si="25"/>
        <v>16706.021326306902</v>
      </c>
      <c r="I167" s="36">
        <f t="shared" si="21"/>
        <v>2094315.7025487949</v>
      </c>
      <c r="J167" s="36">
        <f>SUM($H$18:$H167)</f>
        <v>3488004.4386747638</v>
      </c>
    </row>
    <row r="168" spans="1:10" x14ac:dyDescent="0.3">
      <c r="A168" s="34">
        <f t="shared" si="22"/>
        <v>151</v>
      </c>
      <c r="B168" s="35">
        <f t="shared" si="18"/>
        <v>47448</v>
      </c>
      <c r="C168" s="36">
        <f t="shared" si="23"/>
        <v>2094315.7025487949</v>
      </c>
      <c r="D168" s="36">
        <f t="shared" si="26"/>
        <v>32624.59157417313</v>
      </c>
      <c r="E168" s="37">
        <f t="shared" si="19"/>
        <v>0</v>
      </c>
      <c r="F168" s="36">
        <f t="shared" si="20"/>
        <v>32624.59157417313</v>
      </c>
      <c r="G168" s="36">
        <f t="shared" si="24"/>
        <v>16044.592262328504</v>
      </c>
      <c r="H168" s="36">
        <f t="shared" si="25"/>
        <v>16579.999311844625</v>
      </c>
      <c r="I168" s="36">
        <f t="shared" si="21"/>
        <v>2078271.1102864663</v>
      </c>
      <c r="J168" s="36">
        <f>SUM($H$18:$H168)</f>
        <v>3504584.4379866086</v>
      </c>
    </row>
    <row r="169" spans="1:10" x14ac:dyDescent="0.3">
      <c r="A169" s="34">
        <f t="shared" si="22"/>
        <v>152</v>
      </c>
      <c r="B169" s="35">
        <f t="shared" si="18"/>
        <v>47478</v>
      </c>
      <c r="C169" s="36">
        <f t="shared" si="23"/>
        <v>2078271.1102864663</v>
      </c>
      <c r="D169" s="36">
        <f t="shared" si="26"/>
        <v>32624.59157417313</v>
      </c>
      <c r="E169" s="37">
        <f t="shared" si="19"/>
        <v>0</v>
      </c>
      <c r="F169" s="36">
        <f t="shared" si="20"/>
        <v>32624.59157417313</v>
      </c>
      <c r="G169" s="36">
        <f t="shared" si="24"/>
        <v>16171.61195107194</v>
      </c>
      <c r="H169" s="36">
        <f t="shared" si="25"/>
        <v>16452.97962310119</v>
      </c>
      <c r="I169" s="36">
        <f t="shared" si="21"/>
        <v>2062099.4983353943</v>
      </c>
      <c r="J169" s="36">
        <f>SUM($H$18:$H169)</f>
        <v>3521037.4176097098</v>
      </c>
    </row>
    <row r="170" spans="1:10" x14ac:dyDescent="0.3">
      <c r="A170" s="34">
        <f t="shared" si="22"/>
        <v>153</v>
      </c>
      <c r="B170" s="35">
        <f t="shared" si="18"/>
        <v>47509</v>
      </c>
      <c r="C170" s="36">
        <f t="shared" si="23"/>
        <v>2062099.4983353943</v>
      </c>
      <c r="D170" s="36">
        <f t="shared" si="26"/>
        <v>32624.59157417313</v>
      </c>
      <c r="E170" s="37">
        <f t="shared" si="19"/>
        <v>0</v>
      </c>
      <c r="F170" s="36">
        <f t="shared" si="20"/>
        <v>32624.59157417313</v>
      </c>
      <c r="G170" s="36">
        <f t="shared" si="24"/>
        <v>16299.637212351257</v>
      </c>
      <c r="H170" s="36">
        <f t="shared" si="25"/>
        <v>16324.954361821872</v>
      </c>
      <c r="I170" s="36">
        <f t="shared" si="21"/>
        <v>2045799.8611230431</v>
      </c>
      <c r="J170" s="36">
        <f>SUM($H$18:$H170)</f>
        <v>3537362.3719715318</v>
      </c>
    </row>
    <row r="171" spans="1:10" x14ac:dyDescent="0.3">
      <c r="A171" s="34">
        <f t="shared" si="22"/>
        <v>154</v>
      </c>
      <c r="B171" s="35">
        <f t="shared" si="18"/>
        <v>47540</v>
      </c>
      <c r="C171" s="36">
        <f t="shared" si="23"/>
        <v>2045799.8611230431</v>
      </c>
      <c r="D171" s="36">
        <f t="shared" si="26"/>
        <v>32624.59157417313</v>
      </c>
      <c r="E171" s="37">
        <f t="shared" si="19"/>
        <v>0</v>
      </c>
      <c r="F171" s="36">
        <f t="shared" si="20"/>
        <v>32624.59157417313</v>
      </c>
      <c r="G171" s="36">
        <f t="shared" si="24"/>
        <v>16428.676006949041</v>
      </c>
      <c r="H171" s="36">
        <f t="shared" si="25"/>
        <v>16195.91556722409</v>
      </c>
      <c r="I171" s="36">
        <f t="shared" si="21"/>
        <v>2029371.1851160941</v>
      </c>
      <c r="J171" s="36">
        <f>SUM($H$18:$H171)</f>
        <v>3553558.2875387557</v>
      </c>
    </row>
    <row r="172" spans="1:10" x14ac:dyDescent="0.3">
      <c r="A172" s="34">
        <f t="shared" si="22"/>
        <v>155</v>
      </c>
      <c r="B172" s="35">
        <f t="shared" si="18"/>
        <v>47568</v>
      </c>
      <c r="C172" s="36">
        <f t="shared" si="23"/>
        <v>2029371.1851160941</v>
      </c>
      <c r="D172" s="36">
        <f t="shared" si="26"/>
        <v>32624.59157417313</v>
      </c>
      <c r="E172" s="37">
        <f t="shared" si="19"/>
        <v>0</v>
      </c>
      <c r="F172" s="36">
        <f t="shared" si="20"/>
        <v>32624.59157417313</v>
      </c>
      <c r="G172" s="36">
        <f t="shared" si="24"/>
        <v>16558.736358670722</v>
      </c>
      <c r="H172" s="36">
        <f t="shared" si="25"/>
        <v>16065.85521550241</v>
      </c>
      <c r="I172" s="36">
        <f t="shared" si="21"/>
        <v>2012812.4487574233</v>
      </c>
      <c r="J172" s="36">
        <f>SUM($H$18:$H172)</f>
        <v>3569624.1427542581</v>
      </c>
    </row>
    <row r="173" spans="1:10" x14ac:dyDescent="0.3">
      <c r="A173" s="34">
        <f t="shared" si="22"/>
        <v>156</v>
      </c>
      <c r="B173" s="35">
        <f t="shared" si="18"/>
        <v>47599</v>
      </c>
      <c r="C173" s="36">
        <f t="shared" si="23"/>
        <v>2012812.4487574233</v>
      </c>
      <c r="D173" s="36">
        <f t="shared" si="26"/>
        <v>32624.59157417313</v>
      </c>
      <c r="E173" s="37">
        <f t="shared" si="19"/>
        <v>0</v>
      </c>
      <c r="F173" s="36">
        <f t="shared" si="20"/>
        <v>32624.59157417313</v>
      </c>
      <c r="G173" s="36">
        <f t="shared" si="24"/>
        <v>16689.826354843528</v>
      </c>
      <c r="H173" s="36">
        <f t="shared" si="25"/>
        <v>15934.765219329602</v>
      </c>
      <c r="I173" s="36">
        <f t="shared" si="21"/>
        <v>1996122.6224025798</v>
      </c>
      <c r="J173" s="36">
        <f>SUM($H$18:$H173)</f>
        <v>3585558.9079735875</v>
      </c>
    </row>
    <row r="174" spans="1:10" x14ac:dyDescent="0.3">
      <c r="A174" s="34">
        <f t="shared" si="22"/>
        <v>157</v>
      </c>
      <c r="B174" s="35">
        <f t="shared" si="18"/>
        <v>47629</v>
      </c>
      <c r="C174" s="36">
        <f t="shared" si="23"/>
        <v>1996122.6224025798</v>
      </c>
      <c r="D174" s="36">
        <f t="shared" si="26"/>
        <v>32624.59157417313</v>
      </c>
      <c r="E174" s="37">
        <f t="shared" si="19"/>
        <v>0</v>
      </c>
      <c r="F174" s="36">
        <f t="shared" si="20"/>
        <v>32624.59157417313</v>
      </c>
      <c r="G174" s="36">
        <f t="shared" si="24"/>
        <v>16821.954146819371</v>
      </c>
      <c r="H174" s="36">
        <f t="shared" si="25"/>
        <v>15802.637427353757</v>
      </c>
      <c r="I174" s="36">
        <f t="shared" si="21"/>
        <v>1979300.6682557603</v>
      </c>
      <c r="J174" s="36">
        <f>SUM($H$18:$H174)</f>
        <v>3601361.5454009413</v>
      </c>
    </row>
    <row r="175" spans="1:10" x14ac:dyDescent="0.3">
      <c r="A175" s="34">
        <f t="shared" si="22"/>
        <v>158</v>
      </c>
      <c r="B175" s="35">
        <f t="shared" si="18"/>
        <v>47660</v>
      </c>
      <c r="C175" s="36">
        <f t="shared" si="23"/>
        <v>1979300.6682557603</v>
      </c>
      <c r="D175" s="36">
        <f t="shared" si="26"/>
        <v>32624.59157417313</v>
      </c>
      <c r="E175" s="37">
        <f t="shared" si="19"/>
        <v>0</v>
      </c>
      <c r="F175" s="36">
        <f t="shared" si="20"/>
        <v>32624.59157417313</v>
      </c>
      <c r="G175" s="36">
        <f t="shared" si="24"/>
        <v>16955.127950481692</v>
      </c>
      <c r="H175" s="36">
        <f t="shared" si="25"/>
        <v>15669.463623691436</v>
      </c>
      <c r="I175" s="36">
        <f t="shared" si="21"/>
        <v>1962345.5403052787</v>
      </c>
      <c r="J175" s="36">
        <f>SUM($H$18:$H175)</f>
        <v>3617031.0090246326</v>
      </c>
    </row>
    <row r="176" spans="1:10" x14ac:dyDescent="0.3">
      <c r="A176" s="34">
        <f t="shared" si="22"/>
        <v>159</v>
      </c>
      <c r="B176" s="35">
        <f t="shared" si="18"/>
        <v>47690</v>
      </c>
      <c r="C176" s="36">
        <f t="shared" si="23"/>
        <v>1962345.5403052787</v>
      </c>
      <c r="D176" s="36">
        <f t="shared" si="26"/>
        <v>32624.59157417313</v>
      </c>
      <c r="E176" s="37">
        <f t="shared" si="19"/>
        <v>0</v>
      </c>
      <c r="F176" s="36">
        <f t="shared" si="20"/>
        <v>32624.59157417313</v>
      </c>
      <c r="G176" s="36">
        <f t="shared" si="24"/>
        <v>17089.356046756337</v>
      </c>
      <c r="H176" s="36">
        <f t="shared" si="25"/>
        <v>15535.235527416791</v>
      </c>
      <c r="I176" s="36">
        <f t="shared" si="21"/>
        <v>1945256.1842585225</v>
      </c>
      <c r="J176" s="36">
        <f>SUM($H$18:$H176)</f>
        <v>3632566.2445520493</v>
      </c>
    </row>
    <row r="177" spans="1:10" x14ac:dyDescent="0.3">
      <c r="A177" s="34">
        <f t="shared" si="22"/>
        <v>160</v>
      </c>
      <c r="B177" s="35">
        <f t="shared" si="18"/>
        <v>47721</v>
      </c>
      <c r="C177" s="36">
        <f t="shared" si="23"/>
        <v>1945256.1842585225</v>
      </c>
      <c r="D177" s="36">
        <f t="shared" si="26"/>
        <v>32624.59157417313</v>
      </c>
      <c r="E177" s="37">
        <f t="shared" si="19"/>
        <v>0</v>
      </c>
      <c r="F177" s="36">
        <f t="shared" si="20"/>
        <v>32624.59157417313</v>
      </c>
      <c r="G177" s="36">
        <f t="shared" si="24"/>
        <v>17224.646782126496</v>
      </c>
      <c r="H177" s="36">
        <f t="shared" si="25"/>
        <v>15399.944792046635</v>
      </c>
      <c r="I177" s="36">
        <f t="shared" si="21"/>
        <v>1928031.537476396</v>
      </c>
      <c r="J177" s="36">
        <f>SUM($H$18:$H177)</f>
        <v>3647966.189344096</v>
      </c>
    </row>
    <row r="178" spans="1:10" x14ac:dyDescent="0.3">
      <c r="A178" s="34">
        <f t="shared" si="22"/>
        <v>161</v>
      </c>
      <c r="B178" s="35">
        <f t="shared" si="18"/>
        <v>47752</v>
      </c>
      <c r="C178" s="36">
        <f t="shared" si="23"/>
        <v>1928031.537476396</v>
      </c>
      <c r="D178" s="36">
        <f t="shared" si="26"/>
        <v>32624.59157417313</v>
      </c>
      <c r="E178" s="37">
        <f t="shared" si="19"/>
        <v>0</v>
      </c>
      <c r="F178" s="36">
        <f t="shared" si="20"/>
        <v>32624.59157417313</v>
      </c>
      <c r="G178" s="36">
        <f t="shared" si="24"/>
        <v>17361.008569151658</v>
      </c>
      <c r="H178" s="36">
        <f t="shared" si="25"/>
        <v>15263.58300502147</v>
      </c>
      <c r="I178" s="36">
        <f t="shared" si="21"/>
        <v>1910670.5289072443</v>
      </c>
      <c r="J178" s="36">
        <f>SUM($H$18:$H178)</f>
        <v>3663229.7723491173</v>
      </c>
    </row>
    <row r="179" spans="1:10" x14ac:dyDescent="0.3">
      <c r="A179" s="34">
        <f t="shared" si="22"/>
        <v>162</v>
      </c>
      <c r="B179" s="35">
        <f t="shared" si="18"/>
        <v>47782</v>
      </c>
      <c r="C179" s="36">
        <f t="shared" si="23"/>
        <v>1910670.5289072443</v>
      </c>
      <c r="D179" s="36">
        <f t="shared" si="26"/>
        <v>32624.59157417313</v>
      </c>
      <c r="E179" s="37">
        <f t="shared" si="19"/>
        <v>0</v>
      </c>
      <c r="F179" s="36">
        <f t="shared" si="20"/>
        <v>32624.59157417313</v>
      </c>
      <c r="G179" s="36">
        <f t="shared" si="24"/>
        <v>17498.449886990777</v>
      </c>
      <c r="H179" s="36">
        <f t="shared" si="25"/>
        <v>15126.141687182351</v>
      </c>
      <c r="I179" s="36">
        <f t="shared" si="21"/>
        <v>1893172.0790202536</v>
      </c>
      <c r="J179" s="36">
        <f>SUM($H$18:$H179)</f>
        <v>3678355.9140362996</v>
      </c>
    </row>
    <row r="180" spans="1:10" x14ac:dyDescent="0.3">
      <c r="A180" s="34">
        <f t="shared" si="22"/>
        <v>163</v>
      </c>
      <c r="B180" s="35">
        <f t="shared" si="18"/>
        <v>47813</v>
      </c>
      <c r="C180" s="36">
        <f t="shared" si="23"/>
        <v>1893172.0790202536</v>
      </c>
      <c r="D180" s="36">
        <f t="shared" si="26"/>
        <v>32624.59157417313</v>
      </c>
      <c r="E180" s="37">
        <f t="shared" si="19"/>
        <v>0</v>
      </c>
      <c r="F180" s="36">
        <f t="shared" si="20"/>
        <v>32624.59157417313</v>
      </c>
      <c r="G180" s="36">
        <f t="shared" si="24"/>
        <v>17636.979281929453</v>
      </c>
      <c r="H180" s="36">
        <f t="shared" si="25"/>
        <v>14987.612292243675</v>
      </c>
      <c r="I180" s="36">
        <f t="shared" si="21"/>
        <v>1875535.0997383241</v>
      </c>
      <c r="J180" s="36">
        <f>SUM($H$18:$H180)</f>
        <v>3693343.5263285432</v>
      </c>
    </row>
    <row r="181" spans="1:10" x14ac:dyDescent="0.3">
      <c r="A181" s="34">
        <f t="shared" si="22"/>
        <v>164</v>
      </c>
      <c r="B181" s="35">
        <f t="shared" si="18"/>
        <v>47843</v>
      </c>
      <c r="C181" s="36">
        <f t="shared" si="23"/>
        <v>1875535.0997383241</v>
      </c>
      <c r="D181" s="36">
        <f t="shared" si="26"/>
        <v>32624.59157417313</v>
      </c>
      <c r="E181" s="37">
        <f t="shared" si="19"/>
        <v>0</v>
      </c>
      <c r="F181" s="36">
        <f t="shared" si="20"/>
        <v>32624.59157417313</v>
      </c>
      <c r="G181" s="36">
        <f t="shared" si="24"/>
        <v>17776.605367911397</v>
      </c>
      <c r="H181" s="36">
        <f t="shared" si="25"/>
        <v>14847.986206261732</v>
      </c>
      <c r="I181" s="36">
        <f t="shared" si="21"/>
        <v>1857758.4943704125</v>
      </c>
      <c r="J181" s="36">
        <f>SUM($H$18:$H181)</f>
        <v>3708191.5125348051</v>
      </c>
    </row>
    <row r="182" spans="1:10" x14ac:dyDescent="0.3">
      <c r="A182" s="34">
        <f t="shared" si="22"/>
        <v>165</v>
      </c>
      <c r="B182" s="35">
        <f t="shared" si="18"/>
        <v>47874</v>
      </c>
      <c r="C182" s="36">
        <f t="shared" si="23"/>
        <v>1857758.4943704125</v>
      </c>
      <c r="D182" s="36">
        <f t="shared" si="26"/>
        <v>32624.59157417313</v>
      </c>
      <c r="E182" s="37">
        <f t="shared" si="19"/>
        <v>0</v>
      </c>
      <c r="F182" s="36">
        <f t="shared" si="20"/>
        <v>32624.59157417313</v>
      </c>
      <c r="G182" s="36">
        <f t="shared" si="24"/>
        <v>17917.336827074032</v>
      </c>
      <c r="H182" s="36">
        <f t="shared" si="25"/>
        <v>14707.254747099099</v>
      </c>
      <c r="I182" s="36">
        <f t="shared" si="21"/>
        <v>1839841.1575433386</v>
      </c>
      <c r="J182" s="36">
        <f>SUM($H$18:$H182)</f>
        <v>3722898.7672819044</v>
      </c>
    </row>
    <row r="183" spans="1:10" x14ac:dyDescent="0.3">
      <c r="A183" s="34">
        <f t="shared" si="22"/>
        <v>166</v>
      </c>
      <c r="B183" s="35">
        <f t="shared" si="18"/>
        <v>47905</v>
      </c>
      <c r="C183" s="36">
        <f t="shared" si="23"/>
        <v>1839841.1575433386</v>
      </c>
      <c r="D183" s="36">
        <f t="shared" si="26"/>
        <v>32624.59157417313</v>
      </c>
      <c r="E183" s="37">
        <f t="shared" si="19"/>
        <v>0</v>
      </c>
      <c r="F183" s="36">
        <f t="shared" si="20"/>
        <v>32624.59157417313</v>
      </c>
      <c r="G183" s="36">
        <f t="shared" si="24"/>
        <v>18059.182410288362</v>
      </c>
      <c r="H183" s="36">
        <f t="shared" si="25"/>
        <v>14565.409163884766</v>
      </c>
      <c r="I183" s="36">
        <f t="shared" si="21"/>
        <v>1821781.9751330502</v>
      </c>
      <c r="J183" s="36">
        <f>SUM($H$18:$H183)</f>
        <v>3737464.1764457892</v>
      </c>
    </row>
    <row r="184" spans="1:10" x14ac:dyDescent="0.3">
      <c r="A184" s="34">
        <f t="shared" si="22"/>
        <v>167</v>
      </c>
      <c r="B184" s="35">
        <f t="shared" si="18"/>
        <v>47933</v>
      </c>
      <c r="C184" s="36">
        <f t="shared" si="23"/>
        <v>1821781.9751330502</v>
      </c>
      <c r="D184" s="36">
        <f t="shared" si="26"/>
        <v>32624.59157417313</v>
      </c>
      <c r="E184" s="37">
        <f t="shared" si="19"/>
        <v>0</v>
      </c>
      <c r="F184" s="36">
        <f t="shared" si="20"/>
        <v>32624.59157417313</v>
      </c>
      <c r="G184" s="36">
        <f t="shared" si="24"/>
        <v>18202.150937703147</v>
      </c>
      <c r="H184" s="36">
        <f t="shared" si="25"/>
        <v>14422.440636469981</v>
      </c>
      <c r="I184" s="36">
        <f t="shared" si="21"/>
        <v>1803579.824195347</v>
      </c>
      <c r="J184" s="36">
        <f>SUM($H$18:$H184)</f>
        <v>3751886.6170822592</v>
      </c>
    </row>
    <row r="185" spans="1:10" x14ac:dyDescent="0.3">
      <c r="A185" s="34">
        <f t="shared" si="22"/>
        <v>168</v>
      </c>
      <c r="B185" s="35">
        <f t="shared" si="18"/>
        <v>47964</v>
      </c>
      <c r="C185" s="36">
        <f t="shared" si="23"/>
        <v>1803579.824195347</v>
      </c>
      <c r="D185" s="36">
        <f t="shared" si="26"/>
        <v>32624.59157417313</v>
      </c>
      <c r="E185" s="37">
        <f t="shared" si="19"/>
        <v>0</v>
      </c>
      <c r="F185" s="36">
        <f t="shared" si="20"/>
        <v>32624.59157417313</v>
      </c>
      <c r="G185" s="36">
        <f t="shared" si="24"/>
        <v>18346.251299293297</v>
      </c>
      <c r="H185" s="36">
        <f t="shared" si="25"/>
        <v>14278.340274879831</v>
      </c>
      <c r="I185" s="36">
        <f t="shared" si="21"/>
        <v>1785233.5728960538</v>
      </c>
      <c r="J185" s="36">
        <f>SUM($H$18:$H185)</f>
        <v>3766164.9573571389</v>
      </c>
    </row>
    <row r="186" spans="1:10" x14ac:dyDescent="0.3">
      <c r="A186" s="34">
        <f t="shared" si="22"/>
        <v>169</v>
      </c>
      <c r="B186" s="35">
        <f t="shared" si="18"/>
        <v>47994</v>
      </c>
      <c r="C186" s="36">
        <f t="shared" si="23"/>
        <v>1785233.5728960538</v>
      </c>
      <c r="D186" s="36">
        <f t="shared" si="26"/>
        <v>32624.59157417313</v>
      </c>
      <c r="E186" s="37">
        <f t="shared" si="19"/>
        <v>0</v>
      </c>
      <c r="F186" s="36">
        <f t="shared" si="20"/>
        <v>32624.59157417313</v>
      </c>
      <c r="G186" s="36">
        <f t="shared" si="24"/>
        <v>18491.492455412706</v>
      </c>
      <c r="H186" s="36">
        <f t="shared" si="25"/>
        <v>14133.099118760425</v>
      </c>
      <c r="I186" s="36">
        <f t="shared" si="21"/>
        <v>1766742.0804406411</v>
      </c>
      <c r="J186" s="36">
        <f>SUM($H$18:$H186)</f>
        <v>3780298.0564758992</v>
      </c>
    </row>
    <row r="187" spans="1:10" x14ac:dyDescent="0.3">
      <c r="A187" s="34">
        <f t="shared" si="22"/>
        <v>170</v>
      </c>
      <c r="B187" s="35">
        <f t="shared" si="18"/>
        <v>48025</v>
      </c>
      <c r="C187" s="36">
        <f t="shared" si="23"/>
        <v>1766742.0804406411</v>
      </c>
      <c r="D187" s="36">
        <f t="shared" si="26"/>
        <v>32624.59157417313</v>
      </c>
      <c r="E187" s="37">
        <f t="shared" si="19"/>
        <v>0</v>
      </c>
      <c r="F187" s="36">
        <f t="shared" si="20"/>
        <v>32624.59157417313</v>
      </c>
      <c r="G187" s="36">
        <f t="shared" si="24"/>
        <v>18637.883437351389</v>
      </c>
      <c r="H187" s="36">
        <f t="shared" si="25"/>
        <v>13986.708136821742</v>
      </c>
      <c r="I187" s="36">
        <f t="shared" si="21"/>
        <v>1748104.1970032898</v>
      </c>
      <c r="J187" s="36">
        <f>SUM($H$18:$H187)</f>
        <v>3794284.7646127208</v>
      </c>
    </row>
    <row r="188" spans="1:10" x14ac:dyDescent="0.3">
      <c r="A188" s="34">
        <f t="shared" si="22"/>
        <v>171</v>
      </c>
      <c r="B188" s="35">
        <f t="shared" si="18"/>
        <v>48055</v>
      </c>
      <c r="C188" s="36">
        <f t="shared" si="23"/>
        <v>1748104.1970032898</v>
      </c>
      <c r="D188" s="36">
        <f t="shared" si="26"/>
        <v>32624.59157417313</v>
      </c>
      <c r="E188" s="37">
        <f t="shared" si="19"/>
        <v>0</v>
      </c>
      <c r="F188" s="36">
        <f t="shared" si="20"/>
        <v>32624.59157417313</v>
      </c>
      <c r="G188" s="36">
        <f t="shared" si="24"/>
        <v>18785.433347897088</v>
      </c>
      <c r="H188" s="36">
        <f t="shared" si="25"/>
        <v>13839.158226276044</v>
      </c>
      <c r="I188" s="36">
        <f t="shared" si="21"/>
        <v>1729318.7636553927</v>
      </c>
      <c r="J188" s="36">
        <f>SUM($H$18:$H188)</f>
        <v>3808123.9228389966</v>
      </c>
    </row>
    <row r="189" spans="1:10" x14ac:dyDescent="0.3">
      <c r="A189" s="34">
        <f t="shared" si="22"/>
        <v>172</v>
      </c>
      <c r="B189" s="35">
        <f t="shared" si="18"/>
        <v>48086</v>
      </c>
      <c r="C189" s="36">
        <f t="shared" si="23"/>
        <v>1729318.7636553927</v>
      </c>
      <c r="D189" s="36">
        <f t="shared" si="26"/>
        <v>32624.59157417313</v>
      </c>
      <c r="E189" s="37">
        <f t="shared" si="19"/>
        <v>0</v>
      </c>
      <c r="F189" s="36">
        <f t="shared" si="20"/>
        <v>32624.59157417313</v>
      </c>
      <c r="G189" s="36">
        <f t="shared" si="24"/>
        <v>18934.151361901269</v>
      </c>
      <c r="H189" s="36">
        <f t="shared" si="25"/>
        <v>13690.440212271858</v>
      </c>
      <c r="I189" s="36">
        <f t="shared" si="21"/>
        <v>1710384.6122934914</v>
      </c>
      <c r="J189" s="36">
        <f>SUM($H$18:$H189)</f>
        <v>3821814.3630512683</v>
      </c>
    </row>
    <row r="190" spans="1:10" x14ac:dyDescent="0.3">
      <c r="A190" s="34">
        <f t="shared" si="22"/>
        <v>173</v>
      </c>
      <c r="B190" s="35">
        <f t="shared" si="18"/>
        <v>48117</v>
      </c>
      <c r="C190" s="36">
        <f t="shared" si="23"/>
        <v>1710384.6122934914</v>
      </c>
      <c r="D190" s="36">
        <f t="shared" si="26"/>
        <v>32624.59157417313</v>
      </c>
      <c r="E190" s="37">
        <f t="shared" si="19"/>
        <v>0</v>
      </c>
      <c r="F190" s="36">
        <f t="shared" si="20"/>
        <v>32624.59157417313</v>
      </c>
      <c r="G190" s="36">
        <f t="shared" si="24"/>
        <v>19084.046726849658</v>
      </c>
      <c r="H190" s="36">
        <f t="shared" si="25"/>
        <v>13540.544847323474</v>
      </c>
      <c r="I190" s="36">
        <f t="shared" si="21"/>
        <v>1691300.5655666417</v>
      </c>
      <c r="J190" s="36">
        <f>SUM($H$18:$H190)</f>
        <v>3835354.9078985918</v>
      </c>
    </row>
    <row r="191" spans="1:10" x14ac:dyDescent="0.3">
      <c r="A191" s="34">
        <f t="shared" si="22"/>
        <v>174</v>
      </c>
      <c r="B191" s="35">
        <f t="shared" si="18"/>
        <v>48147</v>
      </c>
      <c r="C191" s="36">
        <f t="shared" si="23"/>
        <v>1691300.5655666417</v>
      </c>
      <c r="D191" s="36">
        <f t="shared" si="26"/>
        <v>32624.59157417313</v>
      </c>
      <c r="E191" s="37">
        <f t="shared" si="19"/>
        <v>0</v>
      </c>
      <c r="F191" s="36">
        <f t="shared" si="20"/>
        <v>32624.59157417313</v>
      </c>
      <c r="G191" s="36">
        <f t="shared" si="24"/>
        <v>19235.128763437213</v>
      </c>
      <c r="H191" s="36">
        <f t="shared" si="25"/>
        <v>13389.462810735915</v>
      </c>
      <c r="I191" s="36">
        <f t="shared" si="21"/>
        <v>1672065.4368032045</v>
      </c>
      <c r="J191" s="36">
        <f>SUM($H$18:$H191)</f>
        <v>3848744.3707093275</v>
      </c>
    </row>
    <row r="192" spans="1:10" x14ac:dyDescent="0.3">
      <c r="A192" s="34">
        <f t="shared" si="22"/>
        <v>175</v>
      </c>
      <c r="B192" s="35">
        <f t="shared" si="18"/>
        <v>48178</v>
      </c>
      <c r="C192" s="36">
        <f t="shared" si="23"/>
        <v>1672065.4368032045</v>
      </c>
      <c r="D192" s="36">
        <f t="shared" si="26"/>
        <v>32624.59157417313</v>
      </c>
      <c r="E192" s="37">
        <f t="shared" si="19"/>
        <v>0</v>
      </c>
      <c r="F192" s="36">
        <f t="shared" si="20"/>
        <v>32624.59157417313</v>
      </c>
      <c r="G192" s="36">
        <f t="shared" si="24"/>
        <v>19387.406866147758</v>
      </c>
      <c r="H192" s="36">
        <f t="shared" si="25"/>
        <v>13237.18470802537</v>
      </c>
      <c r="I192" s="36">
        <f t="shared" si="21"/>
        <v>1652678.0299370568</v>
      </c>
      <c r="J192" s="36">
        <f>SUM($H$18:$H192)</f>
        <v>3861981.5554173528</v>
      </c>
    </row>
    <row r="193" spans="1:10" x14ac:dyDescent="0.3">
      <c r="A193" s="34">
        <f t="shared" si="22"/>
        <v>176</v>
      </c>
      <c r="B193" s="35">
        <f t="shared" si="18"/>
        <v>48208</v>
      </c>
      <c r="C193" s="36">
        <f t="shared" si="23"/>
        <v>1652678.0299370568</v>
      </c>
      <c r="D193" s="36">
        <f t="shared" si="26"/>
        <v>32624.59157417313</v>
      </c>
      <c r="E193" s="37">
        <f t="shared" si="19"/>
        <v>0</v>
      </c>
      <c r="F193" s="36">
        <f t="shared" si="20"/>
        <v>32624.59157417313</v>
      </c>
      <c r="G193" s="36">
        <f t="shared" si="24"/>
        <v>19540.890503838098</v>
      </c>
      <c r="H193" s="36">
        <f t="shared" si="25"/>
        <v>13083.701070335033</v>
      </c>
      <c r="I193" s="36">
        <f t="shared" si="21"/>
        <v>1633137.1394332186</v>
      </c>
      <c r="J193" s="36">
        <f>SUM($H$18:$H193)</f>
        <v>3875065.256487688</v>
      </c>
    </row>
    <row r="194" spans="1:10" x14ac:dyDescent="0.3">
      <c r="A194" s="34">
        <f t="shared" si="22"/>
        <v>177</v>
      </c>
      <c r="B194" s="35">
        <f t="shared" si="18"/>
        <v>48239</v>
      </c>
      <c r="C194" s="36">
        <f t="shared" si="23"/>
        <v>1633137.1394332186</v>
      </c>
      <c r="D194" s="36">
        <f t="shared" si="26"/>
        <v>32624.59157417313</v>
      </c>
      <c r="E194" s="37">
        <f t="shared" si="19"/>
        <v>0</v>
      </c>
      <c r="F194" s="36">
        <f t="shared" si="20"/>
        <v>32624.59157417313</v>
      </c>
      <c r="G194" s="36">
        <f t="shared" si="24"/>
        <v>19695.589220326816</v>
      </c>
      <c r="H194" s="36">
        <f t="shared" si="25"/>
        <v>12929.002353846314</v>
      </c>
      <c r="I194" s="36">
        <f t="shared" si="21"/>
        <v>1613441.5502128918</v>
      </c>
      <c r="J194" s="36">
        <f>SUM($H$18:$H194)</f>
        <v>3887994.2588415341</v>
      </c>
    </row>
    <row r="195" spans="1:10" x14ac:dyDescent="0.3">
      <c r="A195" s="34">
        <f t="shared" si="22"/>
        <v>178</v>
      </c>
      <c r="B195" s="35">
        <f t="shared" si="18"/>
        <v>48270</v>
      </c>
      <c r="C195" s="36">
        <f t="shared" si="23"/>
        <v>1613441.5502128918</v>
      </c>
      <c r="D195" s="36">
        <f t="shared" si="26"/>
        <v>32624.59157417313</v>
      </c>
      <c r="E195" s="37">
        <f t="shared" si="19"/>
        <v>0</v>
      </c>
      <c r="F195" s="36">
        <f t="shared" si="20"/>
        <v>32624.59157417313</v>
      </c>
      <c r="G195" s="36">
        <f t="shared" si="24"/>
        <v>19851.512634987739</v>
      </c>
      <c r="H195" s="36">
        <f t="shared" si="25"/>
        <v>12773.078939185392</v>
      </c>
      <c r="I195" s="36">
        <f t="shared" si="21"/>
        <v>1593590.0375779041</v>
      </c>
      <c r="J195" s="36">
        <f>SUM($H$18:$H195)</f>
        <v>3900767.3377807196</v>
      </c>
    </row>
    <row r="196" spans="1:10" x14ac:dyDescent="0.3">
      <c r="A196" s="34">
        <f t="shared" si="22"/>
        <v>179</v>
      </c>
      <c r="B196" s="35">
        <f t="shared" si="18"/>
        <v>48299</v>
      </c>
      <c r="C196" s="36">
        <f t="shared" si="23"/>
        <v>1593590.0375779041</v>
      </c>
      <c r="D196" s="36">
        <f t="shared" si="26"/>
        <v>32624.59157417313</v>
      </c>
      <c r="E196" s="37">
        <f t="shared" si="19"/>
        <v>0</v>
      </c>
      <c r="F196" s="36">
        <f t="shared" si="20"/>
        <v>32624.59157417313</v>
      </c>
      <c r="G196" s="36">
        <f t="shared" si="24"/>
        <v>20008.670443348055</v>
      </c>
      <c r="H196" s="36">
        <f t="shared" si="25"/>
        <v>12615.921130825074</v>
      </c>
      <c r="I196" s="36">
        <f t="shared" si="21"/>
        <v>1573581.3671345559</v>
      </c>
      <c r="J196" s="36">
        <f>SUM($H$18:$H196)</f>
        <v>3913383.2589115449</v>
      </c>
    </row>
    <row r="197" spans="1:10" x14ac:dyDescent="0.3">
      <c r="A197" s="34">
        <f t="shared" si="22"/>
        <v>180</v>
      </c>
      <c r="B197" s="35">
        <f t="shared" si="18"/>
        <v>48330</v>
      </c>
      <c r="C197" s="36">
        <f t="shared" si="23"/>
        <v>1573581.3671345559</v>
      </c>
      <c r="D197" s="36">
        <f t="shared" si="26"/>
        <v>32624.59157417313</v>
      </c>
      <c r="E197" s="37">
        <f t="shared" si="19"/>
        <v>0</v>
      </c>
      <c r="F197" s="36">
        <f t="shared" si="20"/>
        <v>32624.59157417313</v>
      </c>
      <c r="G197" s="36">
        <f t="shared" si="24"/>
        <v>20167.072417691226</v>
      </c>
      <c r="H197" s="36">
        <f t="shared" si="25"/>
        <v>12457.519156481902</v>
      </c>
      <c r="I197" s="36">
        <f t="shared" si="21"/>
        <v>1553414.2947168648</v>
      </c>
      <c r="J197" s="36">
        <f>SUM($H$18:$H197)</f>
        <v>3925840.778068027</v>
      </c>
    </row>
    <row r="198" spans="1:10" x14ac:dyDescent="0.3">
      <c r="A198" s="34">
        <f t="shared" si="22"/>
        <v>181</v>
      </c>
      <c r="B198" s="35">
        <f t="shared" si="18"/>
        <v>48360</v>
      </c>
      <c r="C198" s="36">
        <f t="shared" si="23"/>
        <v>1553414.2947168648</v>
      </c>
      <c r="D198" s="36">
        <f t="shared" si="26"/>
        <v>32624.59157417313</v>
      </c>
      <c r="E198" s="37">
        <f t="shared" si="19"/>
        <v>0</v>
      </c>
      <c r="F198" s="36">
        <f t="shared" si="20"/>
        <v>32624.59157417313</v>
      </c>
      <c r="G198" s="36">
        <f t="shared" si="24"/>
        <v>20326.728407664617</v>
      </c>
      <c r="H198" s="36">
        <f t="shared" si="25"/>
        <v>12297.863166508512</v>
      </c>
      <c r="I198" s="36">
        <f t="shared" si="21"/>
        <v>1533087.5663092001</v>
      </c>
      <c r="J198" s="36">
        <f>SUM($H$18:$H198)</f>
        <v>3938138.6412345357</v>
      </c>
    </row>
    <row r="199" spans="1:10" x14ac:dyDescent="0.3">
      <c r="A199" s="34">
        <f t="shared" si="22"/>
        <v>182</v>
      </c>
      <c r="B199" s="35">
        <f t="shared" si="18"/>
        <v>48391</v>
      </c>
      <c r="C199" s="36">
        <f t="shared" si="23"/>
        <v>1533087.5663092001</v>
      </c>
      <c r="D199" s="36">
        <f t="shared" si="26"/>
        <v>32624.59157417313</v>
      </c>
      <c r="E199" s="37">
        <f t="shared" si="19"/>
        <v>0</v>
      </c>
      <c r="F199" s="36">
        <f t="shared" si="20"/>
        <v>32624.59157417313</v>
      </c>
      <c r="G199" s="36">
        <f t="shared" si="24"/>
        <v>20487.648340891959</v>
      </c>
      <c r="H199" s="36">
        <f t="shared" si="25"/>
        <v>12136.943233281168</v>
      </c>
      <c r="I199" s="36">
        <f t="shared" si="21"/>
        <v>1512599.9179683081</v>
      </c>
      <c r="J199" s="36">
        <f>SUM($H$18:$H199)</f>
        <v>3950275.5844678171</v>
      </c>
    </row>
    <row r="200" spans="1:10" x14ac:dyDescent="0.3">
      <c r="A200" s="34">
        <f t="shared" si="22"/>
        <v>183</v>
      </c>
      <c r="B200" s="35">
        <f t="shared" si="18"/>
        <v>48421</v>
      </c>
      <c r="C200" s="36">
        <f t="shared" si="23"/>
        <v>1512599.9179683081</v>
      </c>
      <c r="D200" s="36">
        <f t="shared" si="26"/>
        <v>32624.59157417313</v>
      </c>
      <c r="E200" s="37">
        <f t="shared" si="19"/>
        <v>0</v>
      </c>
      <c r="F200" s="36">
        <f t="shared" si="20"/>
        <v>32624.59157417313</v>
      </c>
      <c r="G200" s="36">
        <f t="shared" si="24"/>
        <v>20649.842223590691</v>
      </c>
      <c r="H200" s="36">
        <f t="shared" si="25"/>
        <v>11974.749350582439</v>
      </c>
      <c r="I200" s="36">
        <f t="shared" si="21"/>
        <v>1491950.0757447174</v>
      </c>
      <c r="J200" s="36">
        <f>SUM($H$18:$H200)</f>
        <v>3962250.3338183993</v>
      </c>
    </row>
    <row r="201" spans="1:10" x14ac:dyDescent="0.3">
      <c r="A201" s="34">
        <f t="shared" si="22"/>
        <v>184</v>
      </c>
      <c r="B201" s="35">
        <f t="shared" si="18"/>
        <v>48452</v>
      </c>
      <c r="C201" s="36">
        <f t="shared" si="23"/>
        <v>1491950.0757447174</v>
      </c>
      <c r="D201" s="36">
        <f t="shared" si="26"/>
        <v>32624.59157417313</v>
      </c>
      <c r="E201" s="37">
        <f t="shared" si="19"/>
        <v>0</v>
      </c>
      <c r="F201" s="36">
        <f t="shared" si="20"/>
        <v>32624.59157417313</v>
      </c>
      <c r="G201" s="36">
        <f t="shared" si="24"/>
        <v>20813.320141194119</v>
      </c>
      <c r="H201" s="36">
        <f t="shared" si="25"/>
        <v>11811.271432979012</v>
      </c>
      <c r="I201" s="36">
        <f t="shared" si="21"/>
        <v>1471136.7556035232</v>
      </c>
      <c r="J201" s="36">
        <f>SUM($H$18:$H201)</f>
        <v>3974061.6052513784</v>
      </c>
    </row>
    <row r="202" spans="1:10" x14ac:dyDescent="0.3">
      <c r="A202" s="34">
        <f t="shared" si="22"/>
        <v>185</v>
      </c>
      <c r="B202" s="35">
        <f t="shared" si="18"/>
        <v>48483</v>
      </c>
      <c r="C202" s="36">
        <f t="shared" si="23"/>
        <v>1471136.7556035232</v>
      </c>
      <c r="D202" s="36">
        <f t="shared" si="26"/>
        <v>32624.59157417313</v>
      </c>
      <c r="E202" s="37">
        <f t="shared" si="19"/>
        <v>0</v>
      </c>
      <c r="F202" s="36">
        <f t="shared" si="20"/>
        <v>32624.59157417313</v>
      </c>
      <c r="G202" s="36">
        <f t="shared" si="24"/>
        <v>20978.09225897857</v>
      </c>
      <c r="H202" s="36">
        <f t="shared" si="25"/>
        <v>11646.49931519456</v>
      </c>
      <c r="I202" s="36">
        <f t="shared" si="21"/>
        <v>1450158.6633445446</v>
      </c>
      <c r="J202" s="36">
        <f>SUM($H$18:$H202)</f>
        <v>3985708.1045665732</v>
      </c>
    </row>
    <row r="203" spans="1:10" x14ac:dyDescent="0.3">
      <c r="A203" s="34">
        <f t="shared" si="22"/>
        <v>186</v>
      </c>
      <c r="B203" s="35">
        <f t="shared" si="18"/>
        <v>48513</v>
      </c>
      <c r="C203" s="36">
        <f t="shared" si="23"/>
        <v>1450158.6633445446</v>
      </c>
      <c r="D203" s="36">
        <f t="shared" si="26"/>
        <v>32624.59157417313</v>
      </c>
      <c r="E203" s="37">
        <f t="shared" si="19"/>
        <v>0</v>
      </c>
      <c r="F203" s="36">
        <f t="shared" si="20"/>
        <v>32624.59157417313</v>
      </c>
      <c r="G203" s="36">
        <f t="shared" si="24"/>
        <v>21144.168822695487</v>
      </c>
      <c r="H203" s="36">
        <f t="shared" si="25"/>
        <v>11480.422751477645</v>
      </c>
      <c r="I203" s="36">
        <f t="shared" si="21"/>
        <v>1429014.4945218491</v>
      </c>
      <c r="J203" s="36">
        <f>SUM($H$18:$H203)</f>
        <v>3997188.5273180506</v>
      </c>
    </row>
    <row r="204" spans="1:10" x14ac:dyDescent="0.3">
      <c r="A204" s="34">
        <f t="shared" si="22"/>
        <v>187</v>
      </c>
      <c r="B204" s="35">
        <f t="shared" si="18"/>
        <v>48544</v>
      </c>
      <c r="C204" s="36">
        <f t="shared" si="23"/>
        <v>1429014.4945218491</v>
      </c>
      <c r="D204" s="36">
        <f t="shared" si="26"/>
        <v>32624.59157417313</v>
      </c>
      <c r="E204" s="37">
        <f t="shared" si="19"/>
        <v>0</v>
      </c>
      <c r="F204" s="36">
        <f t="shared" si="20"/>
        <v>32624.59157417313</v>
      </c>
      <c r="G204" s="36">
        <f t="shared" si="24"/>
        <v>21311.560159208493</v>
      </c>
      <c r="H204" s="36">
        <f t="shared" si="25"/>
        <v>11313.031414964638</v>
      </c>
      <c r="I204" s="36">
        <f t="shared" si="21"/>
        <v>1407702.9343626406</v>
      </c>
      <c r="J204" s="36">
        <f>SUM($H$18:$H204)</f>
        <v>4008501.5587330153</v>
      </c>
    </row>
    <row r="205" spans="1:10" x14ac:dyDescent="0.3">
      <c r="A205" s="34">
        <f t="shared" si="22"/>
        <v>188</v>
      </c>
      <c r="B205" s="35">
        <f t="shared" si="18"/>
        <v>48574</v>
      </c>
      <c r="C205" s="36">
        <f t="shared" si="23"/>
        <v>1407702.9343626406</v>
      </c>
      <c r="D205" s="36">
        <f t="shared" si="26"/>
        <v>32624.59157417313</v>
      </c>
      <c r="E205" s="37">
        <f t="shared" si="19"/>
        <v>0</v>
      </c>
      <c r="F205" s="36">
        <f t="shared" si="20"/>
        <v>32624.59157417313</v>
      </c>
      <c r="G205" s="36">
        <f t="shared" si="24"/>
        <v>21480.27667713556</v>
      </c>
      <c r="H205" s="36">
        <f t="shared" si="25"/>
        <v>11144.314897037571</v>
      </c>
      <c r="I205" s="36">
        <f t="shared" si="21"/>
        <v>1386222.657685505</v>
      </c>
      <c r="J205" s="36">
        <f>SUM($H$18:$H205)</f>
        <v>4019645.8736300529</v>
      </c>
    </row>
    <row r="206" spans="1:10" x14ac:dyDescent="0.3">
      <c r="A206" s="34">
        <f t="shared" si="22"/>
        <v>189</v>
      </c>
      <c r="B206" s="35">
        <f t="shared" si="18"/>
        <v>48605</v>
      </c>
      <c r="C206" s="36">
        <f t="shared" si="23"/>
        <v>1386222.657685505</v>
      </c>
      <c r="D206" s="36">
        <f t="shared" si="26"/>
        <v>32624.59157417313</v>
      </c>
      <c r="E206" s="37">
        <f t="shared" si="19"/>
        <v>0</v>
      </c>
      <c r="F206" s="36">
        <f t="shared" si="20"/>
        <v>32624.59157417313</v>
      </c>
      <c r="G206" s="36">
        <f t="shared" si="24"/>
        <v>21650.328867496217</v>
      </c>
      <c r="H206" s="36">
        <f t="shared" si="25"/>
        <v>10974.262706676915</v>
      </c>
      <c r="I206" s="36">
        <f t="shared" si="21"/>
        <v>1364572.3288180088</v>
      </c>
      <c r="J206" s="36">
        <f>SUM($H$18:$H206)</f>
        <v>4030620.1363367299</v>
      </c>
    </row>
    <row r="207" spans="1:10" x14ac:dyDescent="0.3">
      <c r="A207" s="34">
        <f t="shared" si="22"/>
        <v>190</v>
      </c>
      <c r="B207" s="35">
        <f t="shared" si="18"/>
        <v>48636</v>
      </c>
      <c r="C207" s="36">
        <f t="shared" si="23"/>
        <v>1364572.3288180088</v>
      </c>
      <c r="D207" s="36">
        <f t="shared" si="26"/>
        <v>32624.59157417313</v>
      </c>
      <c r="E207" s="37">
        <f t="shared" si="19"/>
        <v>0</v>
      </c>
      <c r="F207" s="36">
        <f t="shared" si="20"/>
        <v>32624.59157417313</v>
      </c>
      <c r="G207" s="36">
        <f t="shared" si="24"/>
        <v>21821.727304363892</v>
      </c>
      <c r="H207" s="36">
        <f t="shared" si="25"/>
        <v>10802.864269809235</v>
      </c>
      <c r="I207" s="36">
        <f t="shared" si="21"/>
        <v>1342750.6015136449</v>
      </c>
      <c r="J207" s="36">
        <f>SUM($H$18:$H207)</f>
        <v>4041423.0006065392</v>
      </c>
    </row>
    <row r="208" spans="1:10" x14ac:dyDescent="0.3">
      <c r="A208" s="34">
        <f t="shared" si="22"/>
        <v>191</v>
      </c>
      <c r="B208" s="35">
        <f t="shared" si="18"/>
        <v>48664</v>
      </c>
      <c r="C208" s="36">
        <f t="shared" si="23"/>
        <v>1342750.6015136449</v>
      </c>
      <c r="D208" s="36">
        <f t="shared" si="26"/>
        <v>32624.59157417313</v>
      </c>
      <c r="E208" s="37">
        <f t="shared" si="19"/>
        <v>0</v>
      </c>
      <c r="F208" s="36">
        <f t="shared" si="20"/>
        <v>32624.59157417313</v>
      </c>
      <c r="G208" s="36">
        <f t="shared" si="24"/>
        <v>21994.482645523443</v>
      </c>
      <c r="H208" s="36">
        <f t="shared" si="25"/>
        <v>10630.108928649688</v>
      </c>
      <c r="I208" s="36">
        <f t="shared" si="21"/>
        <v>1320756.1188681214</v>
      </c>
      <c r="J208" s="36">
        <f>SUM($H$18:$H208)</f>
        <v>4052053.1095351889</v>
      </c>
    </row>
    <row r="209" spans="1:10" x14ac:dyDescent="0.3">
      <c r="A209" s="34">
        <f t="shared" si="22"/>
        <v>192</v>
      </c>
      <c r="B209" s="35">
        <f t="shared" si="18"/>
        <v>48695</v>
      </c>
      <c r="C209" s="36">
        <f t="shared" si="23"/>
        <v>1320756.1188681214</v>
      </c>
      <c r="D209" s="36">
        <f t="shared" si="26"/>
        <v>32624.59157417313</v>
      </c>
      <c r="E209" s="37">
        <f t="shared" si="19"/>
        <v>0</v>
      </c>
      <c r="F209" s="36">
        <f t="shared" si="20"/>
        <v>32624.59157417313</v>
      </c>
      <c r="G209" s="36">
        <f t="shared" si="24"/>
        <v>22168.605633133833</v>
      </c>
      <c r="H209" s="36">
        <f t="shared" si="25"/>
        <v>10455.985941039295</v>
      </c>
      <c r="I209" s="36">
        <f t="shared" si="21"/>
        <v>1298587.5132349876</v>
      </c>
      <c r="J209" s="36">
        <f>SUM($H$18:$H209)</f>
        <v>4062509.0954762283</v>
      </c>
    </row>
    <row r="210" spans="1:10" x14ac:dyDescent="0.3">
      <c r="A210" s="34">
        <f t="shared" si="22"/>
        <v>193</v>
      </c>
      <c r="B210" s="35">
        <f t="shared" ref="B210:B273" si="27">IF(Pay_Num&lt;&gt;"",DATE(YEAR(Loan_Start),MONTH(Loan_Start)+(Pay_Num)*12/Num_Pmt_Per_Year,DAY(Loan_Start)),"")</f>
        <v>48725</v>
      </c>
      <c r="C210" s="36">
        <f t="shared" si="23"/>
        <v>1298587.5132349876</v>
      </c>
      <c r="D210" s="36">
        <f t="shared" si="26"/>
        <v>32624.59157417313</v>
      </c>
      <c r="E210" s="37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36">
        <f t="shared" ref="F210:F273" si="29">IF(AND(Pay_Num&lt;&gt;"",Sched_Pay+Extra_Pay&lt;Beg_Bal),Sched_Pay+Extra_Pay,IF(Pay_Num&lt;&gt;"",Beg_Bal,""))</f>
        <v>32624.59157417313</v>
      </c>
      <c r="G210" s="36">
        <f t="shared" si="24"/>
        <v>22344.107094396146</v>
      </c>
      <c r="H210" s="36">
        <f t="shared" si="25"/>
        <v>10280.484479776986</v>
      </c>
      <c r="I210" s="36">
        <f t="shared" ref="I210:I273" si="30">IF(AND(Pay_Num&lt;&gt;"",Sched_Pay+Extra_Pay&lt;Beg_Bal),Beg_Bal-Princ,IF(Pay_Num&lt;&gt;"",0,""))</f>
        <v>1276243.4061405915</v>
      </c>
      <c r="J210" s="36">
        <f>SUM($H$18:$H210)</f>
        <v>4072789.5799560053</v>
      </c>
    </row>
    <row r="211" spans="1:10" x14ac:dyDescent="0.3">
      <c r="A211" s="34">
        <f t="shared" ref="A211:A274" si="31">IF(Values_Entered,A210+1,"")</f>
        <v>194</v>
      </c>
      <c r="B211" s="35">
        <f t="shared" si="27"/>
        <v>48756</v>
      </c>
      <c r="C211" s="36">
        <f t="shared" ref="C211:C274" si="32">IF(Pay_Num&lt;&gt;"",I210,"")</f>
        <v>1276243.4061405915</v>
      </c>
      <c r="D211" s="36">
        <f t="shared" si="26"/>
        <v>32624.59157417313</v>
      </c>
      <c r="E211" s="37">
        <f t="shared" si="28"/>
        <v>0</v>
      </c>
      <c r="F211" s="36">
        <f t="shared" si="29"/>
        <v>32624.59157417313</v>
      </c>
      <c r="G211" s="36">
        <f t="shared" ref="G211:G274" si="33">IF(Pay_Num&lt;&gt;"",Total_Pay-Int,"")</f>
        <v>22520.997942226779</v>
      </c>
      <c r="H211" s="36">
        <f t="shared" ref="H211:H274" si="34">IF(Pay_Num&lt;&gt;"",Beg_Bal*Interest_Rate/Num_Pmt_Per_Year,"")</f>
        <v>10103.593631946349</v>
      </c>
      <c r="I211" s="36">
        <f t="shared" si="30"/>
        <v>1253722.4081983648</v>
      </c>
      <c r="J211" s="36">
        <f>SUM($H$18:$H211)</f>
        <v>4082893.1735879518</v>
      </c>
    </row>
    <row r="212" spans="1:10" x14ac:dyDescent="0.3">
      <c r="A212" s="34">
        <f t="shared" si="31"/>
        <v>195</v>
      </c>
      <c r="B212" s="35">
        <f t="shared" si="27"/>
        <v>48786</v>
      </c>
      <c r="C212" s="36">
        <f t="shared" si="32"/>
        <v>1253722.4081983648</v>
      </c>
      <c r="D212" s="36">
        <f t="shared" ref="D212:D275" si="35">IF(Pay_Num&lt;&gt;"",Scheduled_Monthly_Payment,"")</f>
        <v>32624.59157417313</v>
      </c>
      <c r="E212" s="37">
        <f t="shared" si="28"/>
        <v>0</v>
      </c>
      <c r="F212" s="36">
        <f t="shared" si="29"/>
        <v>32624.59157417313</v>
      </c>
      <c r="G212" s="36">
        <f t="shared" si="33"/>
        <v>22699.289175936075</v>
      </c>
      <c r="H212" s="36">
        <f t="shared" si="34"/>
        <v>9925.3023982370541</v>
      </c>
      <c r="I212" s="36">
        <f t="shared" si="30"/>
        <v>1231023.1190224288</v>
      </c>
      <c r="J212" s="36">
        <f>SUM($H$18:$H212)</f>
        <v>4092818.4759861887</v>
      </c>
    </row>
    <row r="213" spans="1:10" x14ac:dyDescent="0.3">
      <c r="A213" s="34">
        <f t="shared" si="31"/>
        <v>196</v>
      </c>
      <c r="B213" s="35">
        <f t="shared" si="27"/>
        <v>48817</v>
      </c>
      <c r="C213" s="36">
        <f t="shared" si="32"/>
        <v>1231023.1190224288</v>
      </c>
      <c r="D213" s="36">
        <f t="shared" si="35"/>
        <v>32624.59157417313</v>
      </c>
      <c r="E213" s="37">
        <f t="shared" si="28"/>
        <v>0</v>
      </c>
      <c r="F213" s="36">
        <f t="shared" si="29"/>
        <v>32624.59157417313</v>
      </c>
      <c r="G213" s="36">
        <f t="shared" si="33"/>
        <v>22878.991881912232</v>
      </c>
      <c r="H213" s="36">
        <f t="shared" si="34"/>
        <v>9745.5996922608956</v>
      </c>
      <c r="I213" s="36">
        <f t="shared" si="30"/>
        <v>1208144.1271405164</v>
      </c>
      <c r="J213" s="36">
        <f>SUM($H$18:$H213)</f>
        <v>4102564.0756784496</v>
      </c>
    </row>
    <row r="214" spans="1:10" x14ac:dyDescent="0.3">
      <c r="A214" s="34">
        <f t="shared" si="31"/>
        <v>197</v>
      </c>
      <c r="B214" s="35">
        <f t="shared" si="27"/>
        <v>48848</v>
      </c>
      <c r="C214" s="36">
        <f t="shared" si="32"/>
        <v>1208144.1271405164</v>
      </c>
      <c r="D214" s="36">
        <f t="shared" si="35"/>
        <v>32624.59157417313</v>
      </c>
      <c r="E214" s="37">
        <f t="shared" si="28"/>
        <v>0</v>
      </c>
      <c r="F214" s="36">
        <f t="shared" si="29"/>
        <v>32624.59157417313</v>
      </c>
      <c r="G214" s="36">
        <f t="shared" si="33"/>
        <v>23060.11723431071</v>
      </c>
      <c r="H214" s="36">
        <f t="shared" si="34"/>
        <v>9564.4743398624214</v>
      </c>
      <c r="I214" s="36">
        <f t="shared" si="30"/>
        <v>1185084.0099062058</v>
      </c>
      <c r="J214" s="36">
        <f>SUM($H$18:$H214)</f>
        <v>4112128.5500183119</v>
      </c>
    </row>
    <row r="215" spans="1:10" x14ac:dyDescent="0.3">
      <c r="A215" s="34">
        <f t="shared" si="31"/>
        <v>198</v>
      </c>
      <c r="B215" s="35">
        <f t="shared" si="27"/>
        <v>48878</v>
      </c>
      <c r="C215" s="36">
        <f t="shared" si="32"/>
        <v>1185084.0099062058</v>
      </c>
      <c r="D215" s="36">
        <f t="shared" si="35"/>
        <v>32624.59157417313</v>
      </c>
      <c r="E215" s="37">
        <f t="shared" si="28"/>
        <v>0</v>
      </c>
      <c r="F215" s="36">
        <f t="shared" si="29"/>
        <v>32624.59157417313</v>
      </c>
      <c r="G215" s="36">
        <f t="shared" si="33"/>
        <v>23242.676495749001</v>
      </c>
      <c r="H215" s="36">
        <f t="shared" si="34"/>
        <v>9381.9150784241301</v>
      </c>
      <c r="I215" s="36">
        <f t="shared" si="30"/>
        <v>1161841.3334104568</v>
      </c>
      <c r="J215" s="36">
        <f>SUM($H$18:$H215)</f>
        <v>4121510.4650967359</v>
      </c>
    </row>
    <row r="216" spans="1:10" x14ac:dyDescent="0.3">
      <c r="A216" s="34">
        <f t="shared" si="31"/>
        <v>199</v>
      </c>
      <c r="B216" s="35">
        <f t="shared" si="27"/>
        <v>48909</v>
      </c>
      <c r="C216" s="36">
        <f t="shared" si="32"/>
        <v>1161841.3334104568</v>
      </c>
      <c r="D216" s="36">
        <f t="shared" si="35"/>
        <v>32624.59157417313</v>
      </c>
      <c r="E216" s="37">
        <f t="shared" si="28"/>
        <v>0</v>
      </c>
      <c r="F216" s="36">
        <f t="shared" si="29"/>
        <v>32624.59157417313</v>
      </c>
      <c r="G216" s="36">
        <f t="shared" si="33"/>
        <v>23426.681018007013</v>
      </c>
      <c r="H216" s="36">
        <f t="shared" si="34"/>
        <v>9197.9105561661163</v>
      </c>
      <c r="I216" s="36">
        <f t="shared" si="30"/>
        <v>1138414.6523924498</v>
      </c>
      <c r="J216" s="36">
        <f>SUM($H$18:$H216)</f>
        <v>4130708.3756529018</v>
      </c>
    </row>
    <row r="217" spans="1:10" x14ac:dyDescent="0.3">
      <c r="A217" s="34">
        <f t="shared" si="31"/>
        <v>200</v>
      </c>
      <c r="B217" s="35">
        <f t="shared" si="27"/>
        <v>48939</v>
      </c>
      <c r="C217" s="36">
        <f t="shared" si="32"/>
        <v>1138414.6523924498</v>
      </c>
      <c r="D217" s="36">
        <f t="shared" si="35"/>
        <v>32624.59157417313</v>
      </c>
      <c r="E217" s="37">
        <f t="shared" si="28"/>
        <v>0</v>
      </c>
      <c r="F217" s="36">
        <f t="shared" si="29"/>
        <v>32624.59157417313</v>
      </c>
      <c r="G217" s="36">
        <f t="shared" si="33"/>
        <v>23612.142242732902</v>
      </c>
      <c r="H217" s="36">
        <f t="shared" si="34"/>
        <v>9012.449331440228</v>
      </c>
      <c r="I217" s="36">
        <f t="shared" si="30"/>
        <v>1114802.5101497169</v>
      </c>
      <c r="J217" s="36">
        <f>SUM($H$18:$H217)</f>
        <v>4139720.8249843419</v>
      </c>
    </row>
    <row r="218" spans="1:10" x14ac:dyDescent="0.3">
      <c r="A218" s="34">
        <f t="shared" si="31"/>
        <v>201</v>
      </c>
      <c r="B218" s="35">
        <f t="shared" si="27"/>
        <v>48970</v>
      </c>
      <c r="C218" s="36">
        <f t="shared" si="32"/>
        <v>1114802.5101497169</v>
      </c>
      <c r="D218" s="36">
        <f t="shared" si="35"/>
        <v>32624.59157417313</v>
      </c>
      <c r="E218" s="37">
        <f t="shared" si="28"/>
        <v>0</v>
      </c>
      <c r="F218" s="36">
        <f t="shared" si="29"/>
        <v>32624.59157417313</v>
      </c>
      <c r="G218" s="36">
        <f t="shared" si="33"/>
        <v>23799.071702154535</v>
      </c>
      <c r="H218" s="36">
        <f t="shared" si="34"/>
        <v>8825.5198720185927</v>
      </c>
      <c r="I218" s="36">
        <f t="shared" si="30"/>
        <v>1091003.4384475623</v>
      </c>
      <c r="J218" s="36">
        <f>SUM($H$18:$H218)</f>
        <v>4148546.3448563605</v>
      </c>
    </row>
    <row r="219" spans="1:10" x14ac:dyDescent="0.3">
      <c r="A219" s="34">
        <f t="shared" si="31"/>
        <v>202</v>
      </c>
      <c r="B219" s="35">
        <f t="shared" si="27"/>
        <v>49001</v>
      </c>
      <c r="C219" s="36">
        <f t="shared" si="32"/>
        <v>1091003.4384475623</v>
      </c>
      <c r="D219" s="36">
        <f t="shared" si="35"/>
        <v>32624.59157417313</v>
      </c>
      <c r="E219" s="37">
        <f t="shared" si="28"/>
        <v>0</v>
      </c>
      <c r="F219" s="36">
        <f t="shared" si="29"/>
        <v>32624.59157417313</v>
      </c>
      <c r="G219" s="36">
        <f t="shared" si="33"/>
        <v>23987.481019796593</v>
      </c>
      <c r="H219" s="36">
        <f t="shared" si="34"/>
        <v>8637.1105543765352</v>
      </c>
      <c r="I219" s="36">
        <f t="shared" si="30"/>
        <v>1067015.9574277657</v>
      </c>
      <c r="J219" s="36">
        <f>SUM($H$18:$H219)</f>
        <v>4157183.4554107371</v>
      </c>
    </row>
    <row r="220" spans="1:10" x14ac:dyDescent="0.3">
      <c r="A220" s="34">
        <f t="shared" si="31"/>
        <v>203</v>
      </c>
      <c r="B220" s="35">
        <f t="shared" si="27"/>
        <v>49029</v>
      </c>
      <c r="C220" s="36">
        <f t="shared" si="32"/>
        <v>1067015.9574277657</v>
      </c>
      <c r="D220" s="36">
        <f t="shared" si="35"/>
        <v>32624.59157417313</v>
      </c>
      <c r="E220" s="37">
        <f t="shared" si="28"/>
        <v>0</v>
      </c>
      <c r="F220" s="36">
        <f t="shared" si="29"/>
        <v>32624.59157417313</v>
      </c>
      <c r="G220" s="36">
        <f t="shared" si="33"/>
        <v>24177.381911203316</v>
      </c>
      <c r="H220" s="36">
        <f t="shared" si="34"/>
        <v>8447.2096629698117</v>
      </c>
      <c r="I220" s="36">
        <f t="shared" si="30"/>
        <v>1042838.5755165624</v>
      </c>
      <c r="J220" s="36">
        <f>SUM($H$18:$H220)</f>
        <v>4165630.6650737068</v>
      </c>
    </row>
    <row r="221" spans="1:10" x14ac:dyDescent="0.3">
      <c r="A221" s="34">
        <f t="shared" si="31"/>
        <v>204</v>
      </c>
      <c r="B221" s="35">
        <f t="shared" si="27"/>
        <v>49060</v>
      </c>
      <c r="C221" s="36">
        <f t="shared" si="32"/>
        <v>1042838.5755165624</v>
      </c>
      <c r="D221" s="36">
        <f t="shared" si="35"/>
        <v>32624.59157417313</v>
      </c>
      <c r="E221" s="37">
        <f t="shared" si="28"/>
        <v>0</v>
      </c>
      <c r="F221" s="36">
        <f t="shared" si="29"/>
        <v>32624.59157417313</v>
      </c>
      <c r="G221" s="36">
        <f t="shared" si="33"/>
        <v>24368.786184667013</v>
      </c>
      <c r="H221" s="36">
        <f t="shared" si="34"/>
        <v>8255.8053895061184</v>
      </c>
      <c r="I221" s="36">
        <f t="shared" si="30"/>
        <v>1018469.7893318954</v>
      </c>
      <c r="J221" s="36">
        <f>SUM($H$18:$H221)</f>
        <v>4173886.470463213</v>
      </c>
    </row>
    <row r="222" spans="1:10" x14ac:dyDescent="0.3">
      <c r="A222" s="34">
        <f t="shared" si="31"/>
        <v>205</v>
      </c>
      <c r="B222" s="35">
        <f t="shared" si="27"/>
        <v>49090</v>
      </c>
      <c r="C222" s="36">
        <f t="shared" si="32"/>
        <v>1018469.7893318954</v>
      </c>
      <c r="D222" s="36">
        <f t="shared" si="35"/>
        <v>32624.59157417313</v>
      </c>
      <c r="E222" s="37">
        <f t="shared" si="28"/>
        <v>0</v>
      </c>
      <c r="F222" s="36">
        <f t="shared" si="29"/>
        <v>32624.59157417313</v>
      </c>
      <c r="G222" s="36">
        <f t="shared" si="33"/>
        <v>24561.705741962291</v>
      </c>
      <c r="H222" s="36">
        <f t="shared" si="34"/>
        <v>8062.885832210839</v>
      </c>
      <c r="I222" s="36">
        <f t="shared" si="30"/>
        <v>993908.08358993311</v>
      </c>
      <c r="J222" s="36">
        <f>SUM($H$18:$H222)</f>
        <v>4181949.356295424</v>
      </c>
    </row>
    <row r="223" spans="1:10" x14ac:dyDescent="0.3">
      <c r="A223" s="34">
        <f t="shared" si="31"/>
        <v>206</v>
      </c>
      <c r="B223" s="35">
        <f t="shared" si="27"/>
        <v>49121</v>
      </c>
      <c r="C223" s="36">
        <f t="shared" si="32"/>
        <v>993908.08358993311</v>
      </c>
      <c r="D223" s="36">
        <f t="shared" si="35"/>
        <v>32624.59157417313</v>
      </c>
      <c r="E223" s="37">
        <f t="shared" si="28"/>
        <v>0</v>
      </c>
      <c r="F223" s="36">
        <f t="shared" si="29"/>
        <v>32624.59157417313</v>
      </c>
      <c r="G223" s="36">
        <f t="shared" si="33"/>
        <v>24756.15257908616</v>
      </c>
      <c r="H223" s="36">
        <f t="shared" si="34"/>
        <v>7868.4389950869709</v>
      </c>
      <c r="I223" s="36">
        <f t="shared" si="30"/>
        <v>969151.93101084698</v>
      </c>
      <c r="J223" s="36">
        <f>SUM($H$18:$H223)</f>
        <v>4189817.7952905111</v>
      </c>
    </row>
    <row r="224" spans="1:10" x14ac:dyDescent="0.3">
      <c r="A224" s="34">
        <f t="shared" si="31"/>
        <v>207</v>
      </c>
      <c r="B224" s="35">
        <f t="shared" si="27"/>
        <v>49151</v>
      </c>
      <c r="C224" s="36">
        <f t="shared" si="32"/>
        <v>969151.93101084698</v>
      </c>
      <c r="D224" s="36">
        <f t="shared" si="35"/>
        <v>32624.59157417313</v>
      </c>
      <c r="E224" s="37">
        <f t="shared" si="28"/>
        <v>0</v>
      </c>
      <c r="F224" s="36">
        <f t="shared" si="29"/>
        <v>32624.59157417313</v>
      </c>
      <c r="G224" s="36">
        <f t="shared" si="33"/>
        <v>24952.138787003925</v>
      </c>
      <c r="H224" s="36">
        <f t="shared" si="34"/>
        <v>7672.4527871692053</v>
      </c>
      <c r="I224" s="36">
        <f t="shared" si="30"/>
        <v>944199.79222384305</v>
      </c>
      <c r="J224" s="36">
        <f>SUM($H$18:$H224)</f>
        <v>4197490.2480776804</v>
      </c>
    </row>
    <row r="225" spans="1:10" x14ac:dyDescent="0.3">
      <c r="A225" s="34">
        <f t="shared" si="31"/>
        <v>208</v>
      </c>
      <c r="B225" s="35">
        <f t="shared" si="27"/>
        <v>49182</v>
      </c>
      <c r="C225" s="36">
        <f t="shared" si="32"/>
        <v>944199.79222384305</v>
      </c>
      <c r="D225" s="36">
        <f t="shared" si="35"/>
        <v>32624.59157417313</v>
      </c>
      <c r="E225" s="37">
        <f t="shared" si="28"/>
        <v>0</v>
      </c>
      <c r="F225" s="36">
        <f t="shared" si="29"/>
        <v>32624.59157417313</v>
      </c>
      <c r="G225" s="36">
        <f t="shared" si="33"/>
        <v>25149.676552401037</v>
      </c>
      <c r="H225" s="36">
        <f t="shared" si="34"/>
        <v>7474.9150217720917</v>
      </c>
      <c r="I225" s="36">
        <f t="shared" si="30"/>
        <v>919050.11567144201</v>
      </c>
      <c r="J225" s="36">
        <f>SUM($H$18:$H225)</f>
        <v>4204965.1630994529</v>
      </c>
    </row>
    <row r="226" spans="1:10" x14ac:dyDescent="0.3">
      <c r="A226" s="34">
        <f t="shared" si="31"/>
        <v>209</v>
      </c>
      <c r="B226" s="35">
        <f t="shared" si="27"/>
        <v>49213</v>
      </c>
      <c r="C226" s="36">
        <f t="shared" si="32"/>
        <v>919050.11567144201</v>
      </c>
      <c r="D226" s="36">
        <f t="shared" si="35"/>
        <v>32624.59157417313</v>
      </c>
      <c r="E226" s="37">
        <f t="shared" si="28"/>
        <v>0</v>
      </c>
      <c r="F226" s="36">
        <f t="shared" si="29"/>
        <v>32624.59157417313</v>
      </c>
      <c r="G226" s="36">
        <f t="shared" si="33"/>
        <v>25348.77815844088</v>
      </c>
      <c r="H226" s="36">
        <f t="shared" si="34"/>
        <v>7275.8134157322493</v>
      </c>
      <c r="I226" s="36">
        <f t="shared" si="30"/>
        <v>893701.33751300117</v>
      </c>
      <c r="J226" s="36">
        <f>SUM($H$18:$H226)</f>
        <v>4212240.9765151851</v>
      </c>
    </row>
    <row r="227" spans="1:10" x14ac:dyDescent="0.3">
      <c r="A227" s="34">
        <f t="shared" si="31"/>
        <v>210</v>
      </c>
      <c r="B227" s="35">
        <f t="shared" si="27"/>
        <v>49243</v>
      </c>
      <c r="C227" s="36">
        <f t="shared" si="32"/>
        <v>893701.33751300117</v>
      </c>
      <c r="D227" s="36">
        <f t="shared" si="35"/>
        <v>32624.59157417313</v>
      </c>
      <c r="E227" s="37">
        <f t="shared" si="28"/>
        <v>0</v>
      </c>
      <c r="F227" s="36">
        <f t="shared" si="29"/>
        <v>32624.59157417313</v>
      </c>
      <c r="G227" s="36">
        <f t="shared" si="33"/>
        <v>25549.455985528537</v>
      </c>
      <c r="H227" s="36">
        <f t="shared" si="34"/>
        <v>7075.1355886445926</v>
      </c>
      <c r="I227" s="36">
        <f t="shared" si="30"/>
        <v>868151.88152747264</v>
      </c>
      <c r="J227" s="36">
        <f>SUM($H$18:$H227)</f>
        <v>4219316.1121038301</v>
      </c>
    </row>
    <row r="228" spans="1:10" x14ac:dyDescent="0.3">
      <c r="A228" s="34">
        <f t="shared" si="31"/>
        <v>211</v>
      </c>
      <c r="B228" s="35">
        <f t="shared" si="27"/>
        <v>49274</v>
      </c>
      <c r="C228" s="36">
        <f t="shared" si="32"/>
        <v>868151.88152747264</v>
      </c>
      <c r="D228" s="36">
        <f t="shared" si="35"/>
        <v>32624.59157417313</v>
      </c>
      <c r="E228" s="37">
        <f t="shared" si="28"/>
        <v>0</v>
      </c>
      <c r="F228" s="36">
        <f t="shared" si="29"/>
        <v>32624.59157417313</v>
      </c>
      <c r="G228" s="36">
        <f t="shared" si="33"/>
        <v>25751.722512080636</v>
      </c>
      <c r="H228" s="36">
        <f t="shared" si="34"/>
        <v>6872.8690620924926</v>
      </c>
      <c r="I228" s="36">
        <f t="shared" si="30"/>
        <v>842400.15901539195</v>
      </c>
      <c r="J228" s="36">
        <f>SUM($H$18:$H228)</f>
        <v>4226188.9811659222</v>
      </c>
    </row>
    <row r="229" spans="1:10" x14ac:dyDescent="0.3">
      <c r="A229" s="34">
        <f t="shared" si="31"/>
        <v>212</v>
      </c>
      <c r="B229" s="35">
        <f t="shared" si="27"/>
        <v>49304</v>
      </c>
      <c r="C229" s="36">
        <f t="shared" si="32"/>
        <v>842400.15901539195</v>
      </c>
      <c r="D229" s="36">
        <f t="shared" si="35"/>
        <v>32624.59157417313</v>
      </c>
      <c r="E229" s="37">
        <f t="shared" si="28"/>
        <v>0</v>
      </c>
      <c r="F229" s="36">
        <f t="shared" si="29"/>
        <v>32624.59157417313</v>
      </c>
      <c r="G229" s="36">
        <f t="shared" si="33"/>
        <v>25955.590315301277</v>
      </c>
      <c r="H229" s="36">
        <f t="shared" si="34"/>
        <v>6669.0012588718528</v>
      </c>
      <c r="I229" s="36">
        <f t="shared" si="30"/>
        <v>816444.56870009063</v>
      </c>
      <c r="J229" s="36">
        <f>SUM($H$18:$H229)</f>
        <v>4232857.9824247938</v>
      </c>
    </row>
    <row r="230" spans="1:10" x14ac:dyDescent="0.3">
      <c r="A230" s="34">
        <f t="shared" si="31"/>
        <v>213</v>
      </c>
      <c r="B230" s="35">
        <f t="shared" si="27"/>
        <v>49335</v>
      </c>
      <c r="C230" s="36">
        <f t="shared" si="32"/>
        <v>816444.56870009063</v>
      </c>
      <c r="D230" s="36">
        <f t="shared" si="35"/>
        <v>32624.59157417313</v>
      </c>
      <c r="E230" s="37">
        <f t="shared" si="28"/>
        <v>0</v>
      </c>
      <c r="F230" s="36">
        <f t="shared" si="29"/>
        <v>32624.59157417313</v>
      </c>
      <c r="G230" s="36">
        <f t="shared" si="33"/>
        <v>26161.072071964078</v>
      </c>
      <c r="H230" s="36">
        <f t="shared" si="34"/>
        <v>6463.5195022090511</v>
      </c>
      <c r="I230" s="36">
        <f t="shared" si="30"/>
        <v>790283.4966281266</v>
      </c>
      <c r="J230" s="36">
        <f>SUM($H$18:$H230)</f>
        <v>4239321.5019270033</v>
      </c>
    </row>
    <row r="231" spans="1:10" x14ac:dyDescent="0.3">
      <c r="A231" s="34">
        <f t="shared" si="31"/>
        <v>214</v>
      </c>
      <c r="B231" s="35">
        <f t="shared" si="27"/>
        <v>49366</v>
      </c>
      <c r="C231" s="36">
        <f t="shared" si="32"/>
        <v>790283.4966281266</v>
      </c>
      <c r="D231" s="36">
        <f t="shared" si="35"/>
        <v>32624.59157417313</v>
      </c>
      <c r="E231" s="37">
        <f t="shared" si="28"/>
        <v>0</v>
      </c>
      <c r="F231" s="36">
        <f t="shared" si="29"/>
        <v>32624.59157417313</v>
      </c>
      <c r="G231" s="36">
        <f t="shared" si="33"/>
        <v>26368.18055920046</v>
      </c>
      <c r="H231" s="36">
        <f t="shared" si="34"/>
        <v>6256.4110149726694</v>
      </c>
      <c r="I231" s="36">
        <f t="shared" si="30"/>
        <v>763915.31606892613</v>
      </c>
      <c r="J231" s="36">
        <f>SUM($H$18:$H231)</f>
        <v>4245577.9129419755</v>
      </c>
    </row>
    <row r="232" spans="1:10" x14ac:dyDescent="0.3">
      <c r="A232" s="34">
        <f t="shared" si="31"/>
        <v>215</v>
      </c>
      <c r="B232" s="35">
        <f t="shared" si="27"/>
        <v>49394</v>
      </c>
      <c r="C232" s="36">
        <f t="shared" si="32"/>
        <v>763915.31606892613</v>
      </c>
      <c r="D232" s="36">
        <f t="shared" si="35"/>
        <v>32624.59157417313</v>
      </c>
      <c r="E232" s="37">
        <f t="shared" si="28"/>
        <v>0</v>
      </c>
      <c r="F232" s="36">
        <f t="shared" si="29"/>
        <v>32624.59157417313</v>
      </c>
      <c r="G232" s="36">
        <f t="shared" si="33"/>
        <v>26576.92865529413</v>
      </c>
      <c r="H232" s="36">
        <f t="shared" si="34"/>
        <v>6047.6629188789984</v>
      </c>
      <c r="I232" s="36">
        <f t="shared" si="30"/>
        <v>737338.38741363201</v>
      </c>
      <c r="J232" s="36">
        <f>SUM($H$18:$H232)</f>
        <v>4251625.5758608542</v>
      </c>
    </row>
    <row r="233" spans="1:10" x14ac:dyDescent="0.3">
      <c r="A233" s="34">
        <f t="shared" si="31"/>
        <v>216</v>
      </c>
      <c r="B233" s="35">
        <f t="shared" si="27"/>
        <v>49425</v>
      </c>
      <c r="C233" s="36">
        <f t="shared" si="32"/>
        <v>737338.38741363201</v>
      </c>
      <c r="D233" s="36">
        <f t="shared" si="35"/>
        <v>32624.59157417313</v>
      </c>
      <c r="E233" s="37">
        <f t="shared" si="28"/>
        <v>0</v>
      </c>
      <c r="F233" s="36">
        <f t="shared" si="29"/>
        <v>32624.59157417313</v>
      </c>
      <c r="G233" s="36">
        <f t="shared" si="33"/>
        <v>26787.329340481876</v>
      </c>
      <c r="H233" s="36">
        <f t="shared" si="34"/>
        <v>5837.2622336912536</v>
      </c>
      <c r="I233" s="36">
        <f t="shared" si="30"/>
        <v>710551.05807315011</v>
      </c>
      <c r="J233" s="36">
        <f>SUM($H$18:$H233)</f>
        <v>4257462.8380945455</v>
      </c>
    </row>
    <row r="234" spans="1:10" x14ac:dyDescent="0.3">
      <c r="A234" s="34">
        <f t="shared" si="31"/>
        <v>217</v>
      </c>
      <c r="B234" s="35">
        <f t="shared" si="27"/>
        <v>49455</v>
      </c>
      <c r="C234" s="36">
        <f t="shared" si="32"/>
        <v>710551.05807315011</v>
      </c>
      <c r="D234" s="36">
        <f t="shared" si="35"/>
        <v>32624.59157417313</v>
      </c>
      <c r="E234" s="37">
        <f t="shared" si="28"/>
        <v>0</v>
      </c>
      <c r="F234" s="36">
        <f t="shared" si="29"/>
        <v>32624.59157417313</v>
      </c>
      <c r="G234" s="36">
        <f t="shared" si="33"/>
        <v>26999.39569776069</v>
      </c>
      <c r="H234" s="36">
        <f t="shared" si="34"/>
        <v>5625.1958764124383</v>
      </c>
      <c r="I234" s="36">
        <f t="shared" si="30"/>
        <v>683551.66237538937</v>
      </c>
      <c r="J234" s="36">
        <f>SUM($H$18:$H234)</f>
        <v>4263088.0339709576</v>
      </c>
    </row>
    <row r="235" spans="1:10" x14ac:dyDescent="0.3">
      <c r="A235" s="34">
        <f t="shared" si="31"/>
        <v>218</v>
      </c>
      <c r="B235" s="35">
        <f t="shared" si="27"/>
        <v>49486</v>
      </c>
      <c r="C235" s="36">
        <f t="shared" si="32"/>
        <v>683551.66237538937</v>
      </c>
      <c r="D235" s="36">
        <f t="shared" si="35"/>
        <v>32624.59157417313</v>
      </c>
      <c r="E235" s="37">
        <f t="shared" si="28"/>
        <v>0</v>
      </c>
      <c r="F235" s="36">
        <f t="shared" si="29"/>
        <v>32624.59157417313</v>
      </c>
      <c r="G235" s="36">
        <f t="shared" si="33"/>
        <v>27213.140913701296</v>
      </c>
      <c r="H235" s="36">
        <f t="shared" si="34"/>
        <v>5411.4506604718326</v>
      </c>
      <c r="I235" s="36">
        <f t="shared" si="30"/>
        <v>656338.5214616881</v>
      </c>
      <c r="J235" s="36">
        <f>SUM($H$18:$H235)</f>
        <v>4268499.4846314294</v>
      </c>
    </row>
    <row r="236" spans="1:10" x14ac:dyDescent="0.3">
      <c r="A236" s="34">
        <f t="shared" si="31"/>
        <v>219</v>
      </c>
      <c r="B236" s="35">
        <f t="shared" si="27"/>
        <v>49516</v>
      </c>
      <c r="C236" s="36">
        <f t="shared" si="32"/>
        <v>656338.5214616881</v>
      </c>
      <c r="D236" s="36">
        <f t="shared" si="35"/>
        <v>32624.59157417313</v>
      </c>
      <c r="E236" s="37">
        <f t="shared" si="28"/>
        <v>0</v>
      </c>
      <c r="F236" s="36">
        <f t="shared" si="29"/>
        <v>32624.59157417313</v>
      </c>
      <c r="G236" s="36">
        <f t="shared" si="33"/>
        <v>27428.578279268098</v>
      </c>
      <c r="H236" s="36">
        <f t="shared" si="34"/>
        <v>5196.0132949050303</v>
      </c>
      <c r="I236" s="36">
        <f t="shared" si="30"/>
        <v>628909.94318241999</v>
      </c>
      <c r="J236" s="36">
        <f>SUM($H$18:$H236)</f>
        <v>4273695.4979263349</v>
      </c>
    </row>
    <row r="237" spans="1:10" x14ac:dyDescent="0.3">
      <c r="A237" s="34">
        <f t="shared" si="31"/>
        <v>220</v>
      </c>
      <c r="B237" s="35">
        <f t="shared" si="27"/>
        <v>49547</v>
      </c>
      <c r="C237" s="36">
        <f t="shared" si="32"/>
        <v>628909.94318241999</v>
      </c>
      <c r="D237" s="36">
        <f t="shared" si="35"/>
        <v>32624.59157417313</v>
      </c>
      <c r="E237" s="37">
        <f t="shared" si="28"/>
        <v>0</v>
      </c>
      <c r="F237" s="36">
        <f t="shared" si="29"/>
        <v>32624.59157417313</v>
      </c>
      <c r="G237" s="36">
        <f t="shared" si="33"/>
        <v>27645.721190645636</v>
      </c>
      <c r="H237" s="36">
        <f t="shared" si="34"/>
        <v>4978.8703835274919</v>
      </c>
      <c r="I237" s="36">
        <f t="shared" si="30"/>
        <v>601264.22199177439</v>
      </c>
      <c r="J237" s="36">
        <f>SUM($H$18:$H237)</f>
        <v>4278674.368309862</v>
      </c>
    </row>
    <row r="238" spans="1:10" x14ac:dyDescent="0.3">
      <c r="A238" s="34">
        <f t="shared" si="31"/>
        <v>221</v>
      </c>
      <c r="B238" s="35">
        <f t="shared" si="27"/>
        <v>49578</v>
      </c>
      <c r="C238" s="36">
        <f t="shared" si="32"/>
        <v>601264.22199177439</v>
      </c>
      <c r="D238" s="36">
        <f t="shared" si="35"/>
        <v>32624.59157417313</v>
      </c>
      <c r="E238" s="37">
        <f t="shared" si="28"/>
        <v>0</v>
      </c>
      <c r="F238" s="36">
        <f t="shared" si="29"/>
        <v>32624.59157417313</v>
      </c>
      <c r="G238" s="36">
        <f t="shared" si="33"/>
        <v>27864.583150071583</v>
      </c>
      <c r="H238" s="36">
        <f t="shared" si="34"/>
        <v>4760.0084241015475</v>
      </c>
      <c r="I238" s="36">
        <f t="shared" si="30"/>
        <v>573399.63884170284</v>
      </c>
      <c r="J238" s="36">
        <f>SUM($H$18:$H238)</f>
        <v>4283434.3767339634</v>
      </c>
    </row>
    <row r="239" spans="1:10" x14ac:dyDescent="0.3">
      <c r="A239" s="34">
        <f t="shared" si="31"/>
        <v>222</v>
      </c>
      <c r="B239" s="35">
        <f t="shared" si="27"/>
        <v>49608</v>
      </c>
      <c r="C239" s="36">
        <f t="shared" si="32"/>
        <v>573399.63884170284</v>
      </c>
      <c r="D239" s="36">
        <f t="shared" si="35"/>
        <v>32624.59157417313</v>
      </c>
      <c r="E239" s="37">
        <f t="shared" si="28"/>
        <v>0</v>
      </c>
      <c r="F239" s="36">
        <f t="shared" si="29"/>
        <v>32624.59157417313</v>
      </c>
      <c r="G239" s="36">
        <f t="shared" si="33"/>
        <v>28085.177766676316</v>
      </c>
      <c r="H239" s="36">
        <f t="shared" si="34"/>
        <v>4539.4138074968141</v>
      </c>
      <c r="I239" s="36">
        <f t="shared" si="30"/>
        <v>545314.46107502654</v>
      </c>
      <c r="J239" s="36">
        <f>SUM($H$18:$H239)</f>
        <v>4287973.7905414598</v>
      </c>
    </row>
    <row r="240" spans="1:10" x14ac:dyDescent="0.3">
      <c r="A240" s="34">
        <f t="shared" si="31"/>
        <v>223</v>
      </c>
      <c r="B240" s="35">
        <f t="shared" si="27"/>
        <v>49639</v>
      </c>
      <c r="C240" s="36">
        <f t="shared" si="32"/>
        <v>545314.46107502654</v>
      </c>
      <c r="D240" s="36">
        <f t="shared" si="35"/>
        <v>32624.59157417313</v>
      </c>
      <c r="E240" s="37">
        <f t="shared" si="28"/>
        <v>0</v>
      </c>
      <c r="F240" s="36">
        <f t="shared" si="29"/>
        <v>32624.59157417313</v>
      </c>
      <c r="G240" s="36">
        <f t="shared" si="33"/>
        <v>28307.51875732917</v>
      </c>
      <c r="H240" s="36">
        <f t="shared" si="34"/>
        <v>4317.07281684396</v>
      </c>
      <c r="I240" s="36">
        <f t="shared" si="30"/>
        <v>517006.94231769739</v>
      </c>
      <c r="J240" s="36">
        <f>SUM($H$18:$H240)</f>
        <v>4292290.8633583039</v>
      </c>
    </row>
    <row r="241" spans="1:10" x14ac:dyDescent="0.3">
      <c r="A241" s="34">
        <f t="shared" si="31"/>
        <v>224</v>
      </c>
      <c r="B241" s="35">
        <f t="shared" si="27"/>
        <v>49669</v>
      </c>
      <c r="C241" s="36">
        <f t="shared" si="32"/>
        <v>517006.94231769739</v>
      </c>
      <c r="D241" s="36">
        <f t="shared" si="35"/>
        <v>32624.59157417313</v>
      </c>
      <c r="E241" s="37">
        <f t="shared" si="28"/>
        <v>0</v>
      </c>
      <c r="F241" s="36">
        <f t="shared" si="29"/>
        <v>32624.59157417313</v>
      </c>
      <c r="G241" s="36">
        <f t="shared" si="33"/>
        <v>28531.619947491359</v>
      </c>
      <c r="H241" s="36">
        <f t="shared" si="34"/>
        <v>4092.9716266817709</v>
      </c>
      <c r="I241" s="36">
        <f t="shared" si="30"/>
        <v>488475.32237020601</v>
      </c>
      <c r="J241" s="36">
        <f>SUM($H$18:$H241)</f>
        <v>4296383.8349849861</v>
      </c>
    </row>
    <row r="242" spans="1:10" x14ac:dyDescent="0.3">
      <c r="A242" s="34">
        <f t="shared" si="31"/>
        <v>225</v>
      </c>
      <c r="B242" s="35">
        <f t="shared" si="27"/>
        <v>49700</v>
      </c>
      <c r="C242" s="36">
        <f t="shared" si="32"/>
        <v>488475.32237020601</v>
      </c>
      <c r="D242" s="36">
        <f t="shared" si="35"/>
        <v>32624.59157417313</v>
      </c>
      <c r="E242" s="37">
        <f t="shared" si="28"/>
        <v>0</v>
      </c>
      <c r="F242" s="36">
        <f t="shared" si="29"/>
        <v>32624.59157417313</v>
      </c>
      <c r="G242" s="36">
        <f t="shared" si="33"/>
        <v>28757.495272075666</v>
      </c>
      <c r="H242" s="36">
        <f t="shared" si="34"/>
        <v>3867.0963020974646</v>
      </c>
      <c r="I242" s="36">
        <f t="shared" si="30"/>
        <v>459717.82709813036</v>
      </c>
      <c r="J242" s="36">
        <f>SUM($H$18:$H242)</f>
        <v>4300250.9312870838</v>
      </c>
    </row>
    <row r="243" spans="1:10" x14ac:dyDescent="0.3">
      <c r="A243" s="34">
        <f t="shared" si="31"/>
        <v>226</v>
      </c>
      <c r="B243" s="35">
        <f t="shared" si="27"/>
        <v>49731</v>
      </c>
      <c r="C243" s="36">
        <f t="shared" si="32"/>
        <v>459717.82709813036</v>
      </c>
      <c r="D243" s="36">
        <f t="shared" si="35"/>
        <v>32624.59157417313</v>
      </c>
      <c r="E243" s="37">
        <f t="shared" si="28"/>
        <v>0</v>
      </c>
      <c r="F243" s="36">
        <f t="shared" si="29"/>
        <v>32624.59157417313</v>
      </c>
      <c r="G243" s="36">
        <f t="shared" si="33"/>
        <v>28985.158776312932</v>
      </c>
      <c r="H243" s="36">
        <f t="shared" si="34"/>
        <v>3639.4327978601991</v>
      </c>
      <c r="I243" s="36">
        <f t="shared" si="30"/>
        <v>430732.66832181741</v>
      </c>
      <c r="J243" s="36">
        <f>SUM($H$18:$H243)</f>
        <v>4303890.3640849441</v>
      </c>
    </row>
    <row r="244" spans="1:10" x14ac:dyDescent="0.3">
      <c r="A244" s="34">
        <f t="shared" si="31"/>
        <v>227</v>
      </c>
      <c r="B244" s="35">
        <f t="shared" si="27"/>
        <v>49760</v>
      </c>
      <c r="C244" s="36">
        <f t="shared" si="32"/>
        <v>430732.66832181741</v>
      </c>
      <c r="D244" s="36">
        <f t="shared" si="35"/>
        <v>32624.59157417313</v>
      </c>
      <c r="E244" s="37">
        <f t="shared" si="28"/>
        <v>0</v>
      </c>
      <c r="F244" s="36">
        <f t="shared" si="29"/>
        <v>32624.59157417313</v>
      </c>
      <c r="G244" s="36">
        <f t="shared" si="33"/>
        <v>29214.62461662541</v>
      </c>
      <c r="H244" s="36">
        <f t="shared" si="34"/>
        <v>3409.9669575477214</v>
      </c>
      <c r="I244" s="36">
        <f t="shared" si="30"/>
        <v>401518.04370519199</v>
      </c>
      <c r="J244" s="36">
        <f>SUM($H$18:$H244)</f>
        <v>4307300.3310424918</v>
      </c>
    </row>
    <row r="245" spans="1:10" x14ac:dyDescent="0.3">
      <c r="A245" s="34">
        <f t="shared" si="31"/>
        <v>228</v>
      </c>
      <c r="B245" s="35">
        <f t="shared" si="27"/>
        <v>49791</v>
      </c>
      <c r="C245" s="36">
        <f t="shared" si="32"/>
        <v>401518.04370519199</v>
      </c>
      <c r="D245" s="36">
        <f t="shared" si="35"/>
        <v>32624.59157417313</v>
      </c>
      <c r="E245" s="37">
        <f t="shared" si="28"/>
        <v>0</v>
      </c>
      <c r="F245" s="36">
        <f t="shared" si="29"/>
        <v>32624.59157417313</v>
      </c>
      <c r="G245" s="36">
        <f t="shared" si="33"/>
        <v>29445.907061507027</v>
      </c>
      <c r="H245" s="36">
        <f t="shared" si="34"/>
        <v>3178.6845126661033</v>
      </c>
      <c r="I245" s="36">
        <f t="shared" si="30"/>
        <v>372072.13664368493</v>
      </c>
      <c r="J245" s="36">
        <f>SUM($H$18:$H245)</f>
        <v>4310479.0155551583</v>
      </c>
    </row>
    <row r="246" spans="1:10" x14ac:dyDescent="0.3">
      <c r="A246" s="34">
        <f t="shared" si="31"/>
        <v>229</v>
      </c>
      <c r="B246" s="35">
        <f t="shared" si="27"/>
        <v>49821</v>
      </c>
      <c r="C246" s="36">
        <f t="shared" si="32"/>
        <v>372072.13664368493</v>
      </c>
      <c r="D246" s="36">
        <f t="shared" si="35"/>
        <v>32624.59157417313</v>
      </c>
      <c r="E246" s="37">
        <f t="shared" si="28"/>
        <v>0</v>
      </c>
      <c r="F246" s="36">
        <f t="shared" si="29"/>
        <v>32624.59157417313</v>
      </c>
      <c r="G246" s="36">
        <f t="shared" si="33"/>
        <v>29679.020492410622</v>
      </c>
      <c r="H246" s="36">
        <f t="shared" si="34"/>
        <v>2945.5710817625059</v>
      </c>
      <c r="I246" s="36">
        <f t="shared" si="30"/>
        <v>342393.1161512743</v>
      </c>
      <c r="J246" s="36">
        <f>SUM($H$18:$H246)</f>
        <v>4313424.5866369205</v>
      </c>
    </row>
    <row r="247" spans="1:10" x14ac:dyDescent="0.3">
      <c r="A247" s="34">
        <f t="shared" si="31"/>
        <v>230</v>
      </c>
      <c r="B247" s="35">
        <f t="shared" si="27"/>
        <v>49852</v>
      </c>
      <c r="C247" s="36">
        <f t="shared" si="32"/>
        <v>342393.1161512743</v>
      </c>
      <c r="D247" s="36">
        <f t="shared" si="35"/>
        <v>32624.59157417313</v>
      </c>
      <c r="E247" s="37">
        <f t="shared" si="28"/>
        <v>0</v>
      </c>
      <c r="F247" s="36">
        <f t="shared" si="29"/>
        <v>32624.59157417313</v>
      </c>
      <c r="G247" s="36">
        <f t="shared" si="33"/>
        <v>29913.979404642207</v>
      </c>
      <c r="H247" s="36">
        <f t="shared" si="34"/>
        <v>2710.6121695309216</v>
      </c>
      <c r="I247" s="36">
        <f t="shared" si="30"/>
        <v>312479.13674663211</v>
      </c>
      <c r="J247" s="36">
        <f>SUM($H$18:$H247)</f>
        <v>4316135.1988064516</v>
      </c>
    </row>
    <row r="248" spans="1:10" x14ac:dyDescent="0.3">
      <c r="A248" s="34">
        <f t="shared" si="31"/>
        <v>231</v>
      </c>
      <c r="B248" s="35">
        <f t="shared" si="27"/>
        <v>49882</v>
      </c>
      <c r="C248" s="36">
        <f t="shared" si="32"/>
        <v>312479.13674663211</v>
      </c>
      <c r="D248" s="36">
        <f t="shared" si="35"/>
        <v>32624.59157417313</v>
      </c>
      <c r="E248" s="37">
        <f t="shared" si="28"/>
        <v>0</v>
      </c>
      <c r="F248" s="36">
        <f t="shared" si="29"/>
        <v>32624.59157417313</v>
      </c>
      <c r="G248" s="36">
        <f t="shared" si="33"/>
        <v>30150.798408262293</v>
      </c>
      <c r="H248" s="36">
        <f t="shared" si="34"/>
        <v>2473.7931659108376</v>
      </c>
      <c r="I248" s="36">
        <f t="shared" si="30"/>
        <v>282328.33833836979</v>
      </c>
      <c r="J248" s="36">
        <f>SUM($H$18:$H248)</f>
        <v>4318608.9919723626</v>
      </c>
    </row>
    <row r="249" spans="1:10" x14ac:dyDescent="0.3">
      <c r="A249" s="34">
        <f t="shared" si="31"/>
        <v>232</v>
      </c>
      <c r="B249" s="35">
        <f t="shared" si="27"/>
        <v>49913</v>
      </c>
      <c r="C249" s="36">
        <f t="shared" si="32"/>
        <v>282328.33833836979</v>
      </c>
      <c r="D249" s="36">
        <f t="shared" si="35"/>
        <v>32624.59157417313</v>
      </c>
      <c r="E249" s="37">
        <f t="shared" si="28"/>
        <v>0</v>
      </c>
      <c r="F249" s="36">
        <f t="shared" si="29"/>
        <v>32624.59157417313</v>
      </c>
      <c r="G249" s="36">
        <f t="shared" si="33"/>
        <v>30389.492228994368</v>
      </c>
      <c r="H249" s="36">
        <f t="shared" si="34"/>
        <v>2235.0993451787608</v>
      </c>
      <c r="I249" s="36">
        <f t="shared" si="30"/>
        <v>251938.84610937542</v>
      </c>
      <c r="J249" s="36">
        <f>SUM($H$18:$H249)</f>
        <v>4320844.091317541</v>
      </c>
    </row>
    <row r="250" spans="1:10" x14ac:dyDescent="0.3">
      <c r="A250" s="34">
        <f t="shared" si="31"/>
        <v>233</v>
      </c>
      <c r="B250" s="35">
        <f t="shared" si="27"/>
        <v>49944</v>
      </c>
      <c r="C250" s="36">
        <f t="shared" si="32"/>
        <v>251938.84610937542</v>
      </c>
      <c r="D250" s="36">
        <f t="shared" si="35"/>
        <v>32624.59157417313</v>
      </c>
      <c r="E250" s="37">
        <f t="shared" si="28"/>
        <v>0</v>
      </c>
      <c r="F250" s="36">
        <f t="shared" si="29"/>
        <v>32624.59157417313</v>
      </c>
      <c r="G250" s="36">
        <f t="shared" si="33"/>
        <v>30630.075709140576</v>
      </c>
      <c r="H250" s="36">
        <f t="shared" si="34"/>
        <v>1994.5158650325554</v>
      </c>
      <c r="I250" s="36">
        <f t="shared" si="30"/>
        <v>221308.77040023485</v>
      </c>
      <c r="J250" s="36">
        <f>SUM($H$18:$H250)</f>
        <v>4322838.6071825735</v>
      </c>
    </row>
    <row r="251" spans="1:10" x14ac:dyDescent="0.3">
      <c r="A251" s="34">
        <f t="shared" si="31"/>
        <v>234</v>
      </c>
      <c r="B251" s="35">
        <f t="shared" si="27"/>
        <v>49974</v>
      </c>
      <c r="C251" s="36">
        <f t="shared" si="32"/>
        <v>221308.77040023485</v>
      </c>
      <c r="D251" s="36">
        <f t="shared" si="35"/>
        <v>32624.59157417313</v>
      </c>
      <c r="E251" s="37">
        <f t="shared" si="28"/>
        <v>0</v>
      </c>
      <c r="F251" s="36">
        <f t="shared" si="29"/>
        <v>32624.59157417313</v>
      </c>
      <c r="G251" s="36">
        <f t="shared" si="33"/>
        <v>30872.563808504605</v>
      </c>
      <c r="H251" s="36">
        <f t="shared" si="34"/>
        <v>1752.0277656685259</v>
      </c>
      <c r="I251" s="36">
        <f t="shared" si="30"/>
        <v>190436.20659173024</v>
      </c>
      <c r="J251" s="36">
        <f>SUM($H$18:$H251)</f>
        <v>4324590.6349482425</v>
      </c>
    </row>
    <row r="252" spans="1:10" x14ac:dyDescent="0.3">
      <c r="A252" s="34">
        <f t="shared" si="31"/>
        <v>235</v>
      </c>
      <c r="B252" s="35">
        <f t="shared" si="27"/>
        <v>50005</v>
      </c>
      <c r="C252" s="36">
        <f t="shared" si="32"/>
        <v>190436.20659173024</v>
      </c>
      <c r="D252" s="36">
        <f t="shared" si="35"/>
        <v>32624.59157417313</v>
      </c>
      <c r="E252" s="37">
        <f t="shared" si="28"/>
        <v>0</v>
      </c>
      <c r="F252" s="36">
        <f t="shared" si="29"/>
        <v>32624.59157417313</v>
      </c>
      <c r="G252" s="36">
        <f t="shared" si="33"/>
        <v>31116.971605321931</v>
      </c>
      <c r="H252" s="36">
        <f t="shared" si="34"/>
        <v>1507.6199688511979</v>
      </c>
      <c r="I252" s="36">
        <f t="shared" si="30"/>
        <v>159319.23498640832</v>
      </c>
      <c r="J252" s="36">
        <f>SUM($H$18:$H252)</f>
        <v>4326098.2549170936</v>
      </c>
    </row>
    <row r="253" spans="1:10" x14ac:dyDescent="0.3">
      <c r="A253" s="34">
        <f t="shared" si="31"/>
        <v>236</v>
      </c>
      <c r="B253" s="35">
        <f t="shared" si="27"/>
        <v>50035</v>
      </c>
      <c r="C253" s="36">
        <f t="shared" si="32"/>
        <v>159319.23498640832</v>
      </c>
      <c r="D253" s="36">
        <f t="shared" si="35"/>
        <v>32624.59157417313</v>
      </c>
      <c r="E253" s="37">
        <f t="shared" si="28"/>
        <v>0</v>
      </c>
      <c r="F253" s="36">
        <f t="shared" si="29"/>
        <v>32624.59157417313</v>
      </c>
      <c r="G253" s="36">
        <f t="shared" si="33"/>
        <v>31363.314297197398</v>
      </c>
      <c r="H253" s="36">
        <f t="shared" si="34"/>
        <v>1261.2772769757325</v>
      </c>
      <c r="I253" s="36">
        <f t="shared" si="30"/>
        <v>127955.92068921092</v>
      </c>
      <c r="J253" s="36">
        <f>SUM($H$18:$H253)</f>
        <v>4327359.5321940696</v>
      </c>
    </row>
    <row r="254" spans="1:10" x14ac:dyDescent="0.3">
      <c r="A254" s="34">
        <f t="shared" si="31"/>
        <v>237</v>
      </c>
      <c r="B254" s="35">
        <f t="shared" si="27"/>
        <v>50066</v>
      </c>
      <c r="C254" s="36">
        <f t="shared" si="32"/>
        <v>127955.92068921092</v>
      </c>
      <c r="D254" s="36">
        <f t="shared" si="35"/>
        <v>32624.59157417313</v>
      </c>
      <c r="E254" s="37">
        <f t="shared" si="28"/>
        <v>0</v>
      </c>
      <c r="F254" s="36">
        <f t="shared" si="29"/>
        <v>32624.59157417313</v>
      </c>
      <c r="G254" s="36">
        <f t="shared" si="33"/>
        <v>31611.607202050211</v>
      </c>
      <c r="H254" s="36">
        <f t="shared" si="34"/>
        <v>1012.9843721229198</v>
      </c>
      <c r="I254" s="36">
        <f t="shared" si="30"/>
        <v>96344.313487160718</v>
      </c>
      <c r="J254" s="36">
        <f>SUM($H$18:$H254)</f>
        <v>4328372.5165661927</v>
      </c>
    </row>
    <row r="255" spans="1:10" x14ac:dyDescent="0.3">
      <c r="A255" s="34">
        <f t="shared" si="31"/>
        <v>238</v>
      </c>
      <c r="B255" s="35">
        <f t="shared" si="27"/>
        <v>50097</v>
      </c>
      <c r="C255" s="36">
        <f t="shared" si="32"/>
        <v>96344.313487160718</v>
      </c>
      <c r="D255" s="36">
        <f t="shared" si="35"/>
        <v>32624.59157417313</v>
      </c>
      <c r="E255" s="37">
        <f t="shared" si="28"/>
        <v>0</v>
      </c>
      <c r="F255" s="36">
        <f t="shared" si="29"/>
        <v>32624.59157417313</v>
      </c>
      <c r="G255" s="36">
        <f t="shared" si="33"/>
        <v>31861.865759066441</v>
      </c>
      <c r="H255" s="36">
        <f t="shared" si="34"/>
        <v>762.72581510668897</v>
      </c>
      <c r="I255" s="36">
        <f t="shared" si="30"/>
        <v>64482.447728094281</v>
      </c>
      <c r="J255" s="36">
        <f>SUM($H$18:$H255)</f>
        <v>4329135.2423812998</v>
      </c>
    </row>
    <row r="256" spans="1:10" x14ac:dyDescent="0.3">
      <c r="A256" s="34">
        <f t="shared" si="31"/>
        <v>239</v>
      </c>
      <c r="B256" s="35">
        <f t="shared" si="27"/>
        <v>50125</v>
      </c>
      <c r="C256" s="36">
        <f t="shared" si="32"/>
        <v>64482.447728094281</v>
      </c>
      <c r="D256" s="36">
        <f t="shared" si="35"/>
        <v>32624.59157417313</v>
      </c>
      <c r="E256" s="37">
        <f t="shared" si="28"/>
        <v>0</v>
      </c>
      <c r="F256" s="36">
        <f t="shared" si="29"/>
        <v>32624.59157417313</v>
      </c>
      <c r="G256" s="36">
        <f t="shared" si="33"/>
        <v>32114.105529659049</v>
      </c>
      <c r="H256" s="36">
        <f t="shared" si="34"/>
        <v>510.48604451407977</v>
      </c>
      <c r="I256" s="36">
        <f t="shared" si="30"/>
        <v>32368.342198435232</v>
      </c>
      <c r="J256" s="36">
        <f>SUM($H$18:$H256)</f>
        <v>4329645.7284258138</v>
      </c>
    </row>
    <row r="257" spans="1:10" x14ac:dyDescent="0.3">
      <c r="A257" s="34">
        <f t="shared" si="31"/>
        <v>240</v>
      </c>
      <c r="B257" s="35">
        <f t="shared" si="27"/>
        <v>50156</v>
      </c>
      <c r="C257" s="36">
        <f t="shared" si="32"/>
        <v>32368.342198435232</v>
      </c>
      <c r="D257" s="36">
        <f t="shared" si="35"/>
        <v>32624.59157417313</v>
      </c>
      <c r="E257" s="37">
        <f t="shared" si="28"/>
        <v>0</v>
      </c>
      <c r="F257" s="36">
        <f t="shared" si="29"/>
        <v>32368.342198435232</v>
      </c>
      <c r="G257" s="36">
        <f t="shared" si="33"/>
        <v>32112.092822697621</v>
      </c>
      <c r="H257" s="36">
        <f t="shared" si="34"/>
        <v>256.24937573761224</v>
      </c>
      <c r="I257" s="36">
        <f t="shared" si="30"/>
        <v>0</v>
      </c>
      <c r="J257" s="36">
        <f>SUM($H$18:$H257)</f>
        <v>4329901.9778015511</v>
      </c>
    </row>
    <row r="258" spans="1:10" x14ac:dyDescent="0.3">
      <c r="A258" s="34">
        <f t="shared" si="31"/>
        <v>241</v>
      </c>
      <c r="B258" s="35">
        <f t="shared" si="27"/>
        <v>50186</v>
      </c>
      <c r="C258" s="36">
        <f t="shared" si="32"/>
        <v>0</v>
      </c>
      <c r="D258" s="36">
        <f t="shared" si="35"/>
        <v>32624.59157417313</v>
      </c>
      <c r="E258" s="37">
        <f t="shared" si="28"/>
        <v>0</v>
      </c>
      <c r="F258" s="36">
        <f t="shared" si="29"/>
        <v>0</v>
      </c>
      <c r="G258" s="36">
        <f t="shared" si="33"/>
        <v>0</v>
      </c>
      <c r="H258" s="36">
        <f t="shared" si="34"/>
        <v>0</v>
      </c>
      <c r="I258" s="36">
        <f t="shared" si="30"/>
        <v>0</v>
      </c>
      <c r="J258" s="36">
        <f>SUM($H$18:$H258)</f>
        <v>4329901.9778015511</v>
      </c>
    </row>
    <row r="259" spans="1:10" x14ac:dyDescent="0.3">
      <c r="A259" s="34">
        <f t="shared" si="31"/>
        <v>242</v>
      </c>
      <c r="B259" s="35">
        <f t="shared" si="27"/>
        <v>50217</v>
      </c>
      <c r="C259" s="36">
        <f t="shared" si="32"/>
        <v>0</v>
      </c>
      <c r="D259" s="36">
        <f t="shared" si="35"/>
        <v>32624.59157417313</v>
      </c>
      <c r="E259" s="37">
        <f t="shared" si="28"/>
        <v>0</v>
      </c>
      <c r="F259" s="36">
        <f t="shared" si="29"/>
        <v>0</v>
      </c>
      <c r="G259" s="36">
        <f t="shared" si="33"/>
        <v>0</v>
      </c>
      <c r="H259" s="36">
        <f t="shared" si="34"/>
        <v>0</v>
      </c>
      <c r="I259" s="36">
        <f t="shared" si="30"/>
        <v>0</v>
      </c>
      <c r="J259" s="36">
        <f>SUM($H$18:$H259)</f>
        <v>4329901.9778015511</v>
      </c>
    </row>
    <row r="260" spans="1:10" x14ac:dyDescent="0.3">
      <c r="A260" s="34">
        <f t="shared" si="31"/>
        <v>243</v>
      </c>
      <c r="B260" s="35">
        <f t="shared" si="27"/>
        <v>50247</v>
      </c>
      <c r="C260" s="36">
        <f t="shared" si="32"/>
        <v>0</v>
      </c>
      <c r="D260" s="36">
        <f t="shared" si="35"/>
        <v>32624.59157417313</v>
      </c>
      <c r="E260" s="37">
        <f t="shared" si="28"/>
        <v>0</v>
      </c>
      <c r="F260" s="36">
        <f t="shared" si="29"/>
        <v>0</v>
      </c>
      <c r="G260" s="36">
        <f t="shared" si="33"/>
        <v>0</v>
      </c>
      <c r="H260" s="36">
        <f t="shared" si="34"/>
        <v>0</v>
      </c>
      <c r="I260" s="36">
        <f t="shared" si="30"/>
        <v>0</v>
      </c>
      <c r="J260" s="36">
        <f>SUM($H$18:$H260)</f>
        <v>4329901.9778015511</v>
      </c>
    </row>
    <row r="261" spans="1:10" x14ac:dyDescent="0.3">
      <c r="A261" s="34">
        <f t="shared" si="31"/>
        <v>244</v>
      </c>
      <c r="B261" s="35">
        <f t="shared" si="27"/>
        <v>50278</v>
      </c>
      <c r="C261" s="36">
        <f t="shared" si="32"/>
        <v>0</v>
      </c>
      <c r="D261" s="36">
        <f t="shared" si="35"/>
        <v>32624.59157417313</v>
      </c>
      <c r="E261" s="37">
        <f t="shared" si="28"/>
        <v>0</v>
      </c>
      <c r="F261" s="36">
        <f t="shared" si="29"/>
        <v>0</v>
      </c>
      <c r="G261" s="36">
        <f t="shared" si="33"/>
        <v>0</v>
      </c>
      <c r="H261" s="36">
        <f t="shared" si="34"/>
        <v>0</v>
      </c>
      <c r="I261" s="36">
        <f t="shared" si="30"/>
        <v>0</v>
      </c>
      <c r="J261" s="36">
        <f>SUM($H$18:$H261)</f>
        <v>4329901.9778015511</v>
      </c>
    </row>
    <row r="262" spans="1:10" x14ac:dyDescent="0.3">
      <c r="A262" s="34">
        <f t="shared" si="31"/>
        <v>245</v>
      </c>
      <c r="B262" s="35">
        <f t="shared" si="27"/>
        <v>50309</v>
      </c>
      <c r="C262" s="36">
        <f t="shared" si="32"/>
        <v>0</v>
      </c>
      <c r="D262" s="36">
        <f t="shared" si="35"/>
        <v>32624.59157417313</v>
      </c>
      <c r="E262" s="37">
        <f t="shared" si="28"/>
        <v>0</v>
      </c>
      <c r="F262" s="36">
        <f t="shared" si="29"/>
        <v>0</v>
      </c>
      <c r="G262" s="36">
        <f t="shared" si="33"/>
        <v>0</v>
      </c>
      <c r="H262" s="36">
        <f t="shared" si="34"/>
        <v>0</v>
      </c>
      <c r="I262" s="36">
        <f t="shared" si="30"/>
        <v>0</v>
      </c>
      <c r="J262" s="36">
        <f>SUM($H$18:$H262)</f>
        <v>4329901.9778015511</v>
      </c>
    </row>
    <row r="263" spans="1:10" x14ac:dyDescent="0.3">
      <c r="A263" s="34">
        <f t="shared" si="31"/>
        <v>246</v>
      </c>
      <c r="B263" s="35">
        <f t="shared" si="27"/>
        <v>50339</v>
      </c>
      <c r="C263" s="36">
        <f t="shared" si="32"/>
        <v>0</v>
      </c>
      <c r="D263" s="36">
        <f t="shared" si="35"/>
        <v>32624.59157417313</v>
      </c>
      <c r="E263" s="37">
        <f t="shared" si="28"/>
        <v>0</v>
      </c>
      <c r="F263" s="36">
        <f t="shared" si="29"/>
        <v>0</v>
      </c>
      <c r="G263" s="36">
        <f t="shared" si="33"/>
        <v>0</v>
      </c>
      <c r="H263" s="36">
        <f t="shared" si="34"/>
        <v>0</v>
      </c>
      <c r="I263" s="36">
        <f t="shared" si="30"/>
        <v>0</v>
      </c>
      <c r="J263" s="36">
        <f>SUM($H$18:$H263)</f>
        <v>4329901.9778015511</v>
      </c>
    </row>
    <row r="264" spans="1:10" x14ac:dyDescent="0.3">
      <c r="A264" s="34">
        <f t="shared" si="31"/>
        <v>247</v>
      </c>
      <c r="B264" s="35">
        <f t="shared" si="27"/>
        <v>50370</v>
      </c>
      <c r="C264" s="36">
        <f t="shared" si="32"/>
        <v>0</v>
      </c>
      <c r="D264" s="36">
        <f t="shared" si="35"/>
        <v>32624.59157417313</v>
      </c>
      <c r="E264" s="37">
        <f t="shared" si="28"/>
        <v>0</v>
      </c>
      <c r="F264" s="36">
        <f t="shared" si="29"/>
        <v>0</v>
      </c>
      <c r="G264" s="36">
        <f t="shared" si="33"/>
        <v>0</v>
      </c>
      <c r="H264" s="36">
        <f t="shared" si="34"/>
        <v>0</v>
      </c>
      <c r="I264" s="36">
        <f t="shared" si="30"/>
        <v>0</v>
      </c>
      <c r="J264" s="36">
        <f>SUM($H$18:$H264)</f>
        <v>4329901.9778015511</v>
      </c>
    </row>
    <row r="265" spans="1:10" x14ac:dyDescent="0.3">
      <c r="A265" s="34">
        <f t="shared" si="31"/>
        <v>248</v>
      </c>
      <c r="B265" s="35">
        <f t="shared" si="27"/>
        <v>50400</v>
      </c>
      <c r="C265" s="36">
        <f t="shared" si="32"/>
        <v>0</v>
      </c>
      <c r="D265" s="36">
        <f t="shared" si="35"/>
        <v>32624.59157417313</v>
      </c>
      <c r="E265" s="37">
        <f t="shared" si="28"/>
        <v>0</v>
      </c>
      <c r="F265" s="36">
        <f t="shared" si="29"/>
        <v>0</v>
      </c>
      <c r="G265" s="36">
        <f t="shared" si="33"/>
        <v>0</v>
      </c>
      <c r="H265" s="36">
        <f t="shared" si="34"/>
        <v>0</v>
      </c>
      <c r="I265" s="36">
        <f t="shared" si="30"/>
        <v>0</v>
      </c>
      <c r="J265" s="36">
        <f>SUM($H$18:$H265)</f>
        <v>4329901.9778015511</v>
      </c>
    </row>
    <row r="266" spans="1:10" x14ac:dyDescent="0.3">
      <c r="A266" s="34">
        <f t="shared" si="31"/>
        <v>249</v>
      </c>
      <c r="B266" s="35">
        <f t="shared" si="27"/>
        <v>50431</v>
      </c>
      <c r="C266" s="36">
        <f t="shared" si="32"/>
        <v>0</v>
      </c>
      <c r="D266" s="36">
        <f t="shared" si="35"/>
        <v>32624.59157417313</v>
      </c>
      <c r="E266" s="37">
        <f t="shared" si="28"/>
        <v>0</v>
      </c>
      <c r="F266" s="36">
        <f t="shared" si="29"/>
        <v>0</v>
      </c>
      <c r="G266" s="36">
        <f t="shared" si="33"/>
        <v>0</v>
      </c>
      <c r="H266" s="36">
        <f t="shared" si="34"/>
        <v>0</v>
      </c>
      <c r="I266" s="36">
        <f t="shared" si="30"/>
        <v>0</v>
      </c>
      <c r="J266" s="36">
        <f>SUM($H$18:$H266)</f>
        <v>4329901.9778015511</v>
      </c>
    </row>
    <row r="267" spans="1:10" x14ac:dyDescent="0.3">
      <c r="A267" s="34">
        <f t="shared" si="31"/>
        <v>250</v>
      </c>
      <c r="B267" s="35">
        <f t="shared" si="27"/>
        <v>50462</v>
      </c>
      <c r="C267" s="36">
        <f t="shared" si="32"/>
        <v>0</v>
      </c>
      <c r="D267" s="36">
        <f t="shared" si="35"/>
        <v>32624.59157417313</v>
      </c>
      <c r="E267" s="37">
        <f t="shared" si="28"/>
        <v>0</v>
      </c>
      <c r="F267" s="36">
        <f t="shared" si="29"/>
        <v>0</v>
      </c>
      <c r="G267" s="36">
        <f t="shared" si="33"/>
        <v>0</v>
      </c>
      <c r="H267" s="36">
        <f t="shared" si="34"/>
        <v>0</v>
      </c>
      <c r="I267" s="36">
        <f t="shared" si="30"/>
        <v>0</v>
      </c>
      <c r="J267" s="36">
        <f>SUM($H$18:$H267)</f>
        <v>4329901.9778015511</v>
      </c>
    </row>
    <row r="268" spans="1:10" x14ac:dyDescent="0.3">
      <c r="A268" s="34">
        <f t="shared" si="31"/>
        <v>251</v>
      </c>
      <c r="B268" s="35">
        <f t="shared" si="27"/>
        <v>50490</v>
      </c>
      <c r="C268" s="36">
        <f t="shared" si="32"/>
        <v>0</v>
      </c>
      <c r="D268" s="36">
        <f t="shared" si="35"/>
        <v>32624.59157417313</v>
      </c>
      <c r="E268" s="37">
        <f t="shared" si="28"/>
        <v>0</v>
      </c>
      <c r="F268" s="36">
        <f t="shared" si="29"/>
        <v>0</v>
      </c>
      <c r="G268" s="36">
        <f t="shared" si="33"/>
        <v>0</v>
      </c>
      <c r="H268" s="36">
        <f t="shared" si="34"/>
        <v>0</v>
      </c>
      <c r="I268" s="36">
        <f t="shared" si="30"/>
        <v>0</v>
      </c>
      <c r="J268" s="36">
        <f>SUM($H$18:$H268)</f>
        <v>4329901.9778015511</v>
      </c>
    </row>
    <row r="269" spans="1:10" x14ac:dyDescent="0.3">
      <c r="A269" s="34">
        <f t="shared" si="31"/>
        <v>252</v>
      </c>
      <c r="B269" s="35">
        <f t="shared" si="27"/>
        <v>50521</v>
      </c>
      <c r="C269" s="36">
        <f t="shared" si="32"/>
        <v>0</v>
      </c>
      <c r="D269" s="36">
        <f t="shared" si="35"/>
        <v>32624.59157417313</v>
      </c>
      <c r="E269" s="37">
        <f t="shared" si="28"/>
        <v>0</v>
      </c>
      <c r="F269" s="36">
        <f t="shared" si="29"/>
        <v>0</v>
      </c>
      <c r="G269" s="36">
        <f t="shared" si="33"/>
        <v>0</v>
      </c>
      <c r="H269" s="36">
        <f t="shared" si="34"/>
        <v>0</v>
      </c>
      <c r="I269" s="36">
        <f t="shared" si="30"/>
        <v>0</v>
      </c>
      <c r="J269" s="36">
        <f>SUM($H$18:$H269)</f>
        <v>4329901.9778015511</v>
      </c>
    </row>
    <row r="270" spans="1:10" x14ac:dyDescent="0.3">
      <c r="A270" s="34">
        <f t="shared" si="31"/>
        <v>253</v>
      </c>
      <c r="B270" s="35">
        <f t="shared" si="27"/>
        <v>50551</v>
      </c>
      <c r="C270" s="36">
        <f t="shared" si="32"/>
        <v>0</v>
      </c>
      <c r="D270" s="36">
        <f t="shared" si="35"/>
        <v>32624.59157417313</v>
      </c>
      <c r="E270" s="37">
        <f t="shared" si="28"/>
        <v>0</v>
      </c>
      <c r="F270" s="36">
        <f t="shared" si="29"/>
        <v>0</v>
      </c>
      <c r="G270" s="36">
        <f t="shared" si="33"/>
        <v>0</v>
      </c>
      <c r="H270" s="36">
        <f t="shared" si="34"/>
        <v>0</v>
      </c>
      <c r="I270" s="36">
        <f t="shared" si="30"/>
        <v>0</v>
      </c>
      <c r="J270" s="36">
        <f>SUM($H$18:$H270)</f>
        <v>4329901.9778015511</v>
      </c>
    </row>
    <row r="271" spans="1:10" x14ac:dyDescent="0.3">
      <c r="A271" s="34">
        <f t="shared" si="31"/>
        <v>254</v>
      </c>
      <c r="B271" s="35">
        <f t="shared" si="27"/>
        <v>50582</v>
      </c>
      <c r="C271" s="36">
        <f t="shared" si="32"/>
        <v>0</v>
      </c>
      <c r="D271" s="36">
        <f t="shared" si="35"/>
        <v>32624.59157417313</v>
      </c>
      <c r="E271" s="37">
        <f t="shared" si="28"/>
        <v>0</v>
      </c>
      <c r="F271" s="36">
        <f t="shared" si="29"/>
        <v>0</v>
      </c>
      <c r="G271" s="36">
        <f t="shared" si="33"/>
        <v>0</v>
      </c>
      <c r="H271" s="36">
        <f t="shared" si="34"/>
        <v>0</v>
      </c>
      <c r="I271" s="36">
        <f t="shared" si="30"/>
        <v>0</v>
      </c>
      <c r="J271" s="36">
        <f>SUM($H$18:$H271)</f>
        <v>4329901.9778015511</v>
      </c>
    </row>
    <row r="272" spans="1:10" x14ac:dyDescent="0.3">
      <c r="A272" s="34">
        <f t="shared" si="31"/>
        <v>255</v>
      </c>
      <c r="B272" s="35">
        <f t="shared" si="27"/>
        <v>50612</v>
      </c>
      <c r="C272" s="36">
        <f t="shared" si="32"/>
        <v>0</v>
      </c>
      <c r="D272" s="36">
        <f t="shared" si="35"/>
        <v>32624.59157417313</v>
      </c>
      <c r="E272" s="37">
        <f t="shared" si="28"/>
        <v>0</v>
      </c>
      <c r="F272" s="36">
        <f t="shared" si="29"/>
        <v>0</v>
      </c>
      <c r="G272" s="36">
        <f t="shared" si="33"/>
        <v>0</v>
      </c>
      <c r="H272" s="36">
        <f t="shared" si="34"/>
        <v>0</v>
      </c>
      <c r="I272" s="36">
        <f t="shared" si="30"/>
        <v>0</v>
      </c>
      <c r="J272" s="36">
        <f>SUM($H$18:$H272)</f>
        <v>4329901.9778015511</v>
      </c>
    </row>
    <row r="273" spans="1:10" x14ac:dyDescent="0.3">
      <c r="A273" s="34">
        <f t="shared" si="31"/>
        <v>256</v>
      </c>
      <c r="B273" s="35">
        <f t="shared" si="27"/>
        <v>50643</v>
      </c>
      <c r="C273" s="36">
        <f t="shared" si="32"/>
        <v>0</v>
      </c>
      <c r="D273" s="36">
        <f t="shared" si="35"/>
        <v>32624.59157417313</v>
      </c>
      <c r="E273" s="37">
        <f t="shared" si="28"/>
        <v>0</v>
      </c>
      <c r="F273" s="36">
        <f t="shared" si="29"/>
        <v>0</v>
      </c>
      <c r="G273" s="36">
        <f t="shared" si="33"/>
        <v>0</v>
      </c>
      <c r="H273" s="36">
        <f t="shared" si="34"/>
        <v>0</v>
      </c>
      <c r="I273" s="36">
        <f t="shared" si="30"/>
        <v>0</v>
      </c>
      <c r="J273" s="36">
        <f>SUM($H$18:$H273)</f>
        <v>4329901.9778015511</v>
      </c>
    </row>
    <row r="274" spans="1:10" x14ac:dyDescent="0.3">
      <c r="A274" s="34">
        <f t="shared" si="31"/>
        <v>257</v>
      </c>
      <c r="B274" s="35">
        <f t="shared" ref="B274:B337" si="36">IF(Pay_Num&lt;&gt;"",DATE(YEAR(Loan_Start),MONTH(Loan_Start)+(Pay_Num)*12/Num_Pmt_Per_Year,DAY(Loan_Start)),"")</f>
        <v>50674</v>
      </c>
      <c r="C274" s="36">
        <f t="shared" si="32"/>
        <v>0</v>
      </c>
      <c r="D274" s="36">
        <f t="shared" si="35"/>
        <v>32624.59157417313</v>
      </c>
      <c r="E274" s="37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36">
        <f t="shared" ref="F274:F337" si="38">IF(AND(Pay_Num&lt;&gt;"",Sched_Pay+Extra_Pay&lt;Beg_Bal),Sched_Pay+Extra_Pay,IF(Pay_Num&lt;&gt;"",Beg_Bal,""))</f>
        <v>0</v>
      </c>
      <c r="G274" s="36">
        <f t="shared" si="33"/>
        <v>0</v>
      </c>
      <c r="H274" s="36">
        <f t="shared" si="34"/>
        <v>0</v>
      </c>
      <c r="I274" s="36">
        <f t="shared" ref="I274:I337" si="39">IF(AND(Pay_Num&lt;&gt;"",Sched_Pay+Extra_Pay&lt;Beg_Bal),Beg_Bal-Princ,IF(Pay_Num&lt;&gt;"",0,""))</f>
        <v>0</v>
      </c>
      <c r="J274" s="36">
        <f>SUM($H$18:$H274)</f>
        <v>4329901.9778015511</v>
      </c>
    </row>
    <row r="275" spans="1:10" x14ac:dyDescent="0.3">
      <c r="A275" s="34">
        <f t="shared" ref="A275:A338" si="40">IF(Values_Entered,A274+1,"")</f>
        <v>258</v>
      </c>
      <c r="B275" s="35">
        <f t="shared" si="36"/>
        <v>50704</v>
      </c>
      <c r="C275" s="36">
        <f t="shared" ref="C275:C338" si="41">IF(Pay_Num&lt;&gt;"",I274,"")</f>
        <v>0</v>
      </c>
      <c r="D275" s="36">
        <f t="shared" si="35"/>
        <v>32624.59157417313</v>
      </c>
      <c r="E275" s="37">
        <f t="shared" si="37"/>
        <v>0</v>
      </c>
      <c r="F275" s="36">
        <f t="shared" si="38"/>
        <v>0</v>
      </c>
      <c r="G275" s="36">
        <f t="shared" ref="G275:G338" si="42">IF(Pay_Num&lt;&gt;"",Total_Pay-Int,"")</f>
        <v>0</v>
      </c>
      <c r="H275" s="36">
        <f t="shared" ref="H275:H338" si="43">IF(Pay_Num&lt;&gt;"",Beg_Bal*Interest_Rate/Num_Pmt_Per_Year,"")</f>
        <v>0</v>
      </c>
      <c r="I275" s="36">
        <f t="shared" si="39"/>
        <v>0</v>
      </c>
      <c r="J275" s="36">
        <f>SUM($H$18:$H275)</f>
        <v>4329901.9778015511</v>
      </c>
    </row>
    <row r="276" spans="1:10" x14ac:dyDescent="0.3">
      <c r="A276" s="34">
        <f t="shared" si="40"/>
        <v>259</v>
      </c>
      <c r="B276" s="35">
        <f t="shared" si="36"/>
        <v>50735</v>
      </c>
      <c r="C276" s="36">
        <f t="shared" si="41"/>
        <v>0</v>
      </c>
      <c r="D276" s="36">
        <f t="shared" ref="D276:D339" si="44">IF(Pay_Num&lt;&gt;"",Scheduled_Monthly_Payment,"")</f>
        <v>32624.59157417313</v>
      </c>
      <c r="E276" s="37">
        <f t="shared" si="37"/>
        <v>0</v>
      </c>
      <c r="F276" s="36">
        <f t="shared" si="38"/>
        <v>0</v>
      </c>
      <c r="G276" s="36">
        <f t="shared" si="42"/>
        <v>0</v>
      </c>
      <c r="H276" s="36">
        <f t="shared" si="43"/>
        <v>0</v>
      </c>
      <c r="I276" s="36">
        <f t="shared" si="39"/>
        <v>0</v>
      </c>
      <c r="J276" s="36">
        <f>SUM($H$18:$H276)</f>
        <v>4329901.9778015511</v>
      </c>
    </row>
    <row r="277" spans="1:10" x14ac:dyDescent="0.3">
      <c r="A277" s="34">
        <f t="shared" si="40"/>
        <v>260</v>
      </c>
      <c r="B277" s="35">
        <f t="shared" si="36"/>
        <v>50765</v>
      </c>
      <c r="C277" s="36">
        <f t="shared" si="41"/>
        <v>0</v>
      </c>
      <c r="D277" s="36">
        <f t="shared" si="44"/>
        <v>32624.59157417313</v>
      </c>
      <c r="E277" s="37">
        <f t="shared" si="37"/>
        <v>0</v>
      </c>
      <c r="F277" s="36">
        <f t="shared" si="38"/>
        <v>0</v>
      </c>
      <c r="G277" s="36">
        <f t="shared" si="42"/>
        <v>0</v>
      </c>
      <c r="H277" s="36">
        <f t="shared" si="43"/>
        <v>0</v>
      </c>
      <c r="I277" s="36">
        <f t="shared" si="39"/>
        <v>0</v>
      </c>
      <c r="J277" s="36">
        <f>SUM($H$18:$H277)</f>
        <v>4329901.9778015511</v>
      </c>
    </row>
    <row r="278" spans="1:10" x14ac:dyDescent="0.3">
      <c r="A278" s="34">
        <f t="shared" si="40"/>
        <v>261</v>
      </c>
      <c r="B278" s="35">
        <f t="shared" si="36"/>
        <v>50796</v>
      </c>
      <c r="C278" s="36">
        <f t="shared" si="41"/>
        <v>0</v>
      </c>
      <c r="D278" s="36">
        <f t="shared" si="44"/>
        <v>32624.59157417313</v>
      </c>
      <c r="E278" s="37">
        <f t="shared" si="37"/>
        <v>0</v>
      </c>
      <c r="F278" s="36">
        <f t="shared" si="38"/>
        <v>0</v>
      </c>
      <c r="G278" s="36">
        <f t="shared" si="42"/>
        <v>0</v>
      </c>
      <c r="H278" s="36">
        <f t="shared" si="43"/>
        <v>0</v>
      </c>
      <c r="I278" s="36">
        <f t="shared" si="39"/>
        <v>0</v>
      </c>
      <c r="J278" s="36">
        <f>SUM($H$18:$H278)</f>
        <v>4329901.9778015511</v>
      </c>
    </row>
    <row r="279" spans="1:10" x14ac:dyDescent="0.3">
      <c r="A279" s="34">
        <f t="shared" si="40"/>
        <v>262</v>
      </c>
      <c r="B279" s="35">
        <f t="shared" si="36"/>
        <v>50827</v>
      </c>
      <c r="C279" s="36">
        <f t="shared" si="41"/>
        <v>0</v>
      </c>
      <c r="D279" s="36">
        <f t="shared" si="44"/>
        <v>32624.59157417313</v>
      </c>
      <c r="E279" s="37">
        <f t="shared" si="37"/>
        <v>0</v>
      </c>
      <c r="F279" s="36">
        <f t="shared" si="38"/>
        <v>0</v>
      </c>
      <c r="G279" s="36">
        <f t="shared" si="42"/>
        <v>0</v>
      </c>
      <c r="H279" s="36">
        <f t="shared" si="43"/>
        <v>0</v>
      </c>
      <c r="I279" s="36">
        <f t="shared" si="39"/>
        <v>0</v>
      </c>
      <c r="J279" s="36">
        <f>SUM($H$18:$H279)</f>
        <v>4329901.9778015511</v>
      </c>
    </row>
    <row r="280" spans="1:10" x14ac:dyDescent="0.3">
      <c r="A280" s="34">
        <f t="shared" si="40"/>
        <v>263</v>
      </c>
      <c r="B280" s="35">
        <f t="shared" si="36"/>
        <v>50855</v>
      </c>
      <c r="C280" s="36">
        <f t="shared" si="41"/>
        <v>0</v>
      </c>
      <c r="D280" s="36">
        <f t="shared" si="44"/>
        <v>32624.59157417313</v>
      </c>
      <c r="E280" s="37">
        <f t="shared" si="37"/>
        <v>0</v>
      </c>
      <c r="F280" s="36">
        <f t="shared" si="38"/>
        <v>0</v>
      </c>
      <c r="G280" s="36">
        <f t="shared" si="42"/>
        <v>0</v>
      </c>
      <c r="H280" s="36">
        <f t="shared" si="43"/>
        <v>0</v>
      </c>
      <c r="I280" s="36">
        <f t="shared" si="39"/>
        <v>0</v>
      </c>
      <c r="J280" s="36">
        <f>SUM($H$18:$H280)</f>
        <v>4329901.9778015511</v>
      </c>
    </row>
    <row r="281" spans="1:10" x14ac:dyDescent="0.3">
      <c r="A281" s="34">
        <f t="shared" si="40"/>
        <v>264</v>
      </c>
      <c r="B281" s="35">
        <f t="shared" si="36"/>
        <v>50886</v>
      </c>
      <c r="C281" s="36">
        <f t="shared" si="41"/>
        <v>0</v>
      </c>
      <c r="D281" s="36">
        <f t="shared" si="44"/>
        <v>32624.59157417313</v>
      </c>
      <c r="E281" s="37">
        <f t="shared" si="37"/>
        <v>0</v>
      </c>
      <c r="F281" s="36">
        <f t="shared" si="38"/>
        <v>0</v>
      </c>
      <c r="G281" s="36">
        <f t="shared" si="42"/>
        <v>0</v>
      </c>
      <c r="H281" s="36">
        <f t="shared" si="43"/>
        <v>0</v>
      </c>
      <c r="I281" s="36">
        <f t="shared" si="39"/>
        <v>0</v>
      </c>
      <c r="J281" s="36">
        <f>SUM($H$18:$H281)</f>
        <v>4329901.9778015511</v>
      </c>
    </row>
    <row r="282" spans="1:10" x14ac:dyDescent="0.3">
      <c r="A282" s="34">
        <f t="shared" si="40"/>
        <v>265</v>
      </c>
      <c r="B282" s="35">
        <f t="shared" si="36"/>
        <v>50916</v>
      </c>
      <c r="C282" s="36">
        <f t="shared" si="41"/>
        <v>0</v>
      </c>
      <c r="D282" s="36">
        <f t="shared" si="44"/>
        <v>32624.59157417313</v>
      </c>
      <c r="E282" s="37">
        <f t="shared" si="37"/>
        <v>0</v>
      </c>
      <c r="F282" s="36">
        <f t="shared" si="38"/>
        <v>0</v>
      </c>
      <c r="G282" s="36">
        <f t="shared" si="42"/>
        <v>0</v>
      </c>
      <c r="H282" s="36">
        <f t="shared" si="43"/>
        <v>0</v>
      </c>
      <c r="I282" s="36">
        <f t="shared" si="39"/>
        <v>0</v>
      </c>
      <c r="J282" s="36">
        <f>SUM($H$18:$H282)</f>
        <v>4329901.9778015511</v>
      </c>
    </row>
    <row r="283" spans="1:10" x14ac:dyDescent="0.3">
      <c r="A283" s="34">
        <f t="shared" si="40"/>
        <v>266</v>
      </c>
      <c r="B283" s="35">
        <f t="shared" si="36"/>
        <v>50947</v>
      </c>
      <c r="C283" s="36">
        <f t="shared" si="41"/>
        <v>0</v>
      </c>
      <c r="D283" s="36">
        <f t="shared" si="44"/>
        <v>32624.59157417313</v>
      </c>
      <c r="E283" s="37">
        <f t="shared" si="37"/>
        <v>0</v>
      </c>
      <c r="F283" s="36">
        <f t="shared" si="38"/>
        <v>0</v>
      </c>
      <c r="G283" s="36">
        <f t="shared" si="42"/>
        <v>0</v>
      </c>
      <c r="H283" s="36">
        <f t="shared" si="43"/>
        <v>0</v>
      </c>
      <c r="I283" s="36">
        <f t="shared" si="39"/>
        <v>0</v>
      </c>
      <c r="J283" s="36">
        <f>SUM($H$18:$H283)</f>
        <v>4329901.9778015511</v>
      </c>
    </row>
    <row r="284" spans="1:10" x14ac:dyDescent="0.3">
      <c r="A284" s="34">
        <f t="shared" si="40"/>
        <v>267</v>
      </c>
      <c r="B284" s="35">
        <f t="shared" si="36"/>
        <v>50977</v>
      </c>
      <c r="C284" s="36">
        <f t="shared" si="41"/>
        <v>0</v>
      </c>
      <c r="D284" s="36">
        <f t="shared" si="44"/>
        <v>32624.59157417313</v>
      </c>
      <c r="E284" s="37">
        <f t="shared" si="37"/>
        <v>0</v>
      </c>
      <c r="F284" s="36">
        <f t="shared" si="38"/>
        <v>0</v>
      </c>
      <c r="G284" s="36">
        <f t="shared" si="42"/>
        <v>0</v>
      </c>
      <c r="H284" s="36">
        <f t="shared" si="43"/>
        <v>0</v>
      </c>
      <c r="I284" s="36">
        <f t="shared" si="39"/>
        <v>0</v>
      </c>
      <c r="J284" s="36">
        <f>SUM($H$18:$H284)</f>
        <v>4329901.9778015511</v>
      </c>
    </row>
    <row r="285" spans="1:10" x14ac:dyDescent="0.3">
      <c r="A285" s="34">
        <f t="shared" si="40"/>
        <v>268</v>
      </c>
      <c r="B285" s="35">
        <f t="shared" si="36"/>
        <v>51008</v>
      </c>
      <c r="C285" s="36">
        <f t="shared" si="41"/>
        <v>0</v>
      </c>
      <c r="D285" s="36">
        <f t="shared" si="44"/>
        <v>32624.59157417313</v>
      </c>
      <c r="E285" s="37">
        <f t="shared" si="37"/>
        <v>0</v>
      </c>
      <c r="F285" s="36">
        <f t="shared" si="38"/>
        <v>0</v>
      </c>
      <c r="G285" s="36">
        <f t="shared" si="42"/>
        <v>0</v>
      </c>
      <c r="H285" s="36">
        <f t="shared" si="43"/>
        <v>0</v>
      </c>
      <c r="I285" s="36">
        <f t="shared" si="39"/>
        <v>0</v>
      </c>
      <c r="J285" s="36">
        <f>SUM($H$18:$H285)</f>
        <v>4329901.9778015511</v>
      </c>
    </row>
    <row r="286" spans="1:10" x14ac:dyDescent="0.3">
      <c r="A286" s="34">
        <f t="shared" si="40"/>
        <v>269</v>
      </c>
      <c r="B286" s="35">
        <f t="shared" si="36"/>
        <v>51039</v>
      </c>
      <c r="C286" s="36">
        <f t="shared" si="41"/>
        <v>0</v>
      </c>
      <c r="D286" s="36">
        <f t="shared" si="44"/>
        <v>32624.59157417313</v>
      </c>
      <c r="E286" s="37">
        <f t="shared" si="37"/>
        <v>0</v>
      </c>
      <c r="F286" s="36">
        <f t="shared" si="38"/>
        <v>0</v>
      </c>
      <c r="G286" s="36">
        <f t="shared" si="42"/>
        <v>0</v>
      </c>
      <c r="H286" s="36">
        <f t="shared" si="43"/>
        <v>0</v>
      </c>
      <c r="I286" s="36">
        <f t="shared" si="39"/>
        <v>0</v>
      </c>
      <c r="J286" s="36">
        <f>SUM($H$18:$H286)</f>
        <v>4329901.9778015511</v>
      </c>
    </row>
    <row r="287" spans="1:10" x14ac:dyDescent="0.3">
      <c r="A287" s="34">
        <f t="shared" si="40"/>
        <v>270</v>
      </c>
      <c r="B287" s="35">
        <f t="shared" si="36"/>
        <v>51069</v>
      </c>
      <c r="C287" s="36">
        <f t="shared" si="41"/>
        <v>0</v>
      </c>
      <c r="D287" s="36">
        <f t="shared" si="44"/>
        <v>32624.59157417313</v>
      </c>
      <c r="E287" s="37">
        <f t="shared" si="37"/>
        <v>0</v>
      </c>
      <c r="F287" s="36">
        <f t="shared" si="38"/>
        <v>0</v>
      </c>
      <c r="G287" s="36">
        <f t="shared" si="42"/>
        <v>0</v>
      </c>
      <c r="H287" s="36">
        <f t="shared" si="43"/>
        <v>0</v>
      </c>
      <c r="I287" s="36">
        <f t="shared" si="39"/>
        <v>0</v>
      </c>
      <c r="J287" s="36">
        <f>SUM($H$18:$H287)</f>
        <v>4329901.9778015511</v>
      </c>
    </row>
    <row r="288" spans="1:10" x14ac:dyDescent="0.3">
      <c r="A288" s="34">
        <f t="shared" si="40"/>
        <v>271</v>
      </c>
      <c r="B288" s="35">
        <f t="shared" si="36"/>
        <v>51100</v>
      </c>
      <c r="C288" s="36">
        <f t="shared" si="41"/>
        <v>0</v>
      </c>
      <c r="D288" s="36">
        <f t="shared" si="44"/>
        <v>32624.59157417313</v>
      </c>
      <c r="E288" s="37">
        <f t="shared" si="37"/>
        <v>0</v>
      </c>
      <c r="F288" s="36">
        <f t="shared" si="38"/>
        <v>0</v>
      </c>
      <c r="G288" s="36">
        <f t="shared" si="42"/>
        <v>0</v>
      </c>
      <c r="H288" s="36">
        <f t="shared" si="43"/>
        <v>0</v>
      </c>
      <c r="I288" s="36">
        <f t="shared" si="39"/>
        <v>0</v>
      </c>
      <c r="J288" s="36">
        <f>SUM($H$18:$H288)</f>
        <v>4329901.9778015511</v>
      </c>
    </row>
    <row r="289" spans="1:10" x14ac:dyDescent="0.3">
      <c r="A289" s="34">
        <f t="shared" si="40"/>
        <v>272</v>
      </c>
      <c r="B289" s="35">
        <f t="shared" si="36"/>
        <v>51130</v>
      </c>
      <c r="C289" s="36">
        <f t="shared" si="41"/>
        <v>0</v>
      </c>
      <c r="D289" s="36">
        <f t="shared" si="44"/>
        <v>32624.59157417313</v>
      </c>
      <c r="E289" s="37">
        <f t="shared" si="37"/>
        <v>0</v>
      </c>
      <c r="F289" s="36">
        <f t="shared" si="38"/>
        <v>0</v>
      </c>
      <c r="G289" s="36">
        <f t="shared" si="42"/>
        <v>0</v>
      </c>
      <c r="H289" s="36">
        <f t="shared" si="43"/>
        <v>0</v>
      </c>
      <c r="I289" s="36">
        <f t="shared" si="39"/>
        <v>0</v>
      </c>
      <c r="J289" s="36">
        <f>SUM($H$18:$H289)</f>
        <v>4329901.9778015511</v>
      </c>
    </row>
    <row r="290" spans="1:10" x14ac:dyDescent="0.3">
      <c r="A290" s="34">
        <f t="shared" si="40"/>
        <v>273</v>
      </c>
      <c r="B290" s="35">
        <f t="shared" si="36"/>
        <v>51161</v>
      </c>
      <c r="C290" s="36">
        <f t="shared" si="41"/>
        <v>0</v>
      </c>
      <c r="D290" s="36">
        <f t="shared" si="44"/>
        <v>32624.59157417313</v>
      </c>
      <c r="E290" s="37">
        <f t="shared" si="37"/>
        <v>0</v>
      </c>
      <c r="F290" s="36">
        <f t="shared" si="38"/>
        <v>0</v>
      </c>
      <c r="G290" s="36">
        <f t="shared" si="42"/>
        <v>0</v>
      </c>
      <c r="H290" s="36">
        <f t="shared" si="43"/>
        <v>0</v>
      </c>
      <c r="I290" s="36">
        <f t="shared" si="39"/>
        <v>0</v>
      </c>
      <c r="J290" s="36">
        <f>SUM($H$18:$H290)</f>
        <v>4329901.9778015511</v>
      </c>
    </row>
    <row r="291" spans="1:10" x14ac:dyDescent="0.3">
      <c r="A291" s="34">
        <f t="shared" si="40"/>
        <v>274</v>
      </c>
      <c r="B291" s="35">
        <f t="shared" si="36"/>
        <v>51192</v>
      </c>
      <c r="C291" s="36">
        <f t="shared" si="41"/>
        <v>0</v>
      </c>
      <c r="D291" s="36">
        <f t="shared" si="44"/>
        <v>32624.59157417313</v>
      </c>
      <c r="E291" s="37">
        <f t="shared" si="37"/>
        <v>0</v>
      </c>
      <c r="F291" s="36">
        <f t="shared" si="38"/>
        <v>0</v>
      </c>
      <c r="G291" s="36">
        <f t="shared" si="42"/>
        <v>0</v>
      </c>
      <c r="H291" s="36">
        <f t="shared" si="43"/>
        <v>0</v>
      </c>
      <c r="I291" s="36">
        <f t="shared" si="39"/>
        <v>0</v>
      </c>
      <c r="J291" s="36">
        <f>SUM($H$18:$H291)</f>
        <v>4329901.9778015511</v>
      </c>
    </row>
    <row r="292" spans="1:10" x14ac:dyDescent="0.3">
      <c r="A292" s="34">
        <f t="shared" si="40"/>
        <v>275</v>
      </c>
      <c r="B292" s="35">
        <f t="shared" si="36"/>
        <v>51221</v>
      </c>
      <c r="C292" s="36">
        <f t="shared" si="41"/>
        <v>0</v>
      </c>
      <c r="D292" s="36">
        <f t="shared" si="44"/>
        <v>32624.59157417313</v>
      </c>
      <c r="E292" s="37">
        <f t="shared" si="37"/>
        <v>0</v>
      </c>
      <c r="F292" s="36">
        <f t="shared" si="38"/>
        <v>0</v>
      </c>
      <c r="G292" s="36">
        <f t="shared" si="42"/>
        <v>0</v>
      </c>
      <c r="H292" s="36">
        <f t="shared" si="43"/>
        <v>0</v>
      </c>
      <c r="I292" s="36">
        <f t="shared" si="39"/>
        <v>0</v>
      </c>
      <c r="J292" s="36">
        <f>SUM($H$18:$H292)</f>
        <v>4329901.9778015511</v>
      </c>
    </row>
    <row r="293" spans="1:10" x14ac:dyDescent="0.3">
      <c r="A293" s="34">
        <f t="shared" si="40"/>
        <v>276</v>
      </c>
      <c r="B293" s="35">
        <f t="shared" si="36"/>
        <v>51252</v>
      </c>
      <c r="C293" s="36">
        <f t="shared" si="41"/>
        <v>0</v>
      </c>
      <c r="D293" s="36">
        <f t="shared" si="44"/>
        <v>32624.59157417313</v>
      </c>
      <c r="E293" s="37">
        <f t="shared" si="37"/>
        <v>0</v>
      </c>
      <c r="F293" s="36">
        <f t="shared" si="38"/>
        <v>0</v>
      </c>
      <c r="G293" s="36">
        <f t="shared" si="42"/>
        <v>0</v>
      </c>
      <c r="H293" s="36">
        <f t="shared" si="43"/>
        <v>0</v>
      </c>
      <c r="I293" s="36">
        <f t="shared" si="39"/>
        <v>0</v>
      </c>
      <c r="J293" s="36">
        <f>SUM($H$18:$H293)</f>
        <v>4329901.9778015511</v>
      </c>
    </row>
    <row r="294" spans="1:10" x14ac:dyDescent="0.3">
      <c r="A294" s="34">
        <f t="shared" si="40"/>
        <v>277</v>
      </c>
      <c r="B294" s="35">
        <f t="shared" si="36"/>
        <v>51282</v>
      </c>
      <c r="C294" s="36">
        <f t="shared" si="41"/>
        <v>0</v>
      </c>
      <c r="D294" s="36">
        <f t="shared" si="44"/>
        <v>32624.59157417313</v>
      </c>
      <c r="E294" s="37">
        <f t="shared" si="37"/>
        <v>0</v>
      </c>
      <c r="F294" s="36">
        <f t="shared" si="38"/>
        <v>0</v>
      </c>
      <c r="G294" s="36">
        <f t="shared" si="42"/>
        <v>0</v>
      </c>
      <c r="H294" s="36">
        <f t="shared" si="43"/>
        <v>0</v>
      </c>
      <c r="I294" s="36">
        <f t="shared" si="39"/>
        <v>0</v>
      </c>
      <c r="J294" s="36">
        <f>SUM($H$18:$H294)</f>
        <v>4329901.9778015511</v>
      </c>
    </row>
    <row r="295" spans="1:10" x14ac:dyDescent="0.3">
      <c r="A295" s="34">
        <f t="shared" si="40"/>
        <v>278</v>
      </c>
      <c r="B295" s="35">
        <f t="shared" si="36"/>
        <v>51313</v>
      </c>
      <c r="C295" s="36">
        <f t="shared" si="41"/>
        <v>0</v>
      </c>
      <c r="D295" s="36">
        <f t="shared" si="44"/>
        <v>32624.59157417313</v>
      </c>
      <c r="E295" s="37">
        <f t="shared" si="37"/>
        <v>0</v>
      </c>
      <c r="F295" s="36">
        <f t="shared" si="38"/>
        <v>0</v>
      </c>
      <c r="G295" s="36">
        <f t="shared" si="42"/>
        <v>0</v>
      </c>
      <c r="H295" s="36">
        <f t="shared" si="43"/>
        <v>0</v>
      </c>
      <c r="I295" s="36">
        <f t="shared" si="39"/>
        <v>0</v>
      </c>
      <c r="J295" s="36">
        <f>SUM($H$18:$H295)</f>
        <v>4329901.9778015511</v>
      </c>
    </row>
    <row r="296" spans="1:10" x14ac:dyDescent="0.3">
      <c r="A296" s="34">
        <f t="shared" si="40"/>
        <v>279</v>
      </c>
      <c r="B296" s="35">
        <f t="shared" si="36"/>
        <v>51343</v>
      </c>
      <c r="C296" s="36">
        <f t="shared" si="41"/>
        <v>0</v>
      </c>
      <c r="D296" s="36">
        <f t="shared" si="44"/>
        <v>32624.59157417313</v>
      </c>
      <c r="E296" s="37">
        <f t="shared" si="37"/>
        <v>0</v>
      </c>
      <c r="F296" s="36">
        <f t="shared" si="38"/>
        <v>0</v>
      </c>
      <c r="G296" s="36">
        <f t="shared" si="42"/>
        <v>0</v>
      </c>
      <c r="H296" s="36">
        <f t="shared" si="43"/>
        <v>0</v>
      </c>
      <c r="I296" s="36">
        <f t="shared" si="39"/>
        <v>0</v>
      </c>
      <c r="J296" s="36">
        <f>SUM($H$18:$H296)</f>
        <v>4329901.9778015511</v>
      </c>
    </row>
    <row r="297" spans="1:10" x14ac:dyDescent="0.3">
      <c r="A297" s="34">
        <f t="shared" si="40"/>
        <v>280</v>
      </c>
      <c r="B297" s="35">
        <f t="shared" si="36"/>
        <v>51374</v>
      </c>
      <c r="C297" s="36">
        <f t="shared" si="41"/>
        <v>0</v>
      </c>
      <c r="D297" s="36">
        <f t="shared" si="44"/>
        <v>32624.59157417313</v>
      </c>
      <c r="E297" s="37">
        <f t="shared" si="37"/>
        <v>0</v>
      </c>
      <c r="F297" s="36">
        <f t="shared" si="38"/>
        <v>0</v>
      </c>
      <c r="G297" s="36">
        <f t="shared" si="42"/>
        <v>0</v>
      </c>
      <c r="H297" s="36">
        <f t="shared" si="43"/>
        <v>0</v>
      </c>
      <c r="I297" s="36">
        <f t="shared" si="39"/>
        <v>0</v>
      </c>
      <c r="J297" s="36">
        <f>SUM($H$18:$H297)</f>
        <v>4329901.9778015511</v>
      </c>
    </row>
    <row r="298" spans="1:10" x14ac:dyDescent="0.3">
      <c r="A298" s="34">
        <f t="shared" si="40"/>
        <v>281</v>
      </c>
      <c r="B298" s="35">
        <f t="shared" si="36"/>
        <v>51405</v>
      </c>
      <c r="C298" s="36">
        <f t="shared" si="41"/>
        <v>0</v>
      </c>
      <c r="D298" s="36">
        <f t="shared" si="44"/>
        <v>32624.59157417313</v>
      </c>
      <c r="E298" s="37">
        <f t="shared" si="37"/>
        <v>0</v>
      </c>
      <c r="F298" s="36">
        <f t="shared" si="38"/>
        <v>0</v>
      </c>
      <c r="G298" s="36">
        <f t="shared" si="42"/>
        <v>0</v>
      </c>
      <c r="H298" s="36">
        <f t="shared" si="43"/>
        <v>0</v>
      </c>
      <c r="I298" s="36">
        <f t="shared" si="39"/>
        <v>0</v>
      </c>
      <c r="J298" s="36">
        <f>SUM($H$18:$H298)</f>
        <v>4329901.9778015511</v>
      </c>
    </row>
    <row r="299" spans="1:10" x14ac:dyDescent="0.3">
      <c r="A299" s="34">
        <f t="shared" si="40"/>
        <v>282</v>
      </c>
      <c r="B299" s="35">
        <f t="shared" si="36"/>
        <v>51435</v>
      </c>
      <c r="C299" s="36">
        <f t="shared" si="41"/>
        <v>0</v>
      </c>
      <c r="D299" s="36">
        <f t="shared" si="44"/>
        <v>32624.59157417313</v>
      </c>
      <c r="E299" s="37">
        <f t="shared" si="37"/>
        <v>0</v>
      </c>
      <c r="F299" s="36">
        <f t="shared" si="38"/>
        <v>0</v>
      </c>
      <c r="G299" s="36">
        <f t="shared" si="42"/>
        <v>0</v>
      </c>
      <c r="H299" s="36">
        <f t="shared" si="43"/>
        <v>0</v>
      </c>
      <c r="I299" s="36">
        <f t="shared" si="39"/>
        <v>0</v>
      </c>
      <c r="J299" s="36">
        <f>SUM($H$18:$H299)</f>
        <v>4329901.9778015511</v>
      </c>
    </row>
    <row r="300" spans="1:10" x14ac:dyDescent="0.3">
      <c r="A300" s="34">
        <f t="shared" si="40"/>
        <v>283</v>
      </c>
      <c r="B300" s="35">
        <f t="shared" si="36"/>
        <v>51466</v>
      </c>
      <c r="C300" s="36">
        <f t="shared" si="41"/>
        <v>0</v>
      </c>
      <c r="D300" s="36">
        <f t="shared" si="44"/>
        <v>32624.59157417313</v>
      </c>
      <c r="E300" s="37">
        <f t="shared" si="37"/>
        <v>0</v>
      </c>
      <c r="F300" s="36">
        <f t="shared" si="38"/>
        <v>0</v>
      </c>
      <c r="G300" s="36">
        <f t="shared" si="42"/>
        <v>0</v>
      </c>
      <c r="H300" s="36">
        <f t="shared" si="43"/>
        <v>0</v>
      </c>
      <c r="I300" s="36">
        <f t="shared" si="39"/>
        <v>0</v>
      </c>
      <c r="J300" s="36">
        <f>SUM($H$18:$H300)</f>
        <v>4329901.9778015511</v>
      </c>
    </row>
    <row r="301" spans="1:10" x14ac:dyDescent="0.3">
      <c r="A301" s="34">
        <f t="shared" si="40"/>
        <v>284</v>
      </c>
      <c r="B301" s="35">
        <f t="shared" si="36"/>
        <v>51496</v>
      </c>
      <c r="C301" s="36">
        <f t="shared" si="41"/>
        <v>0</v>
      </c>
      <c r="D301" s="36">
        <f t="shared" si="44"/>
        <v>32624.59157417313</v>
      </c>
      <c r="E301" s="37">
        <f t="shared" si="37"/>
        <v>0</v>
      </c>
      <c r="F301" s="36">
        <f t="shared" si="38"/>
        <v>0</v>
      </c>
      <c r="G301" s="36">
        <f t="shared" si="42"/>
        <v>0</v>
      </c>
      <c r="H301" s="36">
        <f t="shared" si="43"/>
        <v>0</v>
      </c>
      <c r="I301" s="36">
        <f t="shared" si="39"/>
        <v>0</v>
      </c>
      <c r="J301" s="36">
        <f>SUM($H$18:$H301)</f>
        <v>4329901.9778015511</v>
      </c>
    </row>
    <row r="302" spans="1:10" x14ac:dyDescent="0.3">
      <c r="A302" s="34">
        <f t="shared" si="40"/>
        <v>285</v>
      </c>
      <c r="B302" s="35">
        <f t="shared" si="36"/>
        <v>51527</v>
      </c>
      <c r="C302" s="36">
        <f t="shared" si="41"/>
        <v>0</v>
      </c>
      <c r="D302" s="36">
        <f t="shared" si="44"/>
        <v>32624.59157417313</v>
      </c>
      <c r="E302" s="37">
        <f t="shared" si="37"/>
        <v>0</v>
      </c>
      <c r="F302" s="36">
        <f t="shared" si="38"/>
        <v>0</v>
      </c>
      <c r="G302" s="36">
        <f t="shared" si="42"/>
        <v>0</v>
      </c>
      <c r="H302" s="36">
        <f t="shared" si="43"/>
        <v>0</v>
      </c>
      <c r="I302" s="36">
        <f t="shared" si="39"/>
        <v>0</v>
      </c>
      <c r="J302" s="36">
        <f>SUM($H$18:$H302)</f>
        <v>4329901.9778015511</v>
      </c>
    </row>
    <row r="303" spans="1:10" x14ac:dyDescent="0.3">
      <c r="A303" s="34">
        <f t="shared" si="40"/>
        <v>286</v>
      </c>
      <c r="B303" s="35">
        <f t="shared" si="36"/>
        <v>51558</v>
      </c>
      <c r="C303" s="36">
        <f t="shared" si="41"/>
        <v>0</v>
      </c>
      <c r="D303" s="36">
        <f t="shared" si="44"/>
        <v>32624.59157417313</v>
      </c>
      <c r="E303" s="37">
        <f t="shared" si="37"/>
        <v>0</v>
      </c>
      <c r="F303" s="36">
        <f t="shared" si="38"/>
        <v>0</v>
      </c>
      <c r="G303" s="36">
        <f t="shared" si="42"/>
        <v>0</v>
      </c>
      <c r="H303" s="36">
        <f t="shared" si="43"/>
        <v>0</v>
      </c>
      <c r="I303" s="36">
        <f t="shared" si="39"/>
        <v>0</v>
      </c>
      <c r="J303" s="36">
        <f>SUM($H$18:$H303)</f>
        <v>4329901.9778015511</v>
      </c>
    </row>
    <row r="304" spans="1:10" x14ac:dyDescent="0.3">
      <c r="A304" s="34">
        <f t="shared" si="40"/>
        <v>287</v>
      </c>
      <c r="B304" s="35">
        <f t="shared" si="36"/>
        <v>51586</v>
      </c>
      <c r="C304" s="36">
        <f t="shared" si="41"/>
        <v>0</v>
      </c>
      <c r="D304" s="36">
        <f t="shared" si="44"/>
        <v>32624.59157417313</v>
      </c>
      <c r="E304" s="37">
        <f t="shared" si="37"/>
        <v>0</v>
      </c>
      <c r="F304" s="36">
        <f t="shared" si="38"/>
        <v>0</v>
      </c>
      <c r="G304" s="36">
        <f t="shared" si="42"/>
        <v>0</v>
      </c>
      <c r="H304" s="36">
        <f t="shared" si="43"/>
        <v>0</v>
      </c>
      <c r="I304" s="36">
        <f t="shared" si="39"/>
        <v>0</v>
      </c>
      <c r="J304" s="36">
        <f>SUM($H$18:$H304)</f>
        <v>4329901.9778015511</v>
      </c>
    </row>
    <row r="305" spans="1:10" x14ac:dyDescent="0.3">
      <c r="A305" s="34">
        <f t="shared" si="40"/>
        <v>288</v>
      </c>
      <c r="B305" s="35">
        <f t="shared" si="36"/>
        <v>51617</v>
      </c>
      <c r="C305" s="36">
        <f t="shared" si="41"/>
        <v>0</v>
      </c>
      <c r="D305" s="36">
        <f t="shared" si="44"/>
        <v>32624.59157417313</v>
      </c>
      <c r="E305" s="37">
        <f t="shared" si="37"/>
        <v>0</v>
      </c>
      <c r="F305" s="36">
        <f t="shared" si="38"/>
        <v>0</v>
      </c>
      <c r="G305" s="36">
        <f t="shared" si="42"/>
        <v>0</v>
      </c>
      <c r="H305" s="36">
        <f t="shared" si="43"/>
        <v>0</v>
      </c>
      <c r="I305" s="36">
        <f t="shared" si="39"/>
        <v>0</v>
      </c>
      <c r="J305" s="36">
        <f>SUM($H$18:$H305)</f>
        <v>4329901.9778015511</v>
      </c>
    </row>
    <row r="306" spans="1:10" x14ac:dyDescent="0.3">
      <c r="A306" s="34">
        <f t="shared" si="40"/>
        <v>289</v>
      </c>
      <c r="B306" s="35">
        <f t="shared" si="36"/>
        <v>51647</v>
      </c>
      <c r="C306" s="36">
        <f t="shared" si="41"/>
        <v>0</v>
      </c>
      <c r="D306" s="36">
        <f t="shared" si="44"/>
        <v>32624.59157417313</v>
      </c>
      <c r="E306" s="37">
        <f t="shared" si="37"/>
        <v>0</v>
      </c>
      <c r="F306" s="36">
        <f t="shared" si="38"/>
        <v>0</v>
      </c>
      <c r="G306" s="36">
        <f t="shared" si="42"/>
        <v>0</v>
      </c>
      <c r="H306" s="36">
        <f t="shared" si="43"/>
        <v>0</v>
      </c>
      <c r="I306" s="36">
        <f t="shared" si="39"/>
        <v>0</v>
      </c>
      <c r="J306" s="36">
        <f>SUM($H$18:$H306)</f>
        <v>4329901.9778015511</v>
      </c>
    </row>
    <row r="307" spans="1:10" x14ac:dyDescent="0.3">
      <c r="A307" s="34">
        <f t="shared" si="40"/>
        <v>290</v>
      </c>
      <c r="B307" s="35">
        <f t="shared" si="36"/>
        <v>51678</v>
      </c>
      <c r="C307" s="36">
        <f t="shared" si="41"/>
        <v>0</v>
      </c>
      <c r="D307" s="36">
        <f t="shared" si="44"/>
        <v>32624.59157417313</v>
      </c>
      <c r="E307" s="37">
        <f t="shared" si="37"/>
        <v>0</v>
      </c>
      <c r="F307" s="36">
        <f t="shared" si="38"/>
        <v>0</v>
      </c>
      <c r="G307" s="36">
        <f t="shared" si="42"/>
        <v>0</v>
      </c>
      <c r="H307" s="36">
        <f t="shared" si="43"/>
        <v>0</v>
      </c>
      <c r="I307" s="36">
        <f t="shared" si="39"/>
        <v>0</v>
      </c>
      <c r="J307" s="36">
        <f>SUM($H$18:$H307)</f>
        <v>4329901.9778015511</v>
      </c>
    </row>
    <row r="308" spans="1:10" x14ac:dyDescent="0.3">
      <c r="A308" s="34">
        <f t="shared" si="40"/>
        <v>291</v>
      </c>
      <c r="B308" s="35">
        <f t="shared" si="36"/>
        <v>51708</v>
      </c>
      <c r="C308" s="36">
        <f t="shared" si="41"/>
        <v>0</v>
      </c>
      <c r="D308" s="36">
        <f t="shared" si="44"/>
        <v>32624.59157417313</v>
      </c>
      <c r="E308" s="37">
        <f t="shared" si="37"/>
        <v>0</v>
      </c>
      <c r="F308" s="36">
        <f t="shared" si="38"/>
        <v>0</v>
      </c>
      <c r="G308" s="36">
        <f t="shared" si="42"/>
        <v>0</v>
      </c>
      <c r="H308" s="36">
        <f t="shared" si="43"/>
        <v>0</v>
      </c>
      <c r="I308" s="36">
        <f t="shared" si="39"/>
        <v>0</v>
      </c>
      <c r="J308" s="36">
        <f>SUM($H$18:$H308)</f>
        <v>4329901.9778015511</v>
      </c>
    </row>
    <row r="309" spans="1:10" x14ac:dyDescent="0.3">
      <c r="A309" s="34">
        <f t="shared" si="40"/>
        <v>292</v>
      </c>
      <c r="B309" s="35">
        <f t="shared" si="36"/>
        <v>51739</v>
      </c>
      <c r="C309" s="36">
        <f t="shared" si="41"/>
        <v>0</v>
      </c>
      <c r="D309" s="36">
        <f t="shared" si="44"/>
        <v>32624.59157417313</v>
      </c>
      <c r="E309" s="37">
        <f t="shared" si="37"/>
        <v>0</v>
      </c>
      <c r="F309" s="36">
        <f t="shared" si="38"/>
        <v>0</v>
      </c>
      <c r="G309" s="36">
        <f t="shared" si="42"/>
        <v>0</v>
      </c>
      <c r="H309" s="36">
        <f t="shared" si="43"/>
        <v>0</v>
      </c>
      <c r="I309" s="36">
        <f t="shared" si="39"/>
        <v>0</v>
      </c>
      <c r="J309" s="36">
        <f>SUM($H$18:$H309)</f>
        <v>4329901.9778015511</v>
      </c>
    </row>
    <row r="310" spans="1:10" x14ac:dyDescent="0.3">
      <c r="A310" s="34">
        <f t="shared" si="40"/>
        <v>293</v>
      </c>
      <c r="B310" s="35">
        <f t="shared" si="36"/>
        <v>51770</v>
      </c>
      <c r="C310" s="36">
        <f t="shared" si="41"/>
        <v>0</v>
      </c>
      <c r="D310" s="36">
        <f t="shared" si="44"/>
        <v>32624.59157417313</v>
      </c>
      <c r="E310" s="37">
        <f t="shared" si="37"/>
        <v>0</v>
      </c>
      <c r="F310" s="36">
        <f t="shared" si="38"/>
        <v>0</v>
      </c>
      <c r="G310" s="36">
        <f t="shared" si="42"/>
        <v>0</v>
      </c>
      <c r="H310" s="36">
        <f t="shared" si="43"/>
        <v>0</v>
      </c>
      <c r="I310" s="36">
        <f t="shared" si="39"/>
        <v>0</v>
      </c>
      <c r="J310" s="36">
        <f>SUM($H$18:$H310)</f>
        <v>4329901.9778015511</v>
      </c>
    </row>
    <row r="311" spans="1:10" x14ac:dyDescent="0.3">
      <c r="A311" s="34">
        <f t="shared" si="40"/>
        <v>294</v>
      </c>
      <c r="B311" s="35">
        <f t="shared" si="36"/>
        <v>51800</v>
      </c>
      <c r="C311" s="36">
        <f t="shared" si="41"/>
        <v>0</v>
      </c>
      <c r="D311" s="36">
        <f t="shared" si="44"/>
        <v>32624.59157417313</v>
      </c>
      <c r="E311" s="37">
        <f t="shared" si="37"/>
        <v>0</v>
      </c>
      <c r="F311" s="36">
        <f t="shared" si="38"/>
        <v>0</v>
      </c>
      <c r="G311" s="36">
        <f t="shared" si="42"/>
        <v>0</v>
      </c>
      <c r="H311" s="36">
        <f t="shared" si="43"/>
        <v>0</v>
      </c>
      <c r="I311" s="36">
        <f t="shared" si="39"/>
        <v>0</v>
      </c>
      <c r="J311" s="36">
        <f>SUM($H$18:$H311)</f>
        <v>4329901.9778015511</v>
      </c>
    </row>
    <row r="312" spans="1:10" x14ac:dyDescent="0.3">
      <c r="A312" s="34">
        <f t="shared" si="40"/>
        <v>295</v>
      </c>
      <c r="B312" s="35">
        <f t="shared" si="36"/>
        <v>51831</v>
      </c>
      <c r="C312" s="36">
        <f t="shared" si="41"/>
        <v>0</v>
      </c>
      <c r="D312" s="36">
        <f t="shared" si="44"/>
        <v>32624.59157417313</v>
      </c>
      <c r="E312" s="37">
        <f t="shared" si="37"/>
        <v>0</v>
      </c>
      <c r="F312" s="36">
        <f t="shared" si="38"/>
        <v>0</v>
      </c>
      <c r="G312" s="36">
        <f t="shared" si="42"/>
        <v>0</v>
      </c>
      <c r="H312" s="36">
        <f t="shared" si="43"/>
        <v>0</v>
      </c>
      <c r="I312" s="36">
        <f t="shared" si="39"/>
        <v>0</v>
      </c>
      <c r="J312" s="36">
        <f>SUM($H$18:$H312)</f>
        <v>4329901.9778015511</v>
      </c>
    </row>
    <row r="313" spans="1:10" x14ac:dyDescent="0.3">
      <c r="A313" s="34">
        <f t="shared" si="40"/>
        <v>296</v>
      </c>
      <c r="B313" s="35">
        <f t="shared" si="36"/>
        <v>51861</v>
      </c>
      <c r="C313" s="36">
        <f t="shared" si="41"/>
        <v>0</v>
      </c>
      <c r="D313" s="36">
        <f t="shared" si="44"/>
        <v>32624.59157417313</v>
      </c>
      <c r="E313" s="37">
        <f t="shared" si="37"/>
        <v>0</v>
      </c>
      <c r="F313" s="36">
        <f t="shared" si="38"/>
        <v>0</v>
      </c>
      <c r="G313" s="36">
        <f t="shared" si="42"/>
        <v>0</v>
      </c>
      <c r="H313" s="36">
        <f t="shared" si="43"/>
        <v>0</v>
      </c>
      <c r="I313" s="36">
        <f t="shared" si="39"/>
        <v>0</v>
      </c>
      <c r="J313" s="36">
        <f>SUM($H$18:$H313)</f>
        <v>4329901.9778015511</v>
      </c>
    </row>
    <row r="314" spans="1:10" x14ac:dyDescent="0.3">
      <c r="A314" s="34">
        <f t="shared" si="40"/>
        <v>297</v>
      </c>
      <c r="B314" s="35">
        <f t="shared" si="36"/>
        <v>51892</v>
      </c>
      <c r="C314" s="36">
        <f t="shared" si="41"/>
        <v>0</v>
      </c>
      <c r="D314" s="36">
        <f t="shared" si="44"/>
        <v>32624.59157417313</v>
      </c>
      <c r="E314" s="37">
        <f t="shared" si="37"/>
        <v>0</v>
      </c>
      <c r="F314" s="36">
        <f t="shared" si="38"/>
        <v>0</v>
      </c>
      <c r="G314" s="36">
        <f t="shared" si="42"/>
        <v>0</v>
      </c>
      <c r="H314" s="36">
        <f t="shared" si="43"/>
        <v>0</v>
      </c>
      <c r="I314" s="36">
        <f t="shared" si="39"/>
        <v>0</v>
      </c>
      <c r="J314" s="36">
        <f>SUM($H$18:$H314)</f>
        <v>4329901.9778015511</v>
      </c>
    </row>
    <row r="315" spans="1:10" x14ac:dyDescent="0.3">
      <c r="A315" s="34">
        <f t="shared" si="40"/>
        <v>298</v>
      </c>
      <c r="B315" s="35">
        <f t="shared" si="36"/>
        <v>51923</v>
      </c>
      <c r="C315" s="36">
        <f t="shared" si="41"/>
        <v>0</v>
      </c>
      <c r="D315" s="36">
        <f t="shared" si="44"/>
        <v>32624.59157417313</v>
      </c>
      <c r="E315" s="37">
        <f t="shared" si="37"/>
        <v>0</v>
      </c>
      <c r="F315" s="36">
        <f t="shared" si="38"/>
        <v>0</v>
      </c>
      <c r="G315" s="36">
        <f t="shared" si="42"/>
        <v>0</v>
      </c>
      <c r="H315" s="36">
        <f t="shared" si="43"/>
        <v>0</v>
      </c>
      <c r="I315" s="36">
        <f t="shared" si="39"/>
        <v>0</v>
      </c>
      <c r="J315" s="36">
        <f>SUM($H$18:$H315)</f>
        <v>4329901.9778015511</v>
      </c>
    </row>
    <row r="316" spans="1:10" x14ac:dyDescent="0.3">
      <c r="A316" s="34">
        <f t="shared" si="40"/>
        <v>299</v>
      </c>
      <c r="B316" s="35">
        <f t="shared" si="36"/>
        <v>51951</v>
      </c>
      <c r="C316" s="36">
        <f t="shared" si="41"/>
        <v>0</v>
      </c>
      <c r="D316" s="36">
        <f t="shared" si="44"/>
        <v>32624.59157417313</v>
      </c>
      <c r="E316" s="37">
        <f t="shared" si="37"/>
        <v>0</v>
      </c>
      <c r="F316" s="36">
        <f t="shared" si="38"/>
        <v>0</v>
      </c>
      <c r="G316" s="36">
        <f t="shared" si="42"/>
        <v>0</v>
      </c>
      <c r="H316" s="36">
        <f t="shared" si="43"/>
        <v>0</v>
      </c>
      <c r="I316" s="36">
        <f t="shared" si="39"/>
        <v>0</v>
      </c>
      <c r="J316" s="36">
        <f>SUM($H$18:$H316)</f>
        <v>4329901.9778015511</v>
      </c>
    </row>
    <row r="317" spans="1:10" x14ac:dyDescent="0.3">
      <c r="A317" s="34">
        <f t="shared" si="40"/>
        <v>300</v>
      </c>
      <c r="B317" s="35">
        <f t="shared" si="36"/>
        <v>51982</v>
      </c>
      <c r="C317" s="36">
        <f t="shared" si="41"/>
        <v>0</v>
      </c>
      <c r="D317" s="36">
        <f t="shared" si="44"/>
        <v>32624.59157417313</v>
      </c>
      <c r="E317" s="37">
        <f t="shared" si="37"/>
        <v>0</v>
      </c>
      <c r="F317" s="36">
        <f t="shared" si="38"/>
        <v>0</v>
      </c>
      <c r="G317" s="36">
        <f t="shared" si="42"/>
        <v>0</v>
      </c>
      <c r="H317" s="36">
        <f t="shared" si="43"/>
        <v>0</v>
      </c>
      <c r="I317" s="36">
        <f t="shared" si="39"/>
        <v>0</v>
      </c>
      <c r="J317" s="36">
        <f>SUM($H$18:$H317)</f>
        <v>4329901.9778015511</v>
      </c>
    </row>
    <row r="318" spans="1:10" x14ac:dyDescent="0.3">
      <c r="A318" s="34">
        <f t="shared" si="40"/>
        <v>301</v>
      </c>
      <c r="B318" s="35">
        <f t="shared" si="36"/>
        <v>52012</v>
      </c>
      <c r="C318" s="36">
        <f t="shared" si="41"/>
        <v>0</v>
      </c>
      <c r="D318" s="36">
        <f t="shared" si="44"/>
        <v>32624.59157417313</v>
      </c>
      <c r="E318" s="37">
        <f t="shared" si="37"/>
        <v>0</v>
      </c>
      <c r="F318" s="36">
        <f t="shared" si="38"/>
        <v>0</v>
      </c>
      <c r="G318" s="36">
        <f t="shared" si="42"/>
        <v>0</v>
      </c>
      <c r="H318" s="36">
        <f t="shared" si="43"/>
        <v>0</v>
      </c>
      <c r="I318" s="36">
        <f t="shared" si="39"/>
        <v>0</v>
      </c>
      <c r="J318" s="36">
        <f>SUM($H$18:$H318)</f>
        <v>4329901.9778015511</v>
      </c>
    </row>
    <row r="319" spans="1:10" x14ac:dyDescent="0.3">
      <c r="A319" s="34">
        <f t="shared" si="40"/>
        <v>302</v>
      </c>
      <c r="B319" s="35">
        <f t="shared" si="36"/>
        <v>52043</v>
      </c>
      <c r="C319" s="36">
        <f t="shared" si="41"/>
        <v>0</v>
      </c>
      <c r="D319" s="36">
        <f t="shared" si="44"/>
        <v>32624.59157417313</v>
      </c>
      <c r="E319" s="37">
        <f t="shared" si="37"/>
        <v>0</v>
      </c>
      <c r="F319" s="36">
        <f t="shared" si="38"/>
        <v>0</v>
      </c>
      <c r="G319" s="36">
        <f t="shared" si="42"/>
        <v>0</v>
      </c>
      <c r="H319" s="36">
        <f t="shared" si="43"/>
        <v>0</v>
      </c>
      <c r="I319" s="36">
        <f t="shared" si="39"/>
        <v>0</v>
      </c>
      <c r="J319" s="36">
        <f>SUM($H$18:$H319)</f>
        <v>4329901.9778015511</v>
      </c>
    </row>
    <row r="320" spans="1:10" x14ac:dyDescent="0.3">
      <c r="A320" s="34">
        <f t="shared" si="40"/>
        <v>303</v>
      </c>
      <c r="B320" s="35">
        <f t="shared" si="36"/>
        <v>52073</v>
      </c>
      <c r="C320" s="36">
        <f t="shared" si="41"/>
        <v>0</v>
      </c>
      <c r="D320" s="36">
        <f t="shared" si="44"/>
        <v>32624.59157417313</v>
      </c>
      <c r="E320" s="37">
        <f t="shared" si="37"/>
        <v>0</v>
      </c>
      <c r="F320" s="36">
        <f t="shared" si="38"/>
        <v>0</v>
      </c>
      <c r="G320" s="36">
        <f t="shared" si="42"/>
        <v>0</v>
      </c>
      <c r="H320" s="36">
        <f t="shared" si="43"/>
        <v>0</v>
      </c>
      <c r="I320" s="36">
        <f t="shared" si="39"/>
        <v>0</v>
      </c>
      <c r="J320" s="36">
        <f>SUM($H$18:$H320)</f>
        <v>4329901.9778015511</v>
      </c>
    </row>
    <row r="321" spans="1:10" x14ac:dyDescent="0.3">
      <c r="A321" s="34">
        <f t="shared" si="40"/>
        <v>304</v>
      </c>
      <c r="B321" s="35">
        <f t="shared" si="36"/>
        <v>52104</v>
      </c>
      <c r="C321" s="36">
        <f t="shared" si="41"/>
        <v>0</v>
      </c>
      <c r="D321" s="36">
        <f t="shared" si="44"/>
        <v>32624.59157417313</v>
      </c>
      <c r="E321" s="37">
        <f t="shared" si="37"/>
        <v>0</v>
      </c>
      <c r="F321" s="36">
        <f t="shared" si="38"/>
        <v>0</v>
      </c>
      <c r="G321" s="36">
        <f t="shared" si="42"/>
        <v>0</v>
      </c>
      <c r="H321" s="36">
        <f t="shared" si="43"/>
        <v>0</v>
      </c>
      <c r="I321" s="36">
        <f t="shared" si="39"/>
        <v>0</v>
      </c>
      <c r="J321" s="36">
        <f>SUM($H$18:$H321)</f>
        <v>4329901.9778015511</v>
      </c>
    </row>
    <row r="322" spans="1:10" x14ac:dyDescent="0.3">
      <c r="A322" s="34">
        <f t="shared" si="40"/>
        <v>305</v>
      </c>
      <c r="B322" s="35">
        <f t="shared" si="36"/>
        <v>52135</v>
      </c>
      <c r="C322" s="36">
        <f t="shared" si="41"/>
        <v>0</v>
      </c>
      <c r="D322" s="36">
        <f t="shared" si="44"/>
        <v>32624.59157417313</v>
      </c>
      <c r="E322" s="37">
        <f t="shared" si="37"/>
        <v>0</v>
      </c>
      <c r="F322" s="36">
        <f t="shared" si="38"/>
        <v>0</v>
      </c>
      <c r="G322" s="36">
        <f t="shared" si="42"/>
        <v>0</v>
      </c>
      <c r="H322" s="36">
        <f t="shared" si="43"/>
        <v>0</v>
      </c>
      <c r="I322" s="36">
        <f t="shared" si="39"/>
        <v>0</v>
      </c>
      <c r="J322" s="36">
        <f>SUM($H$18:$H322)</f>
        <v>4329901.9778015511</v>
      </c>
    </row>
    <row r="323" spans="1:10" x14ac:dyDescent="0.3">
      <c r="A323" s="34">
        <f t="shared" si="40"/>
        <v>306</v>
      </c>
      <c r="B323" s="35">
        <f t="shared" si="36"/>
        <v>52165</v>
      </c>
      <c r="C323" s="36">
        <f t="shared" si="41"/>
        <v>0</v>
      </c>
      <c r="D323" s="36">
        <f t="shared" si="44"/>
        <v>32624.59157417313</v>
      </c>
      <c r="E323" s="37">
        <f t="shared" si="37"/>
        <v>0</v>
      </c>
      <c r="F323" s="36">
        <f t="shared" si="38"/>
        <v>0</v>
      </c>
      <c r="G323" s="36">
        <f t="shared" si="42"/>
        <v>0</v>
      </c>
      <c r="H323" s="36">
        <f t="shared" si="43"/>
        <v>0</v>
      </c>
      <c r="I323" s="36">
        <f t="shared" si="39"/>
        <v>0</v>
      </c>
      <c r="J323" s="36">
        <f>SUM($H$18:$H323)</f>
        <v>4329901.9778015511</v>
      </c>
    </row>
    <row r="324" spans="1:10" x14ac:dyDescent="0.3">
      <c r="A324" s="34">
        <f t="shared" si="40"/>
        <v>307</v>
      </c>
      <c r="B324" s="35">
        <f t="shared" si="36"/>
        <v>52196</v>
      </c>
      <c r="C324" s="36">
        <f t="shared" si="41"/>
        <v>0</v>
      </c>
      <c r="D324" s="36">
        <f t="shared" si="44"/>
        <v>32624.59157417313</v>
      </c>
      <c r="E324" s="37">
        <f t="shared" si="37"/>
        <v>0</v>
      </c>
      <c r="F324" s="36">
        <f t="shared" si="38"/>
        <v>0</v>
      </c>
      <c r="G324" s="36">
        <f t="shared" si="42"/>
        <v>0</v>
      </c>
      <c r="H324" s="36">
        <f t="shared" si="43"/>
        <v>0</v>
      </c>
      <c r="I324" s="36">
        <f t="shared" si="39"/>
        <v>0</v>
      </c>
      <c r="J324" s="36">
        <f>SUM($H$18:$H324)</f>
        <v>4329901.9778015511</v>
      </c>
    </row>
    <row r="325" spans="1:10" x14ac:dyDescent="0.3">
      <c r="A325" s="34">
        <f t="shared" si="40"/>
        <v>308</v>
      </c>
      <c r="B325" s="35">
        <f t="shared" si="36"/>
        <v>52226</v>
      </c>
      <c r="C325" s="36">
        <f t="shared" si="41"/>
        <v>0</v>
      </c>
      <c r="D325" s="36">
        <f t="shared" si="44"/>
        <v>32624.59157417313</v>
      </c>
      <c r="E325" s="37">
        <f t="shared" si="37"/>
        <v>0</v>
      </c>
      <c r="F325" s="36">
        <f t="shared" si="38"/>
        <v>0</v>
      </c>
      <c r="G325" s="36">
        <f t="shared" si="42"/>
        <v>0</v>
      </c>
      <c r="H325" s="36">
        <f t="shared" si="43"/>
        <v>0</v>
      </c>
      <c r="I325" s="36">
        <f t="shared" si="39"/>
        <v>0</v>
      </c>
      <c r="J325" s="36">
        <f>SUM($H$18:$H325)</f>
        <v>4329901.9778015511</v>
      </c>
    </row>
    <row r="326" spans="1:10" x14ac:dyDescent="0.3">
      <c r="A326" s="34">
        <f t="shared" si="40"/>
        <v>309</v>
      </c>
      <c r="B326" s="35">
        <f t="shared" si="36"/>
        <v>52257</v>
      </c>
      <c r="C326" s="36">
        <f t="shared" si="41"/>
        <v>0</v>
      </c>
      <c r="D326" s="36">
        <f t="shared" si="44"/>
        <v>32624.59157417313</v>
      </c>
      <c r="E326" s="37">
        <f t="shared" si="37"/>
        <v>0</v>
      </c>
      <c r="F326" s="36">
        <f t="shared" si="38"/>
        <v>0</v>
      </c>
      <c r="G326" s="36">
        <f t="shared" si="42"/>
        <v>0</v>
      </c>
      <c r="H326" s="36">
        <f t="shared" si="43"/>
        <v>0</v>
      </c>
      <c r="I326" s="36">
        <f t="shared" si="39"/>
        <v>0</v>
      </c>
      <c r="J326" s="36">
        <f>SUM($H$18:$H326)</f>
        <v>4329901.9778015511</v>
      </c>
    </row>
    <row r="327" spans="1:10" x14ac:dyDescent="0.3">
      <c r="A327" s="34">
        <f t="shared" si="40"/>
        <v>310</v>
      </c>
      <c r="B327" s="35">
        <f t="shared" si="36"/>
        <v>52288</v>
      </c>
      <c r="C327" s="36">
        <f t="shared" si="41"/>
        <v>0</v>
      </c>
      <c r="D327" s="36">
        <f t="shared" si="44"/>
        <v>32624.59157417313</v>
      </c>
      <c r="E327" s="37">
        <f t="shared" si="37"/>
        <v>0</v>
      </c>
      <c r="F327" s="36">
        <f t="shared" si="38"/>
        <v>0</v>
      </c>
      <c r="G327" s="36">
        <f t="shared" si="42"/>
        <v>0</v>
      </c>
      <c r="H327" s="36">
        <f t="shared" si="43"/>
        <v>0</v>
      </c>
      <c r="I327" s="36">
        <f t="shared" si="39"/>
        <v>0</v>
      </c>
      <c r="J327" s="36">
        <f>SUM($H$18:$H327)</f>
        <v>4329901.9778015511</v>
      </c>
    </row>
    <row r="328" spans="1:10" x14ac:dyDescent="0.3">
      <c r="A328" s="34">
        <f t="shared" si="40"/>
        <v>311</v>
      </c>
      <c r="B328" s="35">
        <f t="shared" si="36"/>
        <v>52316</v>
      </c>
      <c r="C328" s="36">
        <f t="shared" si="41"/>
        <v>0</v>
      </c>
      <c r="D328" s="36">
        <f t="shared" si="44"/>
        <v>32624.59157417313</v>
      </c>
      <c r="E328" s="37">
        <f t="shared" si="37"/>
        <v>0</v>
      </c>
      <c r="F328" s="36">
        <f t="shared" si="38"/>
        <v>0</v>
      </c>
      <c r="G328" s="36">
        <f t="shared" si="42"/>
        <v>0</v>
      </c>
      <c r="H328" s="36">
        <f t="shared" si="43"/>
        <v>0</v>
      </c>
      <c r="I328" s="36">
        <f t="shared" si="39"/>
        <v>0</v>
      </c>
      <c r="J328" s="36">
        <f>SUM($H$18:$H328)</f>
        <v>4329901.9778015511</v>
      </c>
    </row>
    <row r="329" spans="1:10" x14ac:dyDescent="0.3">
      <c r="A329" s="34">
        <f t="shared" si="40"/>
        <v>312</v>
      </c>
      <c r="B329" s="35">
        <f t="shared" si="36"/>
        <v>52347</v>
      </c>
      <c r="C329" s="36">
        <f t="shared" si="41"/>
        <v>0</v>
      </c>
      <c r="D329" s="36">
        <f t="shared" si="44"/>
        <v>32624.59157417313</v>
      </c>
      <c r="E329" s="37">
        <f t="shared" si="37"/>
        <v>0</v>
      </c>
      <c r="F329" s="36">
        <f t="shared" si="38"/>
        <v>0</v>
      </c>
      <c r="G329" s="36">
        <f t="shared" si="42"/>
        <v>0</v>
      </c>
      <c r="H329" s="36">
        <f t="shared" si="43"/>
        <v>0</v>
      </c>
      <c r="I329" s="36">
        <f t="shared" si="39"/>
        <v>0</v>
      </c>
      <c r="J329" s="36">
        <f>SUM($H$18:$H329)</f>
        <v>4329901.9778015511</v>
      </c>
    </row>
    <row r="330" spans="1:10" x14ac:dyDescent="0.3">
      <c r="A330" s="34">
        <f t="shared" si="40"/>
        <v>313</v>
      </c>
      <c r="B330" s="35">
        <f t="shared" si="36"/>
        <v>52377</v>
      </c>
      <c r="C330" s="36">
        <f t="shared" si="41"/>
        <v>0</v>
      </c>
      <c r="D330" s="36">
        <f t="shared" si="44"/>
        <v>32624.59157417313</v>
      </c>
      <c r="E330" s="37">
        <f t="shared" si="37"/>
        <v>0</v>
      </c>
      <c r="F330" s="36">
        <f t="shared" si="38"/>
        <v>0</v>
      </c>
      <c r="G330" s="36">
        <f t="shared" si="42"/>
        <v>0</v>
      </c>
      <c r="H330" s="36">
        <f t="shared" si="43"/>
        <v>0</v>
      </c>
      <c r="I330" s="36">
        <f t="shared" si="39"/>
        <v>0</v>
      </c>
      <c r="J330" s="36">
        <f>SUM($H$18:$H330)</f>
        <v>4329901.9778015511</v>
      </c>
    </row>
    <row r="331" spans="1:10" x14ac:dyDescent="0.3">
      <c r="A331" s="34">
        <f t="shared" si="40"/>
        <v>314</v>
      </c>
      <c r="B331" s="35">
        <f t="shared" si="36"/>
        <v>52408</v>
      </c>
      <c r="C331" s="36">
        <f t="shared" si="41"/>
        <v>0</v>
      </c>
      <c r="D331" s="36">
        <f t="shared" si="44"/>
        <v>32624.59157417313</v>
      </c>
      <c r="E331" s="37">
        <f t="shared" si="37"/>
        <v>0</v>
      </c>
      <c r="F331" s="36">
        <f t="shared" si="38"/>
        <v>0</v>
      </c>
      <c r="G331" s="36">
        <f t="shared" si="42"/>
        <v>0</v>
      </c>
      <c r="H331" s="36">
        <f t="shared" si="43"/>
        <v>0</v>
      </c>
      <c r="I331" s="36">
        <f t="shared" si="39"/>
        <v>0</v>
      </c>
      <c r="J331" s="36">
        <f>SUM($H$18:$H331)</f>
        <v>4329901.9778015511</v>
      </c>
    </row>
    <row r="332" spans="1:10" x14ac:dyDescent="0.3">
      <c r="A332" s="34">
        <f t="shared" si="40"/>
        <v>315</v>
      </c>
      <c r="B332" s="35">
        <f t="shared" si="36"/>
        <v>52438</v>
      </c>
      <c r="C332" s="36">
        <f t="shared" si="41"/>
        <v>0</v>
      </c>
      <c r="D332" s="36">
        <f t="shared" si="44"/>
        <v>32624.59157417313</v>
      </c>
      <c r="E332" s="37">
        <f t="shared" si="37"/>
        <v>0</v>
      </c>
      <c r="F332" s="36">
        <f t="shared" si="38"/>
        <v>0</v>
      </c>
      <c r="G332" s="36">
        <f t="shared" si="42"/>
        <v>0</v>
      </c>
      <c r="H332" s="36">
        <f t="shared" si="43"/>
        <v>0</v>
      </c>
      <c r="I332" s="36">
        <f t="shared" si="39"/>
        <v>0</v>
      </c>
      <c r="J332" s="36">
        <f>SUM($H$18:$H332)</f>
        <v>4329901.9778015511</v>
      </c>
    </row>
    <row r="333" spans="1:10" x14ac:dyDescent="0.3">
      <c r="A333" s="34">
        <f t="shared" si="40"/>
        <v>316</v>
      </c>
      <c r="B333" s="35">
        <f t="shared" si="36"/>
        <v>52469</v>
      </c>
      <c r="C333" s="36">
        <f t="shared" si="41"/>
        <v>0</v>
      </c>
      <c r="D333" s="36">
        <f t="shared" si="44"/>
        <v>32624.59157417313</v>
      </c>
      <c r="E333" s="37">
        <f t="shared" si="37"/>
        <v>0</v>
      </c>
      <c r="F333" s="36">
        <f t="shared" si="38"/>
        <v>0</v>
      </c>
      <c r="G333" s="36">
        <f t="shared" si="42"/>
        <v>0</v>
      </c>
      <c r="H333" s="36">
        <f t="shared" si="43"/>
        <v>0</v>
      </c>
      <c r="I333" s="36">
        <f t="shared" si="39"/>
        <v>0</v>
      </c>
      <c r="J333" s="36">
        <f>SUM($H$18:$H333)</f>
        <v>4329901.9778015511</v>
      </c>
    </row>
    <row r="334" spans="1:10" x14ac:dyDescent="0.3">
      <c r="A334" s="34">
        <f t="shared" si="40"/>
        <v>317</v>
      </c>
      <c r="B334" s="35">
        <f t="shared" si="36"/>
        <v>52500</v>
      </c>
      <c r="C334" s="36">
        <f t="shared" si="41"/>
        <v>0</v>
      </c>
      <c r="D334" s="36">
        <f t="shared" si="44"/>
        <v>32624.59157417313</v>
      </c>
      <c r="E334" s="37">
        <f t="shared" si="37"/>
        <v>0</v>
      </c>
      <c r="F334" s="36">
        <f t="shared" si="38"/>
        <v>0</v>
      </c>
      <c r="G334" s="36">
        <f t="shared" si="42"/>
        <v>0</v>
      </c>
      <c r="H334" s="36">
        <f t="shared" si="43"/>
        <v>0</v>
      </c>
      <c r="I334" s="36">
        <f t="shared" si="39"/>
        <v>0</v>
      </c>
      <c r="J334" s="36">
        <f>SUM($H$18:$H334)</f>
        <v>4329901.9778015511</v>
      </c>
    </row>
    <row r="335" spans="1:10" x14ac:dyDescent="0.3">
      <c r="A335" s="34">
        <f t="shared" si="40"/>
        <v>318</v>
      </c>
      <c r="B335" s="35">
        <f t="shared" si="36"/>
        <v>52530</v>
      </c>
      <c r="C335" s="36">
        <f t="shared" si="41"/>
        <v>0</v>
      </c>
      <c r="D335" s="36">
        <f t="shared" si="44"/>
        <v>32624.59157417313</v>
      </c>
      <c r="E335" s="37">
        <f t="shared" si="37"/>
        <v>0</v>
      </c>
      <c r="F335" s="36">
        <f t="shared" si="38"/>
        <v>0</v>
      </c>
      <c r="G335" s="36">
        <f t="shared" si="42"/>
        <v>0</v>
      </c>
      <c r="H335" s="36">
        <f t="shared" si="43"/>
        <v>0</v>
      </c>
      <c r="I335" s="36">
        <f t="shared" si="39"/>
        <v>0</v>
      </c>
      <c r="J335" s="36">
        <f>SUM($H$18:$H335)</f>
        <v>4329901.9778015511</v>
      </c>
    </row>
    <row r="336" spans="1:10" x14ac:dyDescent="0.3">
      <c r="A336" s="34">
        <f t="shared" si="40"/>
        <v>319</v>
      </c>
      <c r="B336" s="35">
        <f t="shared" si="36"/>
        <v>52561</v>
      </c>
      <c r="C336" s="36">
        <f t="shared" si="41"/>
        <v>0</v>
      </c>
      <c r="D336" s="36">
        <f t="shared" si="44"/>
        <v>32624.59157417313</v>
      </c>
      <c r="E336" s="37">
        <f t="shared" si="37"/>
        <v>0</v>
      </c>
      <c r="F336" s="36">
        <f t="shared" si="38"/>
        <v>0</v>
      </c>
      <c r="G336" s="36">
        <f t="shared" si="42"/>
        <v>0</v>
      </c>
      <c r="H336" s="36">
        <f t="shared" si="43"/>
        <v>0</v>
      </c>
      <c r="I336" s="36">
        <f t="shared" si="39"/>
        <v>0</v>
      </c>
      <c r="J336" s="36">
        <f>SUM($H$18:$H336)</f>
        <v>4329901.9778015511</v>
      </c>
    </row>
    <row r="337" spans="1:10" x14ac:dyDescent="0.3">
      <c r="A337" s="34">
        <f t="shared" si="40"/>
        <v>320</v>
      </c>
      <c r="B337" s="35">
        <f t="shared" si="36"/>
        <v>52591</v>
      </c>
      <c r="C337" s="36">
        <f t="shared" si="41"/>
        <v>0</v>
      </c>
      <c r="D337" s="36">
        <f t="shared" si="44"/>
        <v>32624.59157417313</v>
      </c>
      <c r="E337" s="37">
        <f t="shared" si="37"/>
        <v>0</v>
      </c>
      <c r="F337" s="36">
        <f t="shared" si="38"/>
        <v>0</v>
      </c>
      <c r="G337" s="36">
        <f t="shared" si="42"/>
        <v>0</v>
      </c>
      <c r="H337" s="36">
        <f t="shared" si="43"/>
        <v>0</v>
      </c>
      <c r="I337" s="36">
        <f t="shared" si="39"/>
        <v>0</v>
      </c>
      <c r="J337" s="36">
        <f>SUM($H$18:$H337)</f>
        <v>4329901.9778015511</v>
      </c>
    </row>
    <row r="338" spans="1:10" x14ac:dyDescent="0.3">
      <c r="A338" s="34">
        <f t="shared" si="40"/>
        <v>321</v>
      </c>
      <c r="B338" s="35">
        <f t="shared" ref="B338:B401" si="45">IF(Pay_Num&lt;&gt;"",DATE(YEAR(Loan_Start),MONTH(Loan_Start)+(Pay_Num)*12/Num_Pmt_Per_Year,DAY(Loan_Start)),"")</f>
        <v>52622</v>
      </c>
      <c r="C338" s="36">
        <f t="shared" si="41"/>
        <v>0</v>
      </c>
      <c r="D338" s="36">
        <f t="shared" si="44"/>
        <v>32624.59157417313</v>
      </c>
      <c r="E338" s="37">
        <f t="shared" ref="E338:E401" si="46">IF(AND(Pay_Num&lt;&gt;"",Sched_Pay+Scheduled_Extra_Payments&lt;Beg_Bal),Scheduled_Extra_Payments,IF(AND(Pay_Num&lt;&gt;"",Beg_Bal-Sched_Pay&gt;0),Beg_Bal-Sched_Pay,IF(Pay_Num&lt;&gt;"",0,"")))</f>
        <v>0</v>
      </c>
      <c r="F338" s="36">
        <f t="shared" ref="F338:F401" si="47">IF(AND(Pay_Num&lt;&gt;"",Sched_Pay+Extra_Pay&lt;Beg_Bal),Sched_Pay+Extra_Pay,IF(Pay_Num&lt;&gt;"",Beg_Bal,""))</f>
        <v>0</v>
      </c>
      <c r="G338" s="36">
        <f t="shared" si="42"/>
        <v>0</v>
      </c>
      <c r="H338" s="36">
        <f t="shared" si="43"/>
        <v>0</v>
      </c>
      <c r="I338" s="36">
        <f t="shared" ref="I338:I401" si="48">IF(AND(Pay_Num&lt;&gt;"",Sched_Pay+Extra_Pay&lt;Beg_Bal),Beg_Bal-Princ,IF(Pay_Num&lt;&gt;"",0,""))</f>
        <v>0</v>
      </c>
      <c r="J338" s="36">
        <f>SUM($H$18:$H338)</f>
        <v>4329901.9778015511</v>
      </c>
    </row>
    <row r="339" spans="1:10" x14ac:dyDescent="0.3">
      <c r="A339" s="34">
        <f t="shared" ref="A339:A402" si="49">IF(Values_Entered,A338+1,"")</f>
        <v>322</v>
      </c>
      <c r="B339" s="35">
        <f t="shared" si="45"/>
        <v>52653</v>
      </c>
      <c r="C339" s="36">
        <f t="shared" ref="C339:C376" si="50">IF(Pay_Num&lt;&gt;"",I338,"")</f>
        <v>0</v>
      </c>
      <c r="D339" s="36">
        <f t="shared" si="44"/>
        <v>32624.59157417313</v>
      </c>
      <c r="E339" s="37">
        <f t="shared" si="46"/>
        <v>0</v>
      </c>
      <c r="F339" s="36">
        <f t="shared" si="47"/>
        <v>0</v>
      </c>
      <c r="G339" s="36">
        <f t="shared" ref="G339:G402" si="51">IF(Pay_Num&lt;&gt;"",Total_Pay-Int,"")</f>
        <v>0</v>
      </c>
      <c r="H339" s="36">
        <f t="shared" ref="H339:H402" si="52">IF(Pay_Num&lt;&gt;"",Beg_Bal*Interest_Rate/Num_Pmt_Per_Year,"")</f>
        <v>0</v>
      </c>
      <c r="I339" s="36">
        <f t="shared" si="48"/>
        <v>0</v>
      </c>
      <c r="J339" s="36">
        <f>SUM($H$18:$H339)</f>
        <v>4329901.9778015511</v>
      </c>
    </row>
    <row r="340" spans="1:10" x14ac:dyDescent="0.3">
      <c r="A340" s="34">
        <f t="shared" si="49"/>
        <v>323</v>
      </c>
      <c r="B340" s="35">
        <f t="shared" si="45"/>
        <v>52682</v>
      </c>
      <c r="C340" s="36">
        <f t="shared" si="50"/>
        <v>0</v>
      </c>
      <c r="D340" s="36">
        <f t="shared" ref="D340:D403" si="53">IF(Pay_Num&lt;&gt;"",Scheduled_Monthly_Payment,"")</f>
        <v>32624.59157417313</v>
      </c>
      <c r="E340" s="37">
        <f t="shared" si="46"/>
        <v>0</v>
      </c>
      <c r="F340" s="36">
        <f t="shared" si="47"/>
        <v>0</v>
      </c>
      <c r="G340" s="36">
        <f t="shared" si="51"/>
        <v>0</v>
      </c>
      <c r="H340" s="36">
        <f t="shared" si="52"/>
        <v>0</v>
      </c>
      <c r="I340" s="36">
        <f t="shared" si="48"/>
        <v>0</v>
      </c>
      <c r="J340" s="36">
        <f>SUM($H$18:$H340)</f>
        <v>4329901.9778015511</v>
      </c>
    </row>
    <row r="341" spans="1:10" x14ac:dyDescent="0.3">
      <c r="A341" s="34">
        <f t="shared" si="49"/>
        <v>324</v>
      </c>
      <c r="B341" s="35">
        <f t="shared" si="45"/>
        <v>52713</v>
      </c>
      <c r="C341" s="36">
        <f t="shared" si="50"/>
        <v>0</v>
      </c>
      <c r="D341" s="36">
        <f t="shared" si="53"/>
        <v>32624.59157417313</v>
      </c>
      <c r="E341" s="37">
        <f t="shared" si="46"/>
        <v>0</v>
      </c>
      <c r="F341" s="36">
        <f t="shared" si="47"/>
        <v>0</v>
      </c>
      <c r="G341" s="36">
        <f t="shared" si="51"/>
        <v>0</v>
      </c>
      <c r="H341" s="36">
        <f t="shared" si="52"/>
        <v>0</v>
      </c>
      <c r="I341" s="36">
        <f t="shared" si="48"/>
        <v>0</v>
      </c>
      <c r="J341" s="36">
        <f>SUM($H$18:$H341)</f>
        <v>4329901.9778015511</v>
      </c>
    </row>
    <row r="342" spans="1:10" x14ac:dyDescent="0.3">
      <c r="A342" s="34">
        <f t="shared" si="49"/>
        <v>325</v>
      </c>
      <c r="B342" s="35">
        <f t="shared" si="45"/>
        <v>52743</v>
      </c>
      <c r="C342" s="36">
        <f t="shared" si="50"/>
        <v>0</v>
      </c>
      <c r="D342" s="36">
        <f t="shared" si="53"/>
        <v>32624.59157417313</v>
      </c>
      <c r="E342" s="37">
        <f t="shared" si="46"/>
        <v>0</v>
      </c>
      <c r="F342" s="36">
        <f t="shared" si="47"/>
        <v>0</v>
      </c>
      <c r="G342" s="36">
        <f t="shared" si="51"/>
        <v>0</v>
      </c>
      <c r="H342" s="36">
        <f t="shared" si="52"/>
        <v>0</v>
      </c>
      <c r="I342" s="36">
        <f t="shared" si="48"/>
        <v>0</v>
      </c>
      <c r="J342" s="36">
        <f>SUM($H$18:$H342)</f>
        <v>4329901.9778015511</v>
      </c>
    </row>
    <row r="343" spans="1:10" x14ac:dyDescent="0.3">
      <c r="A343" s="34">
        <f t="shared" si="49"/>
        <v>326</v>
      </c>
      <c r="B343" s="35">
        <f t="shared" si="45"/>
        <v>52774</v>
      </c>
      <c r="C343" s="36">
        <f t="shared" si="50"/>
        <v>0</v>
      </c>
      <c r="D343" s="36">
        <f t="shared" si="53"/>
        <v>32624.59157417313</v>
      </c>
      <c r="E343" s="37">
        <f t="shared" si="46"/>
        <v>0</v>
      </c>
      <c r="F343" s="36">
        <f t="shared" si="47"/>
        <v>0</v>
      </c>
      <c r="G343" s="36">
        <f t="shared" si="51"/>
        <v>0</v>
      </c>
      <c r="H343" s="36">
        <f t="shared" si="52"/>
        <v>0</v>
      </c>
      <c r="I343" s="36">
        <f t="shared" si="48"/>
        <v>0</v>
      </c>
      <c r="J343" s="36">
        <f>SUM($H$18:$H343)</f>
        <v>4329901.9778015511</v>
      </c>
    </row>
    <row r="344" spans="1:10" x14ac:dyDescent="0.3">
      <c r="A344" s="34">
        <f t="shared" si="49"/>
        <v>327</v>
      </c>
      <c r="B344" s="35">
        <f t="shared" si="45"/>
        <v>52804</v>
      </c>
      <c r="C344" s="36">
        <f t="shared" si="50"/>
        <v>0</v>
      </c>
      <c r="D344" s="36">
        <f t="shared" si="53"/>
        <v>32624.59157417313</v>
      </c>
      <c r="E344" s="37">
        <f t="shared" si="46"/>
        <v>0</v>
      </c>
      <c r="F344" s="36">
        <f t="shared" si="47"/>
        <v>0</v>
      </c>
      <c r="G344" s="36">
        <f t="shared" si="51"/>
        <v>0</v>
      </c>
      <c r="H344" s="36">
        <f t="shared" si="52"/>
        <v>0</v>
      </c>
      <c r="I344" s="36">
        <f t="shared" si="48"/>
        <v>0</v>
      </c>
      <c r="J344" s="36">
        <f>SUM($H$18:$H344)</f>
        <v>4329901.9778015511</v>
      </c>
    </row>
    <row r="345" spans="1:10" x14ac:dyDescent="0.3">
      <c r="A345" s="34">
        <f t="shared" si="49"/>
        <v>328</v>
      </c>
      <c r="B345" s="35">
        <f t="shared" si="45"/>
        <v>52835</v>
      </c>
      <c r="C345" s="36">
        <f t="shared" si="50"/>
        <v>0</v>
      </c>
      <c r="D345" s="36">
        <f t="shared" si="53"/>
        <v>32624.59157417313</v>
      </c>
      <c r="E345" s="37">
        <f t="shared" si="46"/>
        <v>0</v>
      </c>
      <c r="F345" s="36">
        <f t="shared" si="47"/>
        <v>0</v>
      </c>
      <c r="G345" s="36">
        <f t="shared" si="51"/>
        <v>0</v>
      </c>
      <c r="H345" s="36">
        <f t="shared" si="52"/>
        <v>0</v>
      </c>
      <c r="I345" s="36">
        <f t="shared" si="48"/>
        <v>0</v>
      </c>
      <c r="J345" s="36">
        <f>SUM($H$18:$H345)</f>
        <v>4329901.9778015511</v>
      </c>
    </row>
    <row r="346" spans="1:10" x14ac:dyDescent="0.3">
      <c r="A346" s="34">
        <f t="shared" si="49"/>
        <v>329</v>
      </c>
      <c r="B346" s="35">
        <f t="shared" si="45"/>
        <v>52866</v>
      </c>
      <c r="C346" s="36">
        <f t="shared" si="50"/>
        <v>0</v>
      </c>
      <c r="D346" s="36">
        <f t="shared" si="53"/>
        <v>32624.59157417313</v>
      </c>
      <c r="E346" s="37">
        <f t="shared" si="46"/>
        <v>0</v>
      </c>
      <c r="F346" s="36">
        <f t="shared" si="47"/>
        <v>0</v>
      </c>
      <c r="G346" s="36">
        <f t="shared" si="51"/>
        <v>0</v>
      </c>
      <c r="H346" s="36">
        <f t="shared" si="52"/>
        <v>0</v>
      </c>
      <c r="I346" s="36">
        <f t="shared" si="48"/>
        <v>0</v>
      </c>
      <c r="J346" s="36">
        <f>SUM($H$18:$H346)</f>
        <v>4329901.9778015511</v>
      </c>
    </row>
    <row r="347" spans="1:10" x14ac:dyDescent="0.3">
      <c r="A347" s="34">
        <f t="shared" si="49"/>
        <v>330</v>
      </c>
      <c r="B347" s="35">
        <f t="shared" si="45"/>
        <v>52896</v>
      </c>
      <c r="C347" s="36">
        <f t="shared" si="50"/>
        <v>0</v>
      </c>
      <c r="D347" s="36">
        <f t="shared" si="53"/>
        <v>32624.59157417313</v>
      </c>
      <c r="E347" s="37">
        <f t="shared" si="46"/>
        <v>0</v>
      </c>
      <c r="F347" s="36">
        <f t="shared" si="47"/>
        <v>0</v>
      </c>
      <c r="G347" s="36">
        <f t="shared" si="51"/>
        <v>0</v>
      </c>
      <c r="H347" s="36">
        <f t="shared" si="52"/>
        <v>0</v>
      </c>
      <c r="I347" s="36">
        <f t="shared" si="48"/>
        <v>0</v>
      </c>
      <c r="J347" s="36">
        <f>SUM($H$18:$H347)</f>
        <v>4329901.9778015511</v>
      </c>
    </row>
    <row r="348" spans="1:10" x14ac:dyDescent="0.3">
      <c r="A348" s="34">
        <f t="shared" si="49"/>
        <v>331</v>
      </c>
      <c r="B348" s="35">
        <f t="shared" si="45"/>
        <v>52927</v>
      </c>
      <c r="C348" s="36">
        <f t="shared" si="50"/>
        <v>0</v>
      </c>
      <c r="D348" s="36">
        <f t="shared" si="53"/>
        <v>32624.59157417313</v>
      </c>
      <c r="E348" s="37">
        <f t="shared" si="46"/>
        <v>0</v>
      </c>
      <c r="F348" s="36">
        <f t="shared" si="47"/>
        <v>0</v>
      </c>
      <c r="G348" s="36">
        <f t="shared" si="51"/>
        <v>0</v>
      </c>
      <c r="H348" s="36">
        <f t="shared" si="52"/>
        <v>0</v>
      </c>
      <c r="I348" s="36">
        <f t="shared" si="48"/>
        <v>0</v>
      </c>
      <c r="J348" s="36">
        <f>SUM($H$18:$H348)</f>
        <v>4329901.9778015511</v>
      </c>
    </row>
    <row r="349" spans="1:10" x14ac:dyDescent="0.3">
      <c r="A349" s="34">
        <f t="shared" si="49"/>
        <v>332</v>
      </c>
      <c r="B349" s="35">
        <f t="shared" si="45"/>
        <v>52957</v>
      </c>
      <c r="C349" s="36">
        <f t="shared" si="50"/>
        <v>0</v>
      </c>
      <c r="D349" s="36">
        <f t="shared" si="53"/>
        <v>32624.59157417313</v>
      </c>
      <c r="E349" s="37">
        <f t="shared" si="46"/>
        <v>0</v>
      </c>
      <c r="F349" s="36">
        <f t="shared" si="47"/>
        <v>0</v>
      </c>
      <c r="G349" s="36">
        <f t="shared" si="51"/>
        <v>0</v>
      </c>
      <c r="H349" s="36">
        <f t="shared" si="52"/>
        <v>0</v>
      </c>
      <c r="I349" s="36">
        <f t="shared" si="48"/>
        <v>0</v>
      </c>
      <c r="J349" s="36">
        <f>SUM($H$18:$H349)</f>
        <v>4329901.9778015511</v>
      </c>
    </row>
    <row r="350" spans="1:10" x14ac:dyDescent="0.3">
      <c r="A350" s="34">
        <f t="shared" si="49"/>
        <v>333</v>
      </c>
      <c r="B350" s="35">
        <f t="shared" si="45"/>
        <v>52988</v>
      </c>
      <c r="C350" s="36">
        <f t="shared" si="50"/>
        <v>0</v>
      </c>
      <c r="D350" s="36">
        <f t="shared" si="53"/>
        <v>32624.59157417313</v>
      </c>
      <c r="E350" s="37">
        <f t="shared" si="46"/>
        <v>0</v>
      </c>
      <c r="F350" s="36">
        <f t="shared" si="47"/>
        <v>0</v>
      </c>
      <c r="G350" s="36">
        <f t="shared" si="51"/>
        <v>0</v>
      </c>
      <c r="H350" s="36">
        <f t="shared" si="52"/>
        <v>0</v>
      </c>
      <c r="I350" s="36">
        <f t="shared" si="48"/>
        <v>0</v>
      </c>
      <c r="J350" s="36">
        <f>SUM($H$18:$H350)</f>
        <v>4329901.9778015511</v>
      </c>
    </row>
    <row r="351" spans="1:10" x14ac:dyDescent="0.3">
      <c r="A351" s="34">
        <f t="shared" si="49"/>
        <v>334</v>
      </c>
      <c r="B351" s="35">
        <f t="shared" si="45"/>
        <v>53019</v>
      </c>
      <c r="C351" s="36">
        <f t="shared" si="50"/>
        <v>0</v>
      </c>
      <c r="D351" s="36">
        <f t="shared" si="53"/>
        <v>32624.59157417313</v>
      </c>
      <c r="E351" s="37">
        <f t="shared" si="46"/>
        <v>0</v>
      </c>
      <c r="F351" s="36">
        <f t="shared" si="47"/>
        <v>0</v>
      </c>
      <c r="G351" s="36">
        <f t="shared" si="51"/>
        <v>0</v>
      </c>
      <c r="H351" s="36">
        <f t="shared" si="52"/>
        <v>0</v>
      </c>
      <c r="I351" s="36">
        <f t="shared" si="48"/>
        <v>0</v>
      </c>
      <c r="J351" s="36">
        <f>SUM($H$18:$H351)</f>
        <v>4329901.9778015511</v>
      </c>
    </row>
    <row r="352" spans="1:10" x14ac:dyDescent="0.3">
      <c r="A352" s="34">
        <f t="shared" si="49"/>
        <v>335</v>
      </c>
      <c r="B352" s="35">
        <f t="shared" si="45"/>
        <v>53047</v>
      </c>
      <c r="C352" s="36">
        <f t="shared" si="50"/>
        <v>0</v>
      </c>
      <c r="D352" s="36">
        <f t="shared" si="53"/>
        <v>32624.59157417313</v>
      </c>
      <c r="E352" s="37">
        <f t="shared" si="46"/>
        <v>0</v>
      </c>
      <c r="F352" s="36">
        <f t="shared" si="47"/>
        <v>0</v>
      </c>
      <c r="G352" s="36">
        <f t="shared" si="51"/>
        <v>0</v>
      </c>
      <c r="H352" s="36">
        <f t="shared" si="52"/>
        <v>0</v>
      </c>
      <c r="I352" s="36">
        <f t="shared" si="48"/>
        <v>0</v>
      </c>
      <c r="J352" s="36">
        <f>SUM($H$18:$H352)</f>
        <v>4329901.9778015511</v>
      </c>
    </row>
    <row r="353" spans="1:10" x14ac:dyDescent="0.3">
      <c r="A353" s="34">
        <f t="shared" si="49"/>
        <v>336</v>
      </c>
      <c r="B353" s="35">
        <f t="shared" si="45"/>
        <v>53078</v>
      </c>
      <c r="C353" s="36">
        <f t="shared" si="50"/>
        <v>0</v>
      </c>
      <c r="D353" s="36">
        <f t="shared" si="53"/>
        <v>32624.59157417313</v>
      </c>
      <c r="E353" s="37">
        <f t="shared" si="46"/>
        <v>0</v>
      </c>
      <c r="F353" s="36">
        <f t="shared" si="47"/>
        <v>0</v>
      </c>
      <c r="G353" s="36">
        <f t="shared" si="51"/>
        <v>0</v>
      </c>
      <c r="H353" s="36">
        <f t="shared" si="52"/>
        <v>0</v>
      </c>
      <c r="I353" s="36">
        <f t="shared" si="48"/>
        <v>0</v>
      </c>
      <c r="J353" s="36">
        <f>SUM($H$18:$H353)</f>
        <v>4329901.9778015511</v>
      </c>
    </row>
    <row r="354" spans="1:10" x14ac:dyDescent="0.3">
      <c r="A354" s="34">
        <f t="shared" si="49"/>
        <v>337</v>
      </c>
      <c r="B354" s="35">
        <f t="shared" si="45"/>
        <v>53108</v>
      </c>
      <c r="C354" s="36">
        <f t="shared" si="50"/>
        <v>0</v>
      </c>
      <c r="D354" s="36">
        <f t="shared" si="53"/>
        <v>32624.59157417313</v>
      </c>
      <c r="E354" s="37">
        <f t="shared" si="46"/>
        <v>0</v>
      </c>
      <c r="F354" s="36">
        <f t="shared" si="47"/>
        <v>0</v>
      </c>
      <c r="G354" s="36">
        <f t="shared" si="51"/>
        <v>0</v>
      </c>
      <c r="H354" s="36">
        <f t="shared" si="52"/>
        <v>0</v>
      </c>
      <c r="I354" s="36">
        <f t="shared" si="48"/>
        <v>0</v>
      </c>
      <c r="J354" s="36">
        <f>SUM($H$18:$H354)</f>
        <v>4329901.9778015511</v>
      </c>
    </row>
    <row r="355" spans="1:10" x14ac:dyDescent="0.3">
      <c r="A355" s="34">
        <f t="shared" si="49"/>
        <v>338</v>
      </c>
      <c r="B355" s="35">
        <f t="shared" si="45"/>
        <v>53139</v>
      </c>
      <c r="C355" s="36">
        <f t="shared" si="50"/>
        <v>0</v>
      </c>
      <c r="D355" s="36">
        <f t="shared" si="53"/>
        <v>32624.59157417313</v>
      </c>
      <c r="E355" s="37">
        <f t="shared" si="46"/>
        <v>0</v>
      </c>
      <c r="F355" s="36">
        <f t="shared" si="47"/>
        <v>0</v>
      </c>
      <c r="G355" s="36">
        <f t="shared" si="51"/>
        <v>0</v>
      </c>
      <c r="H355" s="36">
        <f t="shared" si="52"/>
        <v>0</v>
      </c>
      <c r="I355" s="36">
        <f t="shared" si="48"/>
        <v>0</v>
      </c>
      <c r="J355" s="36">
        <f>SUM($H$18:$H355)</f>
        <v>4329901.9778015511</v>
      </c>
    </row>
    <row r="356" spans="1:10" x14ac:dyDescent="0.3">
      <c r="A356" s="34">
        <f t="shared" si="49"/>
        <v>339</v>
      </c>
      <c r="B356" s="35">
        <f t="shared" si="45"/>
        <v>53169</v>
      </c>
      <c r="C356" s="36">
        <f t="shared" si="50"/>
        <v>0</v>
      </c>
      <c r="D356" s="36">
        <f t="shared" si="53"/>
        <v>32624.59157417313</v>
      </c>
      <c r="E356" s="37">
        <f t="shared" si="46"/>
        <v>0</v>
      </c>
      <c r="F356" s="36">
        <f t="shared" si="47"/>
        <v>0</v>
      </c>
      <c r="G356" s="36">
        <f t="shared" si="51"/>
        <v>0</v>
      </c>
      <c r="H356" s="36">
        <f t="shared" si="52"/>
        <v>0</v>
      </c>
      <c r="I356" s="36">
        <f t="shared" si="48"/>
        <v>0</v>
      </c>
      <c r="J356" s="36">
        <f>SUM($H$18:$H356)</f>
        <v>4329901.9778015511</v>
      </c>
    </row>
    <row r="357" spans="1:10" x14ac:dyDescent="0.3">
      <c r="A357" s="34">
        <f t="shared" si="49"/>
        <v>340</v>
      </c>
      <c r="B357" s="35">
        <f t="shared" si="45"/>
        <v>53200</v>
      </c>
      <c r="C357" s="36">
        <f t="shared" si="50"/>
        <v>0</v>
      </c>
      <c r="D357" s="36">
        <f t="shared" si="53"/>
        <v>32624.59157417313</v>
      </c>
      <c r="E357" s="37">
        <f t="shared" si="46"/>
        <v>0</v>
      </c>
      <c r="F357" s="36">
        <f t="shared" si="47"/>
        <v>0</v>
      </c>
      <c r="G357" s="36">
        <f t="shared" si="51"/>
        <v>0</v>
      </c>
      <c r="H357" s="36">
        <f t="shared" si="52"/>
        <v>0</v>
      </c>
      <c r="I357" s="36">
        <f t="shared" si="48"/>
        <v>0</v>
      </c>
      <c r="J357" s="36">
        <f>SUM($H$18:$H357)</f>
        <v>4329901.9778015511</v>
      </c>
    </row>
    <row r="358" spans="1:10" x14ac:dyDescent="0.3">
      <c r="A358" s="34">
        <f t="shared" si="49"/>
        <v>341</v>
      </c>
      <c r="B358" s="35">
        <f t="shared" si="45"/>
        <v>53231</v>
      </c>
      <c r="C358" s="36">
        <f t="shared" si="50"/>
        <v>0</v>
      </c>
      <c r="D358" s="36">
        <f t="shared" si="53"/>
        <v>32624.59157417313</v>
      </c>
      <c r="E358" s="37">
        <f t="shared" si="46"/>
        <v>0</v>
      </c>
      <c r="F358" s="36">
        <f t="shared" si="47"/>
        <v>0</v>
      </c>
      <c r="G358" s="36">
        <f t="shared" si="51"/>
        <v>0</v>
      </c>
      <c r="H358" s="36">
        <f t="shared" si="52"/>
        <v>0</v>
      </c>
      <c r="I358" s="36">
        <f t="shared" si="48"/>
        <v>0</v>
      </c>
      <c r="J358" s="36">
        <f>SUM($H$18:$H358)</f>
        <v>4329901.9778015511</v>
      </c>
    </row>
    <row r="359" spans="1:10" x14ac:dyDescent="0.3">
      <c r="A359" s="34">
        <f t="shared" si="49"/>
        <v>342</v>
      </c>
      <c r="B359" s="35">
        <f t="shared" si="45"/>
        <v>53261</v>
      </c>
      <c r="C359" s="36">
        <f t="shared" si="50"/>
        <v>0</v>
      </c>
      <c r="D359" s="36">
        <f t="shared" si="53"/>
        <v>32624.59157417313</v>
      </c>
      <c r="E359" s="37">
        <f t="shared" si="46"/>
        <v>0</v>
      </c>
      <c r="F359" s="36">
        <f t="shared" si="47"/>
        <v>0</v>
      </c>
      <c r="G359" s="36">
        <f t="shared" si="51"/>
        <v>0</v>
      </c>
      <c r="H359" s="36">
        <f t="shared" si="52"/>
        <v>0</v>
      </c>
      <c r="I359" s="36">
        <f t="shared" si="48"/>
        <v>0</v>
      </c>
      <c r="J359" s="36">
        <f>SUM($H$18:$H359)</f>
        <v>4329901.9778015511</v>
      </c>
    </row>
    <row r="360" spans="1:10" x14ac:dyDescent="0.3">
      <c r="A360" s="34">
        <f t="shared" si="49"/>
        <v>343</v>
      </c>
      <c r="B360" s="35">
        <f t="shared" si="45"/>
        <v>53292</v>
      </c>
      <c r="C360" s="36">
        <f t="shared" si="50"/>
        <v>0</v>
      </c>
      <c r="D360" s="36">
        <f t="shared" si="53"/>
        <v>32624.59157417313</v>
      </c>
      <c r="E360" s="37">
        <f t="shared" si="46"/>
        <v>0</v>
      </c>
      <c r="F360" s="36">
        <f t="shared" si="47"/>
        <v>0</v>
      </c>
      <c r="G360" s="36">
        <f t="shared" si="51"/>
        <v>0</v>
      </c>
      <c r="H360" s="36">
        <f t="shared" si="52"/>
        <v>0</v>
      </c>
      <c r="I360" s="36">
        <f t="shared" si="48"/>
        <v>0</v>
      </c>
      <c r="J360" s="36">
        <f>SUM($H$18:$H360)</f>
        <v>4329901.9778015511</v>
      </c>
    </row>
    <row r="361" spans="1:10" x14ac:dyDescent="0.3">
      <c r="A361" s="34">
        <f t="shared" si="49"/>
        <v>344</v>
      </c>
      <c r="B361" s="35">
        <f t="shared" si="45"/>
        <v>53322</v>
      </c>
      <c r="C361" s="36">
        <f t="shared" si="50"/>
        <v>0</v>
      </c>
      <c r="D361" s="36">
        <f t="shared" si="53"/>
        <v>32624.59157417313</v>
      </c>
      <c r="E361" s="37">
        <f t="shared" si="46"/>
        <v>0</v>
      </c>
      <c r="F361" s="36">
        <f t="shared" si="47"/>
        <v>0</v>
      </c>
      <c r="G361" s="36">
        <f t="shared" si="51"/>
        <v>0</v>
      </c>
      <c r="H361" s="36">
        <f t="shared" si="52"/>
        <v>0</v>
      </c>
      <c r="I361" s="36">
        <f t="shared" si="48"/>
        <v>0</v>
      </c>
      <c r="J361" s="36">
        <f>SUM($H$18:$H361)</f>
        <v>4329901.9778015511</v>
      </c>
    </row>
    <row r="362" spans="1:10" x14ac:dyDescent="0.3">
      <c r="A362" s="34">
        <f t="shared" si="49"/>
        <v>345</v>
      </c>
      <c r="B362" s="35">
        <f t="shared" si="45"/>
        <v>53353</v>
      </c>
      <c r="C362" s="36">
        <f t="shared" si="50"/>
        <v>0</v>
      </c>
      <c r="D362" s="36">
        <f t="shared" si="53"/>
        <v>32624.59157417313</v>
      </c>
      <c r="E362" s="37">
        <f t="shared" si="46"/>
        <v>0</v>
      </c>
      <c r="F362" s="36">
        <f t="shared" si="47"/>
        <v>0</v>
      </c>
      <c r="G362" s="36">
        <f t="shared" si="51"/>
        <v>0</v>
      </c>
      <c r="H362" s="36">
        <f t="shared" si="52"/>
        <v>0</v>
      </c>
      <c r="I362" s="36">
        <f t="shared" si="48"/>
        <v>0</v>
      </c>
      <c r="J362" s="36">
        <f>SUM($H$18:$H362)</f>
        <v>4329901.9778015511</v>
      </c>
    </row>
    <row r="363" spans="1:10" x14ac:dyDescent="0.3">
      <c r="A363" s="34">
        <f t="shared" si="49"/>
        <v>346</v>
      </c>
      <c r="B363" s="35">
        <f t="shared" si="45"/>
        <v>53384</v>
      </c>
      <c r="C363" s="36">
        <f t="shared" si="50"/>
        <v>0</v>
      </c>
      <c r="D363" s="36">
        <f t="shared" si="53"/>
        <v>32624.59157417313</v>
      </c>
      <c r="E363" s="37">
        <f t="shared" si="46"/>
        <v>0</v>
      </c>
      <c r="F363" s="36">
        <f t="shared" si="47"/>
        <v>0</v>
      </c>
      <c r="G363" s="36">
        <f t="shared" si="51"/>
        <v>0</v>
      </c>
      <c r="H363" s="36">
        <f t="shared" si="52"/>
        <v>0</v>
      </c>
      <c r="I363" s="36">
        <f t="shared" si="48"/>
        <v>0</v>
      </c>
      <c r="J363" s="36">
        <f>SUM($H$18:$H363)</f>
        <v>4329901.9778015511</v>
      </c>
    </row>
    <row r="364" spans="1:10" x14ac:dyDescent="0.3">
      <c r="A364" s="34">
        <f t="shared" si="49"/>
        <v>347</v>
      </c>
      <c r="B364" s="35">
        <f t="shared" si="45"/>
        <v>53412</v>
      </c>
      <c r="C364" s="36">
        <f t="shared" si="50"/>
        <v>0</v>
      </c>
      <c r="D364" s="36">
        <f t="shared" si="53"/>
        <v>32624.59157417313</v>
      </c>
      <c r="E364" s="37">
        <f t="shared" si="46"/>
        <v>0</v>
      </c>
      <c r="F364" s="36">
        <f t="shared" si="47"/>
        <v>0</v>
      </c>
      <c r="G364" s="36">
        <f t="shared" si="51"/>
        <v>0</v>
      </c>
      <c r="H364" s="36">
        <f t="shared" si="52"/>
        <v>0</v>
      </c>
      <c r="I364" s="36">
        <f t="shared" si="48"/>
        <v>0</v>
      </c>
      <c r="J364" s="36">
        <f>SUM($H$18:$H364)</f>
        <v>4329901.9778015511</v>
      </c>
    </row>
    <row r="365" spans="1:10" x14ac:dyDescent="0.3">
      <c r="A365" s="34">
        <f t="shared" si="49"/>
        <v>348</v>
      </c>
      <c r="B365" s="35">
        <f t="shared" si="45"/>
        <v>53443</v>
      </c>
      <c r="C365" s="36">
        <f t="shared" si="50"/>
        <v>0</v>
      </c>
      <c r="D365" s="36">
        <f t="shared" si="53"/>
        <v>32624.59157417313</v>
      </c>
      <c r="E365" s="37">
        <f t="shared" si="46"/>
        <v>0</v>
      </c>
      <c r="F365" s="36">
        <f t="shared" si="47"/>
        <v>0</v>
      </c>
      <c r="G365" s="36">
        <f t="shared" si="51"/>
        <v>0</v>
      </c>
      <c r="H365" s="36">
        <f t="shared" si="52"/>
        <v>0</v>
      </c>
      <c r="I365" s="36">
        <f t="shared" si="48"/>
        <v>0</v>
      </c>
      <c r="J365" s="36">
        <f>SUM($H$18:$H365)</f>
        <v>4329901.9778015511</v>
      </c>
    </row>
    <row r="366" spans="1:10" x14ac:dyDescent="0.3">
      <c r="A366" s="34">
        <f t="shared" si="49"/>
        <v>349</v>
      </c>
      <c r="B366" s="35">
        <f t="shared" si="45"/>
        <v>53473</v>
      </c>
      <c r="C366" s="36">
        <f t="shared" si="50"/>
        <v>0</v>
      </c>
      <c r="D366" s="36">
        <f t="shared" si="53"/>
        <v>32624.59157417313</v>
      </c>
      <c r="E366" s="37">
        <f t="shared" si="46"/>
        <v>0</v>
      </c>
      <c r="F366" s="36">
        <f t="shared" si="47"/>
        <v>0</v>
      </c>
      <c r="G366" s="36">
        <f t="shared" si="51"/>
        <v>0</v>
      </c>
      <c r="H366" s="36">
        <f t="shared" si="52"/>
        <v>0</v>
      </c>
      <c r="I366" s="36">
        <f t="shared" si="48"/>
        <v>0</v>
      </c>
      <c r="J366" s="36">
        <f>SUM($H$18:$H366)</f>
        <v>4329901.9778015511</v>
      </c>
    </row>
    <row r="367" spans="1:10" x14ac:dyDescent="0.3">
      <c r="A367" s="34">
        <f t="shared" si="49"/>
        <v>350</v>
      </c>
      <c r="B367" s="35">
        <f t="shared" si="45"/>
        <v>53504</v>
      </c>
      <c r="C367" s="36">
        <f t="shared" si="50"/>
        <v>0</v>
      </c>
      <c r="D367" s="36">
        <f t="shared" si="53"/>
        <v>32624.59157417313</v>
      </c>
      <c r="E367" s="37">
        <f t="shared" si="46"/>
        <v>0</v>
      </c>
      <c r="F367" s="36">
        <f t="shared" si="47"/>
        <v>0</v>
      </c>
      <c r="G367" s="36">
        <f t="shared" si="51"/>
        <v>0</v>
      </c>
      <c r="H367" s="36">
        <f t="shared" si="52"/>
        <v>0</v>
      </c>
      <c r="I367" s="36">
        <f t="shared" si="48"/>
        <v>0</v>
      </c>
      <c r="J367" s="36">
        <f>SUM($H$18:$H367)</f>
        <v>4329901.9778015511</v>
      </c>
    </row>
    <row r="368" spans="1:10" x14ac:dyDescent="0.3">
      <c r="A368" s="34">
        <f t="shared" si="49"/>
        <v>351</v>
      </c>
      <c r="B368" s="35">
        <f t="shared" si="45"/>
        <v>53534</v>
      </c>
      <c r="C368" s="36">
        <f t="shared" si="50"/>
        <v>0</v>
      </c>
      <c r="D368" s="36">
        <f t="shared" si="53"/>
        <v>32624.59157417313</v>
      </c>
      <c r="E368" s="37">
        <f t="shared" si="46"/>
        <v>0</v>
      </c>
      <c r="F368" s="36">
        <f t="shared" si="47"/>
        <v>0</v>
      </c>
      <c r="G368" s="36">
        <f t="shared" si="51"/>
        <v>0</v>
      </c>
      <c r="H368" s="36">
        <f t="shared" si="52"/>
        <v>0</v>
      </c>
      <c r="I368" s="36">
        <f t="shared" si="48"/>
        <v>0</v>
      </c>
      <c r="J368" s="36">
        <f>SUM($H$18:$H368)</f>
        <v>4329901.9778015511</v>
      </c>
    </row>
    <row r="369" spans="1:10" x14ac:dyDescent="0.3">
      <c r="A369" s="34">
        <f t="shared" si="49"/>
        <v>352</v>
      </c>
      <c r="B369" s="35">
        <f t="shared" si="45"/>
        <v>53565</v>
      </c>
      <c r="C369" s="36">
        <f t="shared" si="50"/>
        <v>0</v>
      </c>
      <c r="D369" s="36">
        <f t="shared" si="53"/>
        <v>32624.59157417313</v>
      </c>
      <c r="E369" s="37">
        <f t="shared" si="46"/>
        <v>0</v>
      </c>
      <c r="F369" s="36">
        <f t="shared" si="47"/>
        <v>0</v>
      </c>
      <c r="G369" s="36">
        <f t="shared" si="51"/>
        <v>0</v>
      </c>
      <c r="H369" s="36">
        <f t="shared" si="52"/>
        <v>0</v>
      </c>
      <c r="I369" s="36">
        <f t="shared" si="48"/>
        <v>0</v>
      </c>
      <c r="J369" s="36">
        <f>SUM($H$18:$H369)</f>
        <v>4329901.9778015511</v>
      </c>
    </row>
    <row r="370" spans="1:10" x14ac:dyDescent="0.3">
      <c r="A370" s="34">
        <f t="shared" si="49"/>
        <v>353</v>
      </c>
      <c r="B370" s="35">
        <f t="shared" si="45"/>
        <v>53596</v>
      </c>
      <c r="C370" s="36">
        <f t="shared" si="50"/>
        <v>0</v>
      </c>
      <c r="D370" s="36">
        <f t="shared" si="53"/>
        <v>32624.59157417313</v>
      </c>
      <c r="E370" s="37">
        <f t="shared" si="46"/>
        <v>0</v>
      </c>
      <c r="F370" s="36">
        <f t="shared" si="47"/>
        <v>0</v>
      </c>
      <c r="G370" s="36">
        <f t="shared" si="51"/>
        <v>0</v>
      </c>
      <c r="H370" s="36">
        <f t="shared" si="52"/>
        <v>0</v>
      </c>
      <c r="I370" s="36">
        <f t="shared" si="48"/>
        <v>0</v>
      </c>
      <c r="J370" s="36">
        <f>SUM($H$18:$H370)</f>
        <v>4329901.9778015511</v>
      </c>
    </row>
    <row r="371" spans="1:10" x14ac:dyDescent="0.3">
      <c r="A371" s="34">
        <f t="shared" si="49"/>
        <v>354</v>
      </c>
      <c r="B371" s="35">
        <f t="shared" si="45"/>
        <v>53626</v>
      </c>
      <c r="C371" s="36">
        <f t="shared" si="50"/>
        <v>0</v>
      </c>
      <c r="D371" s="36">
        <f t="shared" si="53"/>
        <v>32624.59157417313</v>
      </c>
      <c r="E371" s="37">
        <f t="shared" si="46"/>
        <v>0</v>
      </c>
      <c r="F371" s="36">
        <f t="shared" si="47"/>
        <v>0</v>
      </c>
      <c r="G371" s="36">
        <f t="shared" si="51"/>
        <v>0</v>
      </c>
      <c r="H371" s="36">
        <f t="shared" si="52"/>
        <v>0</v>
      </c>
      <c r="I371" s="36">
        <f t="shared" si="48"/>
        <v>0</v>
      </c>
      <c r="J371" s="36">
        <f>SUM($H$18:$H371)</f>
        <v>4329901.9778015511</v>
      </c>
    </row>
    <row r="372" spans="1:10" x14ac:dyDescent="0.3">
      <c r="A372" s="34">
        <f t="shared" si="49"/>
        <v>355</v>
      </c>
      <c r="B372" s="35">
        <f t="shared" si="45"/>
        <v>53657</v>
      </c>
      <c r="C372" s="36">
        <f t="shared" si="50"/>
        <v>0</v>
      </c>
      <c r="D372" s="36">
        <f t="shared" si="53"/>
        <v>32624.59157417313</v>
      </c>
      <c r="E372" s="37">
        <f t="shared" si="46"/>
        <v>0</v>
      </c>
      <c r="F372" s="36">
        <f t="shared" si="47"/>
        <v>0</v>
      </c>
      <c r="G372" s="36">
        <f t="shared" si="51"/>
        <v>0</v>
      </c>
      <c r="H372" s="36">
        <f t="shared" si="52"/>
        <v>0</v>
      </c>
      <c r="I372" s="36">
        <f t="shared" si="48"/>
        <v>0</v>
      </c>
      <c r="J372" s="36">
        <f>SUM($H$18:$H372)</f>
        <v>4329901.9778015511</v>
      </c>
    </row>
    <row r="373" spans="1:10" x14ac:dyDescent="0.3">
      <c r="A373" s="34">
        <f t="shared" si="49"/>
        <v>356</v>
      </c>
      <c r="B373" s="35">
        <f t="shared" si="45"/>
        <v>53687</v>
      </c>
      <c r="C373" s="36">
        <f t="shared" si="50"/>
        <v>0</v>
      </c>
      <c r="D373" s="36">
        <f t="shared" si="53"/>
        <v>32624.59157417313</v>
      </c>
      <c r="E373" s="37">
        <f t="shared" si="46"/>
        <v>0</v>
      </c>
      <c r="F373" s="36">
        <f t="shared" si="47"/>
        <v>0</v>
      </c>
      <c r="G373" s="36">
        <f t="shared" si="51"/>
        <v>0</v>
      </c>
      <c r="H373" s="36">
        <f t="shared" si="52"/>
        <v>0</v>
      </c>
      <c r="I373" s="36">
        <f t="shared" si="48"/>
        <v>0</v>
      </c>
      <c r="J373" s="36">
        <f>SUM($H$18:$H373)</f>
        <v>4329901.9778015511</v>
      </c>
    </row>
    <row r="374" spans="1:10" x14ac:dyDescent="0.3">
      <c r="A374" s="34">
        <f t="shared" si="49"/>
        <v>357</v>
      </c>
      <c r="B374" s="35">
        <f t="shared" si="45"/>
        <v>53718</v>
      </c>
      <c r="C374" s="36">
        <f t="shared" si="50"/>
        <v>0</v>
      </c>
      <c r="D374" s="36">
        <f t="shared" si="53"/>
        <v>32624.59157417313</v>
      </c>
      <c r="E374" s="37">
        <f t="shared" si="46"/>
        <v>0</v>
      </c>
      <c r="F374" s="36">
        <f t="shared" si="47"/>
        <v>0</v>
      </c>
      <c r="G374" s="36">
        <f t="shared" si="51"/>
        <v>0</v>
      </c>
      <c r="H374" s="36">
        <f t="shared" si="52"/>
        <v>0</v>
      </c>
      <c r="I374" s="36">
        <f t="shared" si="48"/>
        <v>0</v>
      </c>
      <c r="J374" s="36">
        <f>SUM($H$18:$H374)</f>
        <v>4329901.9778015511</v>
      </c>
    </row>
    <row r="375" spans="1:10" x14ac:dyDescent="0.3">
      <c r="A375" s="34">
        <f t="shared" si="49"/>
        <v>358</v>
      </c>
      <c r="B375" s="35">
        <f t="shared" si="45"/>
        <v>53749</v>
      </c>
      <c r="C375" s="36">
        <f t="shared" si="50"/>
        <v>0</v>
      </c>
      <c r="D375" s="36">
        <f t="shared" si="53"/>
        <v>32624.59157417313</v>
      </c>
      <c r="E375" s="37">
        <f t="shared" si="46"/>
        <v>0</v>
      </c>
      <c r="F375" s="36">
        <f t="shared" si="47"/>
        <v>0</v>
      </c>
      <c r="G375" s="36">
        <f t="shared" si="51"/>
        <v>0</v>
      </c>
      <c r="H375" s="36">
        <f t="shared" si="52"/>
        <v>0</v>
      </c>
      <c r="I375" s="36">
        <f t="shared" si="48"/>
        <v>0</v>
      </c>
      <c r="J375" s="36">
        <f>SUM($H$18:$H375)</f>
        <v>4329901.9778015511</v>
      </c>
    </row>
    <row r="376" spans="1:10" x14ac:dyDescent="0.3">
      <c r="A376" s="34">
        <f t="shared" si="49"/>
        <v>359</v>
      </c>
      <c r="B376" s="35">
        <f t="shared" si="45"/>
        <v>53777</v>
      </c>
      <c r="C376" s="36">
        <f t="shared" si="50"/>
        <v>0</v>
      </c>
      <c r="D376" s="36">
        <f t="shared" si="53"/>
        <v>32624.59157417313</v>
      </c>
      <c r="E376" s="37">
        <f t="shared" si="46"/>
        <v>0</v>
      </c>
      <c r="F376" s="36">
        <f t="shared" si="47"/>
        <v>0</v>
      </c>
      <c r="G376" s="36">
        <f t="shared" si="51"/>
        <v>0</v>
      </c>
      <c r="H376" s="36">
        <f t="shared" si="52"/>
        <v>0</v>
      </c>
      <c r="I376" s="36">
        <f t="shared" si="48"/>
        <v>0</v>
      </c>
      <c r="J376" s="36">
        <f>SUM($H$18:$H376)</f>
        <v>4329901.9778015511</v>
      </c>
    </row>
    <row r="377" spans="1:10" x14ac:dyDescent="0.3">
      <c r="A377" s="34">
        <f t="shared" si="49"/>
        <v>360</v>
      </c>
      <c r="B377" s="35">
        <f t="shared" si="45"/>
        <v>53808</v>
      </c>
      <c r="C377" s="36">
        <f t="shared" ref="C377:C440" si="54">IF(Pay_Num&lt;&gt;"",I376,"")</f>
        <v>0</v>
      </c>
      <c r="D377" s="36">
        <f t="shared" si="53"/>
        <v>32624.59157417313</v>
      </c>
      <c r="E377" s="37">
        <f t="shared" si="46"/>
        <v>0</v>
      </c>
      <c r="F377" s="36">
        <f t="shared" si="47"/>
        <v>0</v>
      </c>
      <c r="G377" s="36">
        <f t="shared" si="51"/>
        <v>0</v>
      </c>
      <c r="H377" s="36">
        <f t="shared" si="52"/>
        <v>0</v>
      </c>
      <c r="I377" s="36">
        <f t="shared" si="48"/>
        <v>0</v>
      </c>
      <c r="J377" s="36">
        <f>SUM($H$18:$H377)</f>
        <v>4329901.9778015511</v>
      </c>
    </row>
    <row r="378" spans="1:10" x14ac:dyDescent="0.3">
      <c r="A378" s="34">
        <f t="shared" si="49"/>
        <v>361</v>
      </c>
      <c r="B378" s="35">
        <f t="shared" si="45"/>
        <v>53838</v>
      </c>
      <c r="C378" s="36">
        <f t="shared" si="54"/>
        <v>0</v>
      </c>
      <c r="D378" s="36">
        <f t="shared" si="53"/>
        <v>32624.59157417313</v>
      </c>
      <c r="E378" s="37">
        <f t="shared" si="46"/>
        <v>0</v>
      </c>
      <c r="F378" s="36">
        <f t="shared" si="47"/>
        <v>0</v>
      </c>
      <c r="G378" s="36">
        <f t="shared" si="51"/>
        <v>0</v>
      </c>
      <c r="H378" s="36">
        <f t="shared" si="52"/>
        <v>0</v>
      </c>
      <c r="I378" s="36">
        <f t="shared" si="48"/>
        <v>0</v>
      </c>
      <c r="J378" s="36">
        <f>SUM($H$18:$H378)</f>
        <v>4329901.9778015511</v>
      </c>
    </row>
    <row r="379" spans="1:10" x14ac:dyDescent="0.3">
      <c r="A379" s="34">
        <f t="shared" si="49"/>
        <v>362</v>
      </c>
      <c r="B379" s="35">
        <f t="shared" si="45"/>
        <v>53869</v>
      </c>
      <c r="C379" s="36">
        <f t="shared" si="54"/>
        <v>0</v>
      </c>
      <c r="D379" s="36">
        <f t="shared" si="53"/>
        <v>32624.59157417313</v>
      </c>
      <c r="E379" s="37">
        <f t="shared" si="46"/>
        <v>0</v>
      </c>
      <c r="F379" s="36">
        <f t="shared" si="47"/>
        <v>0</v>
      </c>
      <c r="G379" s="36">
        <f t="shared" si="51"/>
        <v>0</v>
      </c>
      <c r="H379" s="36">
        <f t="shared" si="52"/>
        <v>0</v>
      </c>
      <c r="I379" s="36">
        <f t="shared" si="48"/>
        <v>0</v>
      </c>
      <c r="J379" s="36">
        <f>SUM($H$18:$H379)</f>
        <v>4329901.9778015511</v>
      </c>
    </row>
    <row r="380" spans="1:10" x14ac:dyDescent="0.3">
      <c r="A380" s="34">
        <f t="shared" si="49"/>
        <v>363</v>
      </c>
      <c r="B380" s="35">
        <f t="shared" si="45"/>
        <v>53899</v>
      </c>
      <c r="C380" s="36">
        <f t="shared" si="54"/>
        <v>0</v>
      </c>
      <c r="D380" s="36">
        <f t="shared" si="53"/>
        <v>32624.59157417313</v>
      </c>
      <c r="E380" s="37">
        <f t="shared" si="46"/>
        <v>0</v>
      </c>
      <c r="F380" s="36">
        <f t="shared" si="47"/>
        <v>0</v>
      </c>
      <c r="G380" s="36">
        <f t="shared" si="51"/>
        <v>0</v>
      </c>
      <c r="H380" s="36">
        <f t="shared" si="52"/>
        <v>0</v>
      </c>
      <c r="I380" s="36">
        <f t="shared" si="48"/>
        <v>0</v>
      </c>
      <c r="J380" s="36">
        <f>SUM($H$18:$H380)</f>
        <v>4329901.9778015511</v>
      </c>
    </row>
    <row r="381" spans="1:10" x14ac:dyDescent="0.3">
      <c r="A381" s="34">
        <f t="shared" si="49"/>
        <v>364</v>
      </c>
      <c r="B381" s="35">
        <f t="shared" si="45"/>
        <v>53930</v>
      </c>
      <c r="C381" s="36">
        <f t="shared" si="54"/>
        <v>0</v>
      </c>
      <c r="D381" s="36">
        <f t="shared" si="53"/>
        <v>32624.59157417313</v>
      </c>
      <c r="E381" s="37">
        <f t="shared" si="46"/>
        <v>0</v>
      </c>
      <c r="F381" s="36">
        <f t="shared" si="47"/>
        <v>0</v>
      </c>
      <c r="G381" s="36">
        <f t="shared" si="51"/>
        <v>0</v>
      </c>
      <c r="H381" s="36">
        <f t="shared" si="52"/>
        <v>0</v>
      </c>
      <c r="I381" s="36">
        <f t="shared" si="48"/>
        <v>0</v>
      </c>
      <c r="J381" s="36">
        <f>SUM($H$18:$H381)</f>
        <v>4329901.9778015511</v>
      </c>
    </row>
    <row r="382" spans="1:10" x14ac:dyDescent="0.3">
      <c r="A382" s="34">
        <f t="shared" si="49"/>
        <v>365</v>
      </c>
      <c r="B382" s="35">
        <f t="shared" si="45"/>
        <v>53961</v>
      </c>
      <c r="C382" s="36">
        <f t="shared" si="54"/>
        <v>0</v>
      </c>
      <c r="D382" s="36">
        <f t="shared" si="53"/>
        <v>32624.59157417313</v>
      </c>
      <c r="E382" s="37">
        <f t="shared" si="46"/>
        <v>0</v>
      </c>
      <c r="F382" s="36">
        <f t="shared" si="47"/>
        <v>0</v>
      </c>
      <c r="G382" s="36">
        <f t="shared" si="51"/>
        <v>0</v>
      </c>
      <c r="H382" s="36">
        <f t="shared" si="52"/>
        <v>0</v>
      </c>
      <c r="I382" s="36">
        <f t="shared" si="48"/>
        <v>0</v>
      </c>
      <c r="J382" s="36">
        <f>SUM($H$18:$H382)</f>
        <v>4329901.9778015511</v>
      </c>
    </row>
    <row r="383" spans="1:10" x14ac:dyDescent="0.3">
      <c r="A383" s="34">
        <f t="shared" si="49"/>
        <v>366</v>
      </c>
      <c r="B383" s="35">
        <f t="shared" si="45"/>
        <v>53991</v>
      </c>
      <c r="C383" s="36">
        <f t="shared" si="54"/>
        <v>0</v>
      </c>
      <c r="D383" s="36">
        <f t="shared" si="53"/>
        <v>32624.59157417313</v>
      </c>
      <c r="E383" s="37">
        <f t="shared" si="46"/>
        <v>0</v>
      </c>
      <c r="F383" s="36">
        <f t="shared" si="47"/>
        <v>0</v>
      </c>
      <c r="G383" s="36">
        <f t="shared" si="51"/>
        <v>0</v>
      </c>
      <c r="H383" s="36">
        <f t="shared" si="52"/>
        <v>0</v>
      </c>
      <c r="I383" s="36">
        <f t="shared" si="48"/>
        <v>0</v>
      </c>
      <c r="J383" s="36">
        <f>SUM($H$18:$H383)</f>
        <v>4329901.9778015511</v>
      </c>
    </row>
    <row r="384" spans="1:10" x14ac:dyDescent="0.3">
      <c r="A384" s="34">
        <f t="shared" si="49"/>
        <v>367</v>
      </c>
      <c r="B384" s="35">
        <f t="shared" si="45"/>
        <v>54022</v>
      </c>
      <c r="C384" s="36">
        <f t="shared" si="54"/>
        <v>0</v>
      </c>
      <c r="D384" s="36">
        <f t="shared" si="53"/>
        <v>32624.59157417313</v>
      </c>
      <c r="E384" s="37">
        <f t="shared" si="46"/>
        <v>0</v>
      </c>
      <c r="F384" s="36">
        <f t="shared" si="47"/>
        <v>0</v>
      </c>
      <c r="G384" s="36">
        <f t="shared" si="51"/>
        <v>0</v>
      </c>
      <c r="H384" s="36">
        <f t="shared" si="52"/>
        <v>0</v>
      </c>
      <c r="I384" s="36">
        <f t="shared" si="48"/>
        <v>0</v>
      </c>
      <c r="J384" s="36">
        <f>SUM($H$18:$H384)</f>
        <v>4329901.9778015511</v>
      </c>
    </row>
    <row r="385" spans="1:10" x14ac:dyDescent="0.3">
      <c r="A385" s="34">
        <f t="shared" si="49"/>
        <v>368</v>
      </c>
      <c r="B385" s="35">
        <f t="shared" si="45"/>
        <v>54052</v>
      </c>
      <c r="C385" s="36">
        <f t="shared" si="54"/>
        <v>0</v>
      </c>
      <c r="D385" s="36">
        <f t="shared" si="53"/>
        <v>32624.59157417313</v>
      </c>
      <c r="E385" s="37">
        <f t="shared" si="46"/>
        <v>0</v>
      </c>
      <c r="F385" s="36">
        <f t="shared" si="47"/>
        <v>0</v>
      </c>
      <c r="G385" s="36">
        <f t="shared" si="51"/>
        <v>0</v>
      </c>
      <c r="H385" s="36">
        <f t="shared" si="52"/>
        <v>0</v>
      </c>
      <c r="I385" s="36">
        <f t="shared" si="48"/>
        <v>0</v>
      </c>
      <c r="J385" s="36">
        <f>SUM($H$18:$H385)</f>
        <v>4329901.9778015511</v>
      </c>
    </row>
    <row r="386" spans="1:10" x14ac:dyDescent="0.3">
      <c r="A386" s="34">
        <f t="shared" si="49"/>
        <v>369</v>
      </c>
      <c r="B386" s="35">
        <f t="shared" si="45"/>
        <v>54083</v>
      </c>
      <c r="C386" s="36">
        <f t="shared" si="54"/>
        <v>0</v>
      </c>
      <c r="D386" s="36">
        <f t="shared" si="53"/>
        <v>32624.59157417313</v>
      </c>
      <c r="E386" s="37">
        <f t="shared" si="46"/>
        <v>0</v>
      </c>
      <c r="F386" s="36">
        <f t="shared" si="47"/>
        <v>0</v>
      </c>
      <c r="G386" s="36">
        <f t="shared" si="51"/>
        <v>0</v>
      </c>
      <c r="H386" s="36">
        <f t="shared" si="52"/>
        <v>0</v>
      </c>
      <c r="I386" s="36">
        <f t="shared" si="48"/>
        <v>0</v>
      </c>
      <c r="J386" s="36">
        <f>SUM($H$18:$H386)</f>
        <v>4329901.9778015511</v>
      </c>
    </row>
    <row r="387" spans="1:10" x14ac:dyDescent="0.3">
      <c r="A387" s="34">
        <f t="shared" si="49"/>
        <v>370</v>
      </c>
      <c r="B387" s="35">
        <f t="shared" si="45"/>
        <v>54114</v>
      </c>
      <c r="C387" s="36">
        <f t="shared" si="54"/>
        <v>0</v>
      </c>
      <c r="D387" s="36">
        <f t="shared" si="53"/>
        <v>32624.59157417313</v>
      </c>
      <c r="E387" s="37">
        <f t="shared" si="46"/>
        <v>0</v>
      </c>
      <c r="F387" s="36">
        <f t="shared" si="47"/>
        <v>0</v>
      </c>
      <c r="G387" s="36">
        <f t="shared" si="51"/>
        <v>0</v>
      </c>
      <c r="H387" s="36">
        <f t="shared" si="52"/>
        <v>0</v>
      </c>
      <c r="I387" s="36">
        <f t="shared" si="48"/>
        <v>0</v>
      </c>
      <c r="J387" s="36">
        <f>SUM($H$18:$H387)</f>
        <v>4329901.9778015511</v>
      </c>
    </row>
    <row r="388" spans="1:10" x14ac:dyDescent="0.3">
      <c r="A388" s="34">
        <f t="shared" si="49"/>
        <v>371</v>
      </c>
      <c r="B388" s="35">
        <f t="shared" si="45"/>
        <v>54143</v>
      </c>
      <c r="C388" s="36">
        <f t="shared" si="54"/>
        <v>0</v>
      </c>
      <c r="D388" s="36">
        <f t="shared" si="53"/>
        <v>32624.59157417313</v>
      </c>
      <c r="E388" s="37">
        <f t="shared" si="46"/>
        <v>0</v>
      </c>
      <c r="F388" s="36">
        <f t="shared" si="47"/>
        <v>0</v>
      </c>
      <c r="G388" s="36">
        <f t="shared" si="51"/>
        <v>0</v>
      </c>
      <c r="H388" s="36">
        <f t="shared" si="52"/>
        <v>0</v>
      </c>
      <c r="I388" s="36">
        <f t="shared" si="48"/>
        <v>0</v>
      </c>
      <c r="J388" s="36">
        <f>SUM($H$18:$H388)</f>
        <v>4329901.9778015511</v>
      </c>
    </row>
    <row r="389" spans="1:10" x14ac:dyDescent="0.3">
      <c r="A389" s="34">
        <f t="shared" si="49"/>
        <v>372</v>
      </c>
      <c r="B389" s="35">
        <f t="shared" si="45"/>
        <v>54174</v>
      </c>
      <c r="C389" s="36">
        <f t="shared" si="54"/>
        <v>0</v>
      </c>
      <c r="D389" s="36">
        <f t="shared" si="53"/>
        <v>32624.59157417313</v>
      </c>
      <c r="E389" s="37">
        <f t="shared" si="46"/>
        <v>0</v>
      </c>
      <c r="F389" s="36">
        <f t="shared" si="47"/>
        <v>0</v>
      </c>
      <c r="G389" s="36">
        <f t="shared" si="51"/>
        <v>0</v>
      </c>
      <c r="H389" s="36">
        <f t="shared" si="52"/>
        <v>0</v>
      </c>
      <c r="I389" s="36">
        <f t="shared" si="48"/>
        <v>0</v>
      </c>
      <c r="J389" s="36">
        <f>SUM($H$18:$H389)</f>
        <v>4329901.9778015511</v>
      </c>
    </row>
    <row r="390" spans="1:10" x14ac:dyDescent="0.3">
      <c r="A390" s="34">
        <f t="shared" si="49"/>
        <v>373</v>
      </c>
      <c r="B390" s="35">
        <f t="shared" si="45"/>
        <v>54204</v>
      </c>
      <c r="C390" s="36">
        <f t="shared" si="54"/>
        <v>0</v>
      </c>
      <c r="D390" s="36">
        <f t="shared" si="53"/>
        <v>32624.59157417313</v>
      </c>
      <c r="E390" s="37">
        <f t="shared" si="46"/>
        <v>0</v>
      </c>
      <c r="F390" s="36">
        <f t="shared" si="47"/>
        <v>0</v>
      </c>
      <c r="G390" s="36">
        <f t="shared" si="51"/>
        <v>0</v>
      </c>
      <c r="H390" s="36">
        <f t="shared" si="52"/>
        <v>0</v>
      </c>
      <c r="I390" s="36">
        <f t="shared" si="48"/>
        <v>0</v>
      </c>
      <c r="J390" s="36">
        <f>SUM($H$18:$H390)</f>
        <v>4329901.9778015511</v>
      </c>
    </row>
    <row r="391" spans="1:10" x14ac:dyDescent="0.3">
      <c r="A391" s="34">
        <f t="shared" si="49"/>
        <v>374</v>
      </c>
      <c r="B391" s="35">
        <f t="shared" si="45"/>
        <v>54235</v>
      </c>
      <c r="C391" s="36">
        <f t="shared" si="54"/>
        <v>0</v>
      </c>
      <c r="D391" s="36">
        <f t="shared" si="53"/>
        <v>32624.59157417313</v>
      </c>
      <c r="E391" s="37">
        <f t="shared" si="46"/>
        <v>0</v>
      </c>
      <c r="F391" s="36">
        <f t="shared" si="47"/>
        <v>0</v>
      </c>
      <c r="G391" s="36">
        <f t="shared" si="51"/>
        <v>0</v>
      </c>
      <c r="H391" s="36">
        <f t="shared" si="52"/>
        <v>0</v>
      </c>
      <c r="I391" s="36">
        <f t="shared" si="48"/>
        <v>0</v>
      </c>
      <c r="J391" s="36">
        <f>SUM($H$18:$H391)</f>
        <v>4329901.9778015511</v>
      </c>
    </row>
    <row r="392" spans="1:10" x14ac:dyDescent="0.3">
      <c r="A392" s="34">
        <f t="shared" si="49"/>
        <v>375</v>
      </c>
      <c r="B392" s="35">
        <f t="shared" si="45"/>
        <v>54265</v>
      </c>
      <c r="C392" s="36">
        <f t="shared" si="54"/>
        <v>0</v>
      </c>
      <c r="D392" s="36">
        <f t="shared" si="53"/>
        <v>32624.59157417313</v>
      </c>
      <c r="E392" s="37">
        <f t="shared" si="46"/>
        <v>0</v>
      </c>
      <c r="F392" s="36">
        <f t="shared" si="47"/>
        <v>0</v>
      </c>
      <c r="G392" s="36">
        <f t="shared" si="51"/>
        <v>0</v>
      </c>
      <c r="H392" s="36">
        <f t="shared" si="52"/>
        <v>0</v>
      </c>
      <c r="I392" s="36">
        <f t="shared" si="48"/>
        <v>0</v>
      </c>
      <c r="J392" s="36">
        <f>SUM($H$18:$H392)</f>
        <v>4329901.9778015511</v>
      </c>
    </row>
    <row r="393" spans="1:10" x14ac:dyDescent="0.3">
      <c r="A393" s="34">
        <f t="shared" si="49"/>
        <v>376</v>
      </c>
      <c r="B393" s="35">
        <f t="shared" si="45"/>
        <v>54296</v>
      </c>
      <c r="C393" s="36">
        <f t="shared" si="54"/>
        <v>0</v>
      </c>
      <c r="D393" s="36">
        <f t="shared" si="53"/>
        <v>32624.59157417313</v>
      </c>
      <c r="E393" s="37">
        <f t="shared" si="46"/>
        <v>0</v>
      </c>
      <c r="F393" s="36">
        <f t="shared" si="47"/>
        <v>0</v>
      </c>
      <c r="G393" s="36">
        <f t="shared" si="51"/>
        <v>0</v>
      </c>
      <c r="H393" s="36">
        <f t="shared" si="52"/>
        <v>0</v>
      </c>
      <c r="I393" s="36">
        <f t="shared" si="48"/>
        <v>0</v>
      </c>
      <c r="J393" s="36">
        <f>SUM($H$18:$H393)</f>
        <v>4329901.9778015511</v>
      </c>
    </row>
    <row r="394" spans="1:10" x14ac:dyDescent="0.3">
      <c r="A394" s="34">
        <f t="shared" si="49"/>
        <v>377</v>
      </c>
      <c r="B394" s="35">
        <f t="shared" si="45"/>
        <v>54327</v>
      </c>
      <c r="C394" s="36">
        <f t="shared" si="54"/>
        <v>0</v>
      </c>
      <c r="D394" s="36">
        <f t="shared" si="53"/>
        <v>32624.59157417313</v>
      </c>
      <c r="E394" s="37">
        <f t="shared" si="46"/>
        <v>0</v>
      </c>
      <c r="F394" s="36">
        <f t="shared" si="47"/>
        <v>0</v>
      </c>
      <c r="G394" s="36">
        <f t="shared" si="51"/>
        <v>0</v>
      </c>
      <c r="H394" s="36">
        <f t="shared" si="52"/>
        <v>0</v>
      </c>
      <c r="I394" s="36">
        <f t="shared" si="48"/>
        <v>0</v>
      </c>
      <c r="J394" s="36">
        <f>SUM($H$18:$H394)</f>
        <v>4329901.9778015511</v>
      </c>
    </row>
    <row r="395" spans="1:10" x14ac:dyDescent="0.3">
      <c r="A395" s="34">
        <f t="shared" si="49"/>
        <v>378</v>
      </c>
      <c r="B395" s="35">
        <f t="shared" si="45"/>
        <v>54357</v>
      </c>
      <c r="C395" s="36">
        <f t="shared" si="54"/>
        <v>0</v>
      </c>
      <c r="D395" s="36">
        <f t="shared" si="53"/>
        <v>32624.59157417313</v>
      </c>
      <c r="E395" s="37">
        <f t="shared" si="46"/>
        <v>0</v>
      </c>
      <c r="F395" s="36">
        <f t="shared" si="47"/>
        <v>0</v>
      </c>
      <c r="G395" s="36">
        <f t="shared" si="51"/>
        <v>0</v>
      </c>
      <c r="H395" s="36">
        <f t="shared" si="52"/>
        <v>0</v>
      </c>
      <c r="I395" s="36">
        <f t="shared" si="48"/>
        <v>0</v>
      </c>
      <c r="J395" s="36">
        <f>SUM($H$18:$H395)</f>
        <v>4329901.9778015511</v>
      </c>
    </row>
    <row r="396" spans="1:10" x14ac:dyDescent="0.3">
      <c r="A396" s="34">
        <f t="shared" si="49"/>
        <v>379</v>
      </c>
      <c r="B396" s="35">
        <f t="shared" si="45"/>
        <v>54388</v>
      </c>
      <c r="C396" s="36">
        <f t="shared" si="54"/>
        <v>0</v>
      </c>
      <c r="D396" s="36">
        <f t="shared" si="53"/>
        <v>32624.59157417313</v>
      </c>
      <c r="E396" s="37">
        <f t="shared" si="46"/>
        <v>0</v>
      </c>
      <c r="F396" s="36">
        <f t="shared" si="47"/>
        <v>0</v>
      </c>
      <c r="G396" s="36">
        <f t="shared" si="51"/>
        <v>0</v>
      </c>
      <c r="H396" s="36">
        <f t="shared" si="52"/>
        <v>0</v>
      </c>
      <c r="I396" s="36">
        <f t="shared" si="48"/>
        <v>0</v>
      </c>
      <c r="J396" s="36">
        <f>SUM($H$18:$H396)</f>
        <v>4329901.9778015511</v>
      </c>
    </row>
    <row r="397" spans="1:10" x14ac:dyDescent="0.3">
      <c r="A397" s="34">
        <f t="shared" si="49"/>
        <v>380</v>
      </c>
      <c r="B397" s="35">
        <f t="shared" si="45"/>
        <v>54418</v>
      </c>
      <c r="C397" s="36">
        <f t="shared" si="54"/>
        <v>0</v>
      </c>
      <c r="D397" s="36">
        <f t="shared" si="53"/>
        <v>32624.59157417313</v>
      </c>
      <c r="E397" s="37">
        <f t="shared" si="46"/>
        <v>0</v>
      </c>
      <c r="F397" s="36">
        <f t="shared" si="47"/>
        <v>0</v>
      </c>
      <c r="G397" s="36">
        <f t="shared" si="51"/>
        <v>0</v>
      </c>
      <c r="H397" s="36">
        <f t="shared" si="52"/>
        <v>0</v>
      </c>
      <c r="I397" s="36">
        <f t="shared" si="48"/>
        <v>0</v>
      </c>
      <c r="J397" s="36">
        <f>SUM($H$18:$H397)</f>
        <v>4329901.9778015511</v>
      </c>
    </row>
    <row r="398" spans="1:10" x14ac:dyDescent="0.3">
      <c r="A398" s="34">
        <f t="shared" si="49"/>
        <v>381</v>
      </c>
      <c r="B398" s="35">
        <f t="shared" si="45"/>
        <v>54449</v>
      </c>
      <c r="C398" s="36">
        <f t="shared" si="54"/>
        <v>0</v>
      </c>
      <c r="D398" s="36">
        <f t="shared" si="53"/>
        <v>32624.59157417313</v>
      </c>
      <c r="E398" s="37">
        <f t="shared" si="46"/>
        <v>0</v>
      </c>
      <c r="F398" s="36">
        <f t="shared" si="47"/>
        <v>0</v>
      </c>
      <c r="G398" s="36">
        <f t="shared" si="51"/>
        <v>0</v>
      </c>
      <c r="H398" s="36">
        <f t="shared" si="52"/>
        <v>0</v>
      </c>
      <c r="I398" s="36">
        <f t="shared" si="48"/>
        <v>0</v>
      </c>
      <c r="J398" s="36">
        <f>SUM($H$18:$H398)</f>
        <v>4329901.9778015511</v>
      </c>
    </row>
    <row r="399" spans="1:10" x14ac:dyDescent="0.3">
      <c r="A399" s="34">
        <f t="shared" si="49"/>
        <v>382</v>
      </c>
      <c r="B399" s="35">
        <f t="shared" si="45"/>
        <v>54480</v>
      </c>
      <c r="C399" s="36">
        <f t="shared" si="54"/>
        <v>0</v>
      </c>
      <c r="D399" s="36">
        <f t="shared" si="53"/>
        <v>32624.59157417313</v>
      </c>
      <c r="E399" s="37">
        <f t="shared" si="46"/>
        <v>0</v>
      </c>
      <c r="F399" s="36">
        <f t="shared" si="47"/>
        <v>0</v>
      </c>
      <c r="G399" s="36">
        <f t="shared" si="51"/>
        <v>0</v>
      </c>
      <c r="H399" s="36">
        <f t="shared" si="52"/>
        <v>0</v>
      </c>
      <c r="I399" s="36">
        <f t="shared" si="48"/>
        <v>0</v>
      </c>
      <c r="J399" s="36">
        <f>SUM($H$18:$H399)</f>
        <v>4329901.9778015511</v>
      </c>
    </row>
    <row r="400" spans="1:10" x14ac:dyDescent="0.3">
      <c r="A400" s="34">
        <f t="shared" si="49"/>
        <v>383</v>
      </c>
      <c r="B400" s="35">
        <f t="shared" si="45"/>
        <v>54508</v>
      </c>
      <c r="C400" s="36">
        <f t="shared" si="54"/>
        <v>0</v>
      </c>
      <c r="D400" s="36">
        <f t="shared" si="53"/>
        <v>32624.59157417313</v>
      </c>
      <c r="E400" s="37">
        <f t="shared" si="46"/>
        <v>0</v>
      </c>
      <c r="F400" s="36">
        <f t="shared" si="47"/>
        <v>0</v>
      </c>
      <c r="G400" s="36">
        <f t="shared" si="51"/>
        <v>0</v>
      </c>
      <c r="H400" s="36">
        <f t="shared" si="52"/>
        <v>0</v>
      </c>
      <c r="I400" s="36">
        <f t="shared" si="48"/>
        <v>0</v>
      </c>
      <c r="J400" s="36">
        <f>SUM($H$18:$H400)</f>
        <v>4329901.9778015511</v>
      </c>
    </row>
    <row r="401" spans="1:10" x14ac:dyDescent="0.3">
      <c r="A401" s="34">
        <f t="shared" si="49"/>
        <v>384</v>
      </c>
      <c r="B401" s="35">
        <f t="shared" si="45"/>
        <v>54539</v>
      </c>
      <c r="C401" s="36">
        <f t="shared" si="54"/>
        <v>0</v>
      </c>
      <c r="D401" s="36">
        <f t="shared" si="53"/>
        <v>32624.59157417313</v>
      </c>
      <c r="E401" s="37">
        <f t="shared" si="46"/>
        <v>0</v>
      </c>
      <c r="F401" s="36">
        <f t="shared" si="47"/>
        <v>0</v>
      </c>
      <c r="G401" s="36">
        <f t="shared" si="51"/>
        <v>0</v>
      </c>
      <c r="H401" s="36">
        <f t="shared" si="52"/>
        <v>0</v>
      </c>
      <c r="I401" s="36">
        <f t="shared" si="48"/>
        <v>0</v>
      </c>
      <c r="J401" s="36">
        <f>SUM($H$18:$H401)</f>
        <v>4329901.9778015511</v>
      </c>
    </row>
    <row r="402" spans="1:10" x14ac:dyDescent="0.3">
      <c r="A402" s="34">
        <f t="shared" si="49"/>
        <v>385</v>
      </c>
      <c r="B402" s="35">
        <f t="shared" ref="B402:B465" si="55">IF(Pay_Num&lt;&gt;"",DATE(YEAR(Loan_Start),MONTH(Loan_Start)+(Pay_Num)*12/Num_Pmt_Per_Year,DAY(Loan_Start)),"")</f>
        <v>54569</v>
      </c>
      <c r="C402" s="36">
        <f t="shared" si="54"/>
        <v>0</v>
      </c>
      <c r="D402" s="36">
        <f t="shared" si="53"/>
        <v>32624.59157417313</v>
      </c>
      <c r="E402" s="37">
        <f t="shared" ref="E402:E465" si="56">IF(AND(Pay_Num&lt;&gt;"",Sched_Pay+Scheduled_Extra_Payments&lt;Beg_Bal),Scheduled_Extra_Payments,IF(AND(Pay_Num&lt;&gt;"",Beg_Bal-Sched_Pay&gt;0),Beg_Bal-Sched_Pay,IF(Pay_Num&lt;&gt;"",0,"")))</f>
        <v>0</v>
      </c>
      <c r="F402" s="36">
        <f t="shared" ref="F402:F465" si="57">IF(AND(Pay_Num&lt;&gt;"",Sched_Pay+Extra_Pay&lt;Beg_Bal),Sched_Pay+Extra_Pay,IF(Pay_Num&lt;&gt;"",Beg_Bal,""))</f>
        <v>0</v>
      </c>
      <c r="G402" s="36">
        <f t="shared" si="51"/>
        <v>0</v>
      </c>
      <c r="H402" s="36">
        <f t="shared" si="52"/>
        <v>0</v>
      </c>
      <c r="I402" s="36">
        <f t="shared" ref="I402:I465" si="58">IF(AND(Pay_Num&lt;&gt;"",Sched_Pay+Extra_Pay&lt;Beg_Bal),Beg_Bal-Princ,IF(Pay_Num&lt;&gt;"",0,""))</f>
        <v>0</v>
      </c>
      <c r="J402" s="36">
        <f>SUM($H$18:$H402)</f>
        <v>4329901.9778015511</v>
      </c>
    </row>
    <row r="403" spans="1:10" x14ac:dyDescent="0.3">
      <c r="A403" s="34">
        <f t="shared" ref="A403:A466" si="59">IF(Values_Entered,A402+1,"")</f>
        <v>386</v>
      </c>
      <c r="B403" s="35">
        <f t="shared" si="55"/>
        <v>54600</v>
      </c>
      <c r="C403" s="36">
        <f t="shared" si="54"/>
        <v>0</v>
      </c>
      <c r="D403" s="36">
        <f t="shared" si="53"/>
        <v>32624.59157417313</v>
      </c>
      <c r="E403" s="37">
        <f t="shared" si="56"/>
        <v>0</v>
      </c>
      <c r="F403" s="36">
        <f t="shared" si="57"/>
        <v>0</v>
      </c>
      <c r="G403" s="36">
        <f t="shared" ref="G403:G466" si="60">IF(Pay_Num&lt;&gt;"",Total_Pay-Int,"")</f>
        <v>0</v>
      </c>
      <c r="H403" s="36">
        <f t="shared" ref="H403:H466" si="61">IF(Pay_Num&lt;&gt;"",Beg_Bal*Interest_Rate/Num_Pmt_Per_Year,"")</f>
        <v>0</v>
      </c>
      <c r="I403" s="36">
        <f t="shared" si="58"/>
        <v>0</v>
      </c>
      <c r="J403" s="36">
        <f>SUM($H$18:$H403)</f>
        <v>4329901.9778015511</v>
      </c>
    </row>
    <row r="404" spans="1:10" x14ac:dyDescent="0.3">
      <c r="A404" s="34">
        <f t="shared" si="59"/>
        <v>387</v>
      </c>
      <c r="B404" s="35">
        <f t="shared" si="55"/>
        <v>54630</v>
      </c>
      <c r="C404" s="36">
        <f t="shared" si="54"/>
        <v>0</v>
      </c>
      <c r="D404" s="36">
        <f t="shared" ref="D404:D467" si="62">IF(Pay_Num&lt;&gt;"",Scheduled_Monthly_Payment,"")</f>
        <v>32624.59157417313</v>
      </c>
      <c r="E404" s="37">
        <f t="shared" si="56"/>
        <v>0</v>
      </c>
      <c r="F404" s="36">
        <f t="shared" si="57"/>
        <v>0</v>
      </c>
      <c r="G404" s="36">
        <f t="shared" si="60"/>
        <v>0</v>
      </c>
      <c r="H404" s="36">
        <f t="shared" si="61"/>
        <v>0</v>
      </c>
      <c r="I404" s="36">
        <f t="shared" si="58"/>
        <v>0</v>
      </c>
      <c r="J404" s="36">
        <f>SUM($H$18:$H404)</f>
        <v>4329901.9778015511</v>
      </c>
    </row>
    <row r="405" spans="1:10" x14ac:dyDescent="0.3">
      <c r="A405" s="34">
        <f t="shared" si="59"/>
        <v>388</v>
      </c>
      <c r="B405" s="35">
        <f t="shared" si="55"/>
        <v>54661</v>
      </c>
      <c r="C405" s="36">
        <f t="shared" si="54"/>
        <v>0</v>
      </c>
      <c r="D405" s="36">
        <f t="shared" si="62"/>
        <v>32624.59157417313</v>
      </c>
      <c r="E405" s="37">
        <f t="shared" si="56"/>
        <v>0</v>
      </c>
      <c r="F405" s="36">
        <f t="shared" si="57"/>
        <v>0</v>
      </c>
      <c r="G405" s="36">
        <f t="shared" si="60"/>
        <v>0</v>
      </c>
      <c r="H405" s="36">
        <f t="shared" si="61"/>
        <v>0</v>
      </c>
      <c r="I405" s="36">
        <f t="shared" si="58"/>
        <v>0</v>
      </c>
      <c r="J405" s="36">
        <f>SUM($H$18:$H405)</f>
        <v>4329901.9778015511</v>
      </c>
    </row>
    <row r="406" spans="1:10" x14ac:dyDescent="0.3">
      <c r="A406" s="34">
        <f t="shared" si="59"/>
        <v>389</v>
      </c>
      <c r="B406" s="35">
        <f t="shared" si="55"/>
        <v>54692</v>
      </c>
      <c r="C406" s="36">
        <f t="shared" si="54"/>
        <v>0</v>
      </c>
      <c r="D406" s="36">
        <f t="shared" si="62"/>
        <v>32624.59157417313</v>
      </c>
      <c r="E406" s="37">
        <f t="shared" si="56"/>
        <v>0</v>
      </c>
      <c r="F406" s="36">
        <f t="shared" si="57"/>
        <v>0</v>
      </c>
      <c r="G406" s="36">
        <f t="shared" si="60"/>
        <v>0</v>
      </c>
      <c r="H406" s="36">
        <f t="shared" si="61"/>
        <v>0</v>
      </c>
      <c r="I406" s="36">
        <f t="shared" si="58"/>
        <v>0</v>
      </c>
      <c r="J406" s="36">
        <f>SUM($H$18:$H406)</f>
        <v>4329901.9778015511</v>
      </c>
    </row>
    <row r="407" spans="1:10" x14ac:dyDescent="0.3">
      <c r="A407" s="34">
        <f t="shared" si="59"/>
        <v>390</v>
      </c>
      <c r="B407" s="35">
        <f t="shared" si="55"/>
        <v>54722</v>
      </c>
      <c r="C407" s="36">
        <f t="shared" si="54"/>
        <v>0</v>
      </c>
      <c r="D407" s="36">
        <f t="shared" si="62"/>
        <v>32624.59157417313</v>
      </c>
      <c r="E407" s="37">
        <f t="shared" si="56"/>
        <v>0</v>
      </c>
      <c r="F407" s="36">
        <f t="shared" si="57"/>
        <v>0</v>
      </c>
      <c r="G407" s="36">
        <f t="shared" si="60"/>
        <v>0</v>
      </c>
      <c r="H407" s="36">
        <f t="shared" si="61"/>
        <v>0</v>
      </c>
      <c r="I407" s="36">
        <f t="shared" si="58"/>
        <v>0</v>
      </c>
      <c r="J407" s="36">
        <f>SUM($H$18:$H407)</f>
        <v>4329901.9778015511</v>
      </c>
    </row>
    <row r="408" spans="1:10" x14ac:dyDescent="0.3">
      <c r="A408" s="34">
        <f t="shared" si="59"/>
        <v>391</v>
      </c>
      <c r="B408" s="35">
        <f t="shared" si="55"/>
        <v>54753</v>
      </c>
      <c r="C408" s="36">
        <f t="shared" si="54"/>
        <v>0</v>
      </c>
      <c r="D408" s="36">
        <f t="shared" si="62"/>
        <v>32624.59157417313</v>
      </c>
      <c r="E408" s="37">
        <f t="shared" si="56"/>
        <v>0</v>
      </c>
      <c r="F408" s="36">
        <f t="shared" si="57"/>
        <v>0</v>
      </c>
      <c r="G408" s="36">
        <f t="shared" si="60"/>
        <v>0</v>
      </c>
      <c r="H408" s="36">
        <f t="shared" si="61"/>
        <v>0</v>
      </c>
      <c r="I408" s="36">
        <f t="shared" si="58"/>
        <v>0</v>
      </c>
      <c r="J408" s="36">
        <f>SUM($H$18:$H408)</f>
        <v>4329901.9778015511</v>
      </c>
    </row>
    <row r="409" spans="1:10" x14ac:dyDescent="0.3">
      <c r="A409" s="34">
        <f t="shared" si="59"/>
        <v>392</v>
      </c>
      <c r="B409" s="35">
        <f t="shared" si="55"/>
        <v>54783</v>
      </c>
      <c r="C409" s="36">
        <f t="shared" si="54"/>
        <v>0</v>
      </c>
      <c r="D409" s="36">
        <f t="shared" si="62"/>
        <v>32624.59157417313</v>
      </c>
      <c r="E409" s="37">
        <f t="shared" si="56"/>
        <v>0</v>
      </c>
      <c r="F409" s="36">
        <f t="shared" si="57"/>
        <v>0</v>
      </c>
      <c r="G409" s="36">
        <f t="shared" si="60"/>
        <v>0</v>
      </c>
      <c r="H409" s="36">
        <f t="shared" si="61"/>
        <v>0</v>
      </c>
      <c r="I409" s="36">
        <f t="shared" si="58"/>
        <v>0</v>
      </c>
      <c r="J409" s="36">
        <f>SUM($H$18:$H409)</f>
        <v>4329901.9778015511</v>
      </c>
    </row>
    <row r="410" spans="1:10" x14ac:dyDescent="0.3">
      <c r="A410" s="34">
        <f t="shared" si="59"/>
        <v>393</v>
      </c>
      <c r="B410" s="35">
        <f t="shared" si="55"/>
        <v>54814</v>
      </c>
      <c r="C410" s="36">
        <f t="shared" si="54"/>
        <v>0</v>
      </c>
      <c r="D410" s="36">
        <f t="shared" si="62"/>
        <v>32624.59157417313</v>
      </c>
      <c r="E410" s="37">
        <f t="shared" si="56"/>
        <v>0</v>
      </c>
      <c r="F410" s="36">
        <f t="shared" si="57"/>
        <v>0</v>
      </c>
      <c r="G410" s="36">
        <f t="shared" si="60"/>
        <v>0</v>
      </c>
      <c r="H410" s="36">
        <f t="shared" si="61"/>
        <v>0</v>
      </c>
      <c r="I410" s="36">
        <f t="shared" si="58"/>
        <v>0</v>
      </c>
      <c r="J410" s="36">
        <f>SUM($H$18:$H410)</f>
        <v>4329901.9778015511</v>
      </c>
    </row>
    <row r="411" spans="1:10" x14ac:dyDescent="0.3">
      <c r="A411" s="34">
        <f t="shared" si="59"/>
        <v>394</v>
      </c>
      <c r="B411" s="35">
        <f t="shared" si="55"/>
        <v>54845</v>
      </c>
      <c r="C411" s="36">
        <f t="shared" si="54"/>
        <v>0</v>
      </c>
      <c r="D411" s="36">
        <f t="shared" si="62"/>
        <v>32624.59157417313</v>
      </c>
      <c r="E411" s="37">
        <f t="shared" si="56"/>
        <v>0</v>
      </c>
      <c r="F411" s="36">
        <f t="shared" si="57"/>
        <v>0</v>
      </c>
      <c r="G411" s="36">
        <f t="shared" si="60"/>
        <v>0</v>
      </c>
      <c r="H411" s="36">
        <f t="shared" si="61"/>
        <v>0</v>
      </c>
      <c r="I411" s="36">
        <f t="shared" si="58"/>
        <v>0</v>
      </c>
      <c r="J411" s="36">
        <f>SUM($H$18:$H411)</f>
        <v>4329901.9778015511</v>
      </c>
    </row>
    <row r="412" spans="1:10" x14ac:dyDescent="0.3">
      <c r="A412" s="34">
        <f t="shared" si="59"/>
        <v>395</v>
      </c>
      <c r="B412" s="35">
        <f t="shared" si="55"/>
        <v>54873</v>
      </c>
      <c r="C412" s="36">
        <f t="shared" si="54"/>
        <v>0</v>
      </c>
      <c r="D412" s="36">
        <f t="shared" si="62"/>
        <v>32624.59157417313</v>
      </c>
      <c r="E412" s="37">
        <f t="shared" si="56"/>
        <v>0</v>
      </c>
      <c r="F412" s="36">
        <f t="shared" si="57"/>
        <v>0</v>
      </c>
      <c r="G412" s="36">
        <f t="shared" si="60"/>
        <v>0</v>
      </c>
      <c r="H412" s="36">
        <f t="shared" si="61"/>
        <v>0</v>
      </c>
      <c r="I412" s="36">
        <f t="shared" si="58"/>
        <v>0</v>
      </c>
      <c r="J412" s="36">
        <f>SUM($H$18:$H412)</f>
        <v>4329901.9778015511</v>
      </c>
    </row>
    <row r="413" spans="1:10" x14ac:dyDescent="0.3">
      <c r="A413" s="34">
        <f t="shared" si="59"/>
        <v>396</v>
      </c>
      <c r="B413" s="35">
        <f t="shared" si="55"/>
        <v>54904</v>
      </c>
      <c r="C413" s="36">
        <f t="shared" si="54"/>
        <v>0</v>
      </c>
      <c r="D413" s="36">
        <f t="shared" si="62"/>
        <v>32624.59157417313</v>
      </c>
      <c r="E413" s="37">
        <f t="shared" si="56"/>
        <v>0</v>
      </c>
      <c r="F413" s="36">
        <f t="shared" si="57"/>
        <v>0</v>
      </c>
      <c r="G413" s="36">
        <f t="shared" si="60"/>
        <v>0</v>
      </c>
      <c r="H413" s="36">
        <f t="shared" si="61"/>
        <v>0</v>
      </c>
      <c r="I413" s="36">
        <f t="shared" si="58"/>
        <v>0</v>
      </c>
      <c r="J413" s="36">
        <f>SUM($H$18:$H413)</f>
        <v>4329901.9778015511</v>
      </c>
    </row>
    <row r="414" spans="1:10" x14ac:dyDescent="0.3">
      <c r="A414" s="34">
        <f t="shared" si="59"/>
        <v>397</v>
      </c>
      <c r="B414" s="35">
        <f t="shared" si="55"/>
        <v>54934</v>
      </c>
      <c r="C414" s="36">
        <f t="shared" si="54"/>
        <v>0</v>
      </c>
      <c r="D414" s="36">
        <f t="shared" si="62"/>
        <v>32624.59157417313</v>
      </c>
      <c r="E414" s="37">
        <f t="shared" si="56"/>
        <v>0</v>
      </c>
      <c r="F414" s="36">
        <f t="shared" si="57"/>
        <v>0</v>
      </c>
      <c r="G414" s="36">
        <f t="shared" si="60"/>
        <v>0</v>
      </c>
      <c r="H414" s="36">
        <f t="shared" si="61"/>
        <v>0</v>
      </c>
      <c r="I414" s="36">
        <f t="shared" si="58"/>
        <v>0</v>
      </c>
      <c r="J414" s="36">
        <f>SUM($H$18:$H414)</f>
        <v>4329901.9778015511</v>
      </c>
    </row>
    <row r="415" spans="1:10" x14ac:dyDescent="0.3">
      <c r="A415" s="34">
        <f t="shared" si="59"/>
        <v>398</v>
      </c>
      <c r="B415" s="35">
        <f t="shared" si="55"/>
        <v>54965</v>
      </c>
      <c r="C415" s="36">
        <f t="shared" si="54"/>
        <v>0</v>
      </c>
      <c r="D415" s="36">
        <f t="shared" si="62"/>
        <v>32624.59157417313</v>
      </c>
      <c r="E415" s="37">
        <f t="shared" si="56"/>
        <v>0</v>
      </c>
      <c r="F415" s="36">
        <f t="shared" si="57"/>
        <v>0</v>
      </c>
      <c r="G415" s="36">
        <f t="shared" si="60"/>
        <v>0</v>
      </c>
      <c r="H415" s="36">
        <f t="shared" si="61"/>
        <v>0</v>
      </c>
      <c r="I415" s="36">
        <f t="shared" si="58"/>
        <v>0</v>
      </c>
      <c r="J415" s="36">
        <f>SUM($H$18:$H415)</f>
        <v>4329901.9778015511</v>
      </c>
    </row>
    <row r="416" spans="1:10" x14ac:dyDescent="0.3">
      <c r="A416" s="34">
        <f t="shared" si="59"/>
        <v>399</v>
      </c>
      <c r="B416" s="35">
        <f t="shared" si="55"/>
        <v>54995</v>
      </c>
      <c r="C416" s="36">
        <f t="shared" si="54"/>
        <v>0</v>
      </c>
      <c r="D416" s="36">
        <f t="shared" si="62"/>
        <v>32624.59157417313</v>
      </c>
      <c r="E416" s="37">
        <f t="shared" si="56"/>
        <v>0</v>
      </c>
      <c r="F416" s="36">
        <f t="shared" si="57"/>
        <v>0</v>
      </c>
      <c r="G416" s="36">
        <f t="shared" si="60"/>
        <v>0</v>
      </c>
      <c r="H416" s="36">
        <f t="shared" si="61"/>
        <v>0</v>
      </c>
      <c r="I416" s="36">
        <f t="shared" si="58"/>
        <v>0</v>
      </c>
      <c r="J416" s="36">
        <f>SUM($H$18:$H416)</f>
        <v>4329901.9778015511</v>
      </c>
    </row>
    <row r="417" spans="1:10" x14ac:dyDescent="0.3">
      <c r="A417" s="34">
        <f t="shared" si="59"/>
        <v>400</v>
      </c>
      <c r="B417" s="35">
        <f t="shared" si="55"/>
        <v>55026</v>
      </c>
      <c r="C417" s="36">
        <f t="shared" si="54"/>
        <v>0</v>
      </c>
      <c r="D417" s="36">
        <f t="shared" si="62"/>
        <v>32624.59157417313</v>
      </c>
      <c r="E417" s="37">
        <f t="shared" si="56"/>
        <v>0</v>
      </c>
      <c r="F417" s="36">
        <f t="shared" si="57"/>
        <v>0</v>
      </c>
      <c r="G417" s="36">
        <f t="shared" si="60"/>
        <v>0</v>
      </c>
      <c r="H417" s="36">
        <f t="shared" si="61"/>
        <v>0</v>
      </c>
      <c r="I417" s="36">
        <f t="shared" si="58"/>
        <v>0</v>
      </c>
      <c r="J417" s="36">
        <f>SUM($H$18:$H417)</f>
        <v>4329901.9778015511</v>
      </c>
    </row>
    <row r="418" spans="1:10" x14ac:dyDescent="0.3">
      <c r="A418" s="34">
        <f t="shared" si="59"/>
        <v>401</v>
      </c>
      <c r="B418" s="35">
        <f t="shared" si="55"/>
        <v>55057</v>
      </c>
      <c r="C418" s="36">
        <f t="shared" si="54"/>
        <v>0</v>
      </c>
      <c r="D418" s="36">
        <f t="shared" si="62"/>
        <v>32624.59157417313</v>
      </c>
      <c r="E418" s="37">
        <f t="shared" si="56"/>
        <v>0</v>
      </c>
      <c r="F418" s="36">
        <f t="shared" si="57"/>
        <v>0</v>
      </c>
      <c r="G418" s="36">
        <f t="shared" si="60"/>
        <v>0</v>
      </c>
      <c r="H418" s="36">
        <f t="shared" si="61"/>
        <v>0</v>
      </c>
      <c r="I418" s="36">
        <f t="shared" si="58"/>
        <v>0</v>
      </c>
      <c r="J418" s="36">
        <f>SUM($H$18:$H418)</f>
        <v>4329901.9778015511</v>
      </c>
    </row>
    <row r="419" spans="1:10" x14ac:dyDescent="0.3">
      <c r="A419" s="34">
        <f t="shared" si="59"/>
        <v>402</v>
      </c>
      <c r="B419" s="35">
        <f t="shared" si="55"/>
        <v>55087</v>
      </c>
      <c r="C419" s="36">
        <f t="shared" si="54"/>
        <v>0</v>
      </c>
      <c r="D419" s="36">
        <f t="shared" si="62"/>
        <v>32624.59157417313</v>
      </c>
      <c r="E419" s="37">
        <f t="shared" si="56"/>
        <v>0</v>
      </c>
      <c r="F419" s="36">
        <f t="shared" si="57"/>
        <v>0</v>
      </c>
      <c r="G419" s="36">
        <f t="shared" si="60"/>
        <v>0</v>
      </c>
      <c r="H419" s="36">
        <f t="shared" si="61"/>
        <v>0</v>
      </c>
      <c r="I419" s="36">
        <f t="shared" si="58"/>
        <v>0</v>
      </c>
      <c r="J419" s="36">
        <f>SUM($H$18:$H419)</f>
        <v>4329901.9778015511</v>
      </c>
    </row>
    <row r="420" spans="1:10" x14ac:dyDescent="0.3">
      <c r="A420" s="34">
        <f t="shared" si="59"/>
        <v>403</v>
      </c>
      <c r="B420" s="35">
        <f t="shared" si="55"/>
        <v>55118</v>
      </c>
      <c r="C420" s="36">
        <f t="shared" si="54"/>
        <v>0</v>
      </c>
      <c r="D420" s="36">
        <f t="shared" si="62"/>
        <v>32624.59157417313</v>
      </c>
      <c r="E420" s="37">
        <f t="shared" si="56"/>
        <v>0</v>
      </c>
      <c r="F420" s="36">
        <f t="shared" si="57"/>
        <v>0</v>
      </c>
      <c r="G420" s="36">
        <f t="shared" si="60"/>
        <v>0</v>
      </c>
      <c r="H420" s="36">
        <f t="shared" si="61"/>
        <v>0</v>
      </c>
      <c r="I420" s="36">
        <f t="shared" si="58"/>
        <v>0</v>
      </c>
      <c r="J420" s="36">
        <f>SUM($H$18:$H420)</f>
        <v>4329901.9778015511</v>
      </c>
    </row>
    <row r="421" spans="1:10" x14ac:dyDescent="0.3">
      <c r="A421" s="34">
        <f t="shared" si="59"/>
        <v>404</v>
      </c>
      <c r="B421" s="35">
        <f t="shared" si="55"/>
        <v>55148</v>
      </c>
      <c r="C421" s="36">
        <f t="shared" si="54"/>
        <v>0</v>
      </c>
      <c r="D421" s="36">
        <f t="shared" si="62"/>
        <v>32624.59157417313</v>
      </c>
      <c r="E421" s="37">
        <f t="shared" si="56"/>
        <v>0</v>
      </c>
      <c r="F421" s="36">
        <f t="shared" si="57"/>
        <v>0</v>
      </c>
      <c r="G421" s="36">
        <f t="shared" si="60"/>
        <v>0</v>
      </c>
      <c r="H421" s="36">
        <f t="shared" si="61"/>
        <v>0</v>
      </c>
      <c r="I421" s="36">
        <f t="shared" si="58"/>
        <v>0</v>
      </c>
      <c r="J421" s="36">
        <f>SUM($H$18:$H421)</f>
        <v>4329901.9778015511</v>
      </c>
    </row>
    <row r="422" spans="1:10" x14ac:dyDescent="0.3">
      <c r="A422" s="34">
        <f t="shared" si="59"/>
        <v>405</v>
      </c>
      <c r="B422" s="35">
        <f t="shared" si="55"/>
        <v>55179</v>
      </c>
      <c r="C422" s="36">
        <f t="shared" si="54"/>
        <v>0</v>
      </c>
      <c r="D422" s="36">
        <f t="shared" si="62"/>
        <v>32624.59157417313</v>
      </c>
      <c r="E422" s="37">
        <f t="shared" si="56"/>
        <v>0</v>
      </c>
      <c r="F422" s="36">
        <f t="shared" si="57"/>
        <v>0</v>
      </c>
      <c r="G422" s="36">
        <f t="shared" si="60"/>
        <v>0</v>
      </c>
      <c r="H422" s="36">
        <f t="shared" si="61"/>
        <v>0</v>
      </c>
      <c r="I422" s="36">
        <f t="shared" si="58"/>
        <v>0</v>
      </c>
      <c r="J422" s="36">
        <f>SUM($H$18:$H422)</f>
        <v>4329901.9778015511</v>
      </c>
    </row>
    <row r="423" spans="1:10" x14ac:dyDescent="0.3">
      <c r="A423" s="34">
        <f t="shared" si="59"/>
        <v>406</v>
      </c>
      <c r="B423" s="35">
        <f t="shared" si="55"/>
        <v>55210</v>
      </c>
      <c r="C423" s="36">
        <f t="shared" si="54"/>
        <v>0</v>
      </c>
      <c r="D423" s="36">
        <f t="shared" si="62"/>
        <v>32624.59157417313</v>
      </c>
      <c r="E423" s="37">
        <f t="shared" si="56"/>
        <v>0</v>
      </c>
      <c r="F423" s="36">
        <f t="shared" si="57"/>
        <v>0</v>
      </c>
      <c r="G423" s="36">
        <f t="shared" si="60"/>
        <v>0</v>
      </c>
      <c r="H423" s="36">
        <f t="shared" si="61"/>
        <v>0</v>
      </c>
      <c r="I423" s="36">
        <f t="shared" si="58"/>
        <v>0</v>
      </c>
      <c r="J423" s="36">
        <f>SUM($H$18:$H423)</f>
        <v>4329901.9778015511</v>
      </c>
    </row>
    <row r="424" spans="1:10" x14ac:dyDescent="0.3">
      <c r="A424" s="34">
        <f t="shared" si="59"/>
        <v>407</v>
      </c>
      <c r="B424" s="35">
        <f t="shared" si="55"/>
        <v>55238</v>
      </c>
      <c r="C424" s="36">
        <f t="shared" si="54"/>
        <v>0</v>
      </c>
      <c r="D424" s="36">
        <f t="shared" si="62"/>
        <v>32624.59157417313</v>
      </c>
      <c r="E424" s="37">
        <f t="shared" si="56"/>
        <v>0</v>
      </c>
      <c r="F424" s="36">
        <f t="shared" si="57"/>
        <v>0</v>
      </c>
      <c r="G424" s="36">
        <f t="shared" si="60"/>
        <v>0</v>
      </c>
      <c r="H424" s="36">
        <f t="shared" si="61"/>
        <v>0</v>
      </c>
      <c r="I424" s="36">
        <f t="shared" si="58"/>
        <v>0</v>
      </c>
      <c r="J424" s="36">
        <f>SUM($H$18:$H424)</f>
        <v>4329901.9778015511</v>
      </c>
    </row>
    <row r="425" spans="1:10" x14ac:dyDescent="0.3">
      <c r="A425" s="34">
        <f t="shared" si="59"/>
        <v>408</v>
      </c>
      <c r="B425" s="35">
        <f t="shared" si="55"/>
        <v>55269</v>
      </c>
      <c r="C425" s="36">
        <f t="shared" si="54"/>
        <v>0</v>
      </c>
      <c r="D425" s="36">
        <f t="shared" si="62"/>
        <v>32624.59157417313</v>
      </c>
      <c r="E425" s="37">
        <f t="shared" si="56"/>
        <v>0</v>
      </c>
      <c r="F425" s="36">
        <f t="shared" si="57"/>
        <v>0</v>
      </c>
      <c r="G425" s="36">
        <f t="shared" si="60"/>
        <v>0</v>
      </c>
      <c r="H425" s="36">
        <f t="shared" si="61"/>
        <v>0</v>
      </c>
      <c r="I425" s="36">
        <f t="shared" si="58"/>
        <v>0</v>
      </c>
      <c r="J425" s="36">
        <f>SUM($H$18:$H425)</f>
        <v>4329901.9778015511</v>
      </c>
    </row>
    <row r="426" spans="1:10" x14ac:dyDescent="0.3">
      <c r="A426" s="34">
        <f t="shared" si="59"/>
        <v>409</v>
      </c>
      <c r="B426" s="35">
        <f t="shared" si="55"/>
        <v>55299</v>
      </c>
      <c r="C426" s="36">
        <f t="shared" si="54"/>
        <v>0</v>
      </c>
      <c r="D426" s="36">
        <f t="shared" si="62"/>
        <v>32624.59157417313</v>
      </c>
      <c r="E426" s="37">
        <f t="shared" si="56"/>
        <v>0</v>
      </c>
      <c r="F426" s="36">
        <f t="shared" si="57"/>
        <v>0</v>
      </c>
      <c r="G426" s="36">
        <f t="shared" si="60"/>
        <v>0</v>
      </c>
      <c r="H426" s="36">
        <f t="shared" si="61"/>
        <v>0</v>
      </c>
      <c r="I426" s="36">
        <f t="shared" si="58"/>
        <v>0</v>
      </c>
      <c r="J426" s="36">
        <f>SUM($H$18:$H426)</f>
        <v>4329901.9778015511</v>
      </c>
    </row>
    <row r="427" spans="1:10" x14ac:dyDescent="0.3">
      <c r="A427" s="34">
        <f t="shared" si="59"/>
        <v>410</v>
      </c>
      <c r="B427" s="35">
        <f t="shared" si="55"/>
        <v>55330</v>
      </c>
      <c r="C427" s="36">
        <f t="shared" si="54"/>
        <v>0</v>
      </c>
      <c r="D427" s="36">
        <f t="shared" si="62"/>
        <v>32624.59157417313</v>
      </c>
      <c r="E427" s="37">
        <f t="shared" si="56"/>
        <v>0</v>
      </c>
      <c r="F427" s="36">
        <f t="shared" si="57"/>
        <v>0</v>
      </c>
      <c r="G427" s="36">
        <f t="shared" si="60"/>
        <v>0</v>
      </c>
      <c r="H427" s="36">
        <f t="shared" si="61"/>
        <v>0</v>
      </c>
      <c r="I427" s="36">
        <f t="shared" si="58"/>
        <v>0</v>
      </c>
      <c r="J427" s="36">
        <f>SUM($H$18:$H427)</f>
        <v>4329901.9778015511</v>
      </c>
    </row>
    <row r="428" spans="1:10" x14ac:dyDescent="0.3">
      <c r="A428" s="34">
        <f t="shared" si="59"/>
        <v>411</v>
      </c>
      <c r="B428" s="35">
        <f t="shared" si="55"/>
        <v>55360</v>
      </c>
      <c r="C428" s="36">
        <f t="shared" si="54"/>
        <v>0</v>
      </c>
      <c r="D428" s="36">
        <f t="shared" si="62"/>
        <v>32624.59157417313</v>
      </c>
      <c r="E428" s="37">
        <f t="shared" si="56"/>
        <v>0</v>
      </c>
      <c r="F428" s="36">
        <f t="shared" si="57"/>
        <v>0</v>
      </c>
      <c r="G428" s="36">
        <f t="shared" si="60"/>
        <v>0</v>
      </c>
      <c r="H428" s="36">
        <f t="shared" si="61"/>
        <v>0</v>
      </c>
      <c r="I428" s="36">
        <f t="shared" si="58"/>
        <v>0</v>
      </c>
      <c r="J428" s="36">
        <f>SUM($H$18:$H428)</f>
        <v>4329901.9778015511</v>
      </c>
    </row>
    <row r="429" spans="1:10" x14ac:dyDescent="0.3">
      <c r="A429" s="34">
        <f t="shared" si="59"/>
        <v>412</v>
      </c>
      <c r="B429" s="35">
        <f t="shared" si="55"/>
        <v>55391</v>
      </c>
      <c r="C429" s="36">
        <f t="shared" si="54"/>
        <v>0</v>
      </c>
      <c r="D429" s="36">
        <f t="shared" si="62"/>
        <v>32624.59157417313</v>
      </c>
      <c r="E429" s="37">
        <f t="shared" si="56"/>
        <v>0</v>
      </c>
      <c r="F429" s="36">
        <f t="shared" si="57"/>
        <v>0</v>
      </c>
      <c r="G429" s="36">
        <f t="shared" si="60"/>
        <v>0</v>
      </c>
      <c r="H429" s="36">
        <f t="shared" si="61"/>
        <v>0</v>
      </c>
      <c r="I429" s="36">
        <f t="shared" si="58"/>
        <v>0</v>
      </c>
      <c r="J429" s="36">
        <f>SUM($H$18:$H429)</f>
        <v>4329901.9778015511</v>
      </c>
    </row>
    <row r="430" spans="1:10" x14ac:dyDescent="0.3">
      <c r="A430" s="34">
        <f t="shared" si="59"/>
        <v>413</v>
      </c>
      <c r="B430" s="35">
        <f t="shared" si="55"/>
        <v>55422</v>
      </c>
      <c r="C430" s="36">
        <f t="shared" si="54"/>
        <v>0</v>
      </c>
      <c r="D430" s="36">
        <f t="shared" si="62"/>
        <v>32624.59157417313</v>
      </c>
      <c r="E430" s="37">
        <f t="shared" si="56"/>
        <v>0</v>
      </c>
      <c r="F430" s="36">
        <f t="shared" si="57"/>
        <v>0</v>
      </c>
      <c r="G430" s="36">
        <f t="shared" si="60"/>
        <v>0</v>
      </c>
      <c r="H430" s="36">
        <f t="shared" si="61"/>
        <v>0</v>
      </c>
      <c r="I430" s="36">
        <f t="shared" si="58"/>
        <v>0</v>
      </c>
      <c r="J430" s="36">
        <f>SUM($H$18:$H430)</f>
        <v>4329901.9778015511</v>
      </c>
    </row>
    <row r="431" spans="1:10" x14ac:dyDescent="0.3">
      <c r="A431" s="34">
        <f t="shared" si="59"/>
        <v>414</v>
      </c>
      <c r="B431" s="35">
        <f t="shared" si="55"/>
        <v>55452</v>
      </c>
      <c r="C431" s="36">
        <f t="shared" si="54"/>
        <v>0</v>
      </c>
      <c r="D431" s="36">
        <f t="shared" si="62"/>
        <v>32624.59157417313</v>
      </c>
      <c r="E431" s="37">
        <f t="shared" si="56"/>
        <v>0</v>
      </c>
      <c r="F431" s="36">
        <f t="shared" si="57"/>
        <v>0</v>
      </c>
      <c r="G431" s="36">
        <f t="shared" si="60"/>
        <v>0</v>
      </c>
      <c r="H431" s="36">
        <f t="shared" si="61"/>
        <v>0</v>
      </c>
      <c r="I431" s="36">
        <f t="shared" si="58"/>
        <v>0</v>
      </c>
      <c r="J431" s="36">
        <f>SUM($H$18:$H431)</f>
        <v>4329901.9778015511</v>
      </c>
    </row>
    <row r="432" spans="1:10" x14ac:dyDescent="0.3">
      <c r="A432" s="34">
        <f t="shared" si="59"/>
        <v>415</v>
      </c>
      <c r="B432" s="35">
        <f t="shared" si="55"/>
        <v>55483</v>
      </c>
      <c r="C432" s="36">
        <f t="shared" si="54"/>
        <v>0</v>
      </c>
      <c r="D432" s="36">
        <f t="shared" si="62"/>
        <v>32624.59157417313</v>
      </c>
      <c r="E432" s="37">
        <f t="shared" si="56"/>
        <v>0</v>
      </c>
      <c r="F432" s="36">
        <f t="shared" si="57"/>
        <v>0</v>
      </c>
      <c r="G432" s="36">
        <f t="shared" si="60"/>
        <v>0</v>
      </c>
      <c r="H432" s="36">
        <f t="shared" si="61"/>
        <v>0</v>
      </c>
      <c r="I432" s="36">
        <f t="shared" si="58"/>
        <v>0</v>
      </c>
      <c r="J432" s="36">
        <f>SUM($H$18:$H432)</f>
        <v>4329901.9778015511</v>
      </c>
    </row>
    <row r="433" spans="1:10" x14ac:dyDescent="0.3">
      <c r="A433" s="34">
        <f t="shared" si="59"/>
        <v>416</v>
      </c>
      <c r="B433" s="35">
        <f t="shared" si="55"/>
        <v>55513</v>
      </c>
      <c r="C433" s="36">
        <f t="shared" si="54"/>
        <v>0</v>
      </c>
      <c r="D433" s="36">
        <f t="shared" si="62"/>
        <v>32624.59157417313</v>
      </c>
      <c r="E433" s="37">
        <f t="shared" si="56"/>
        <v>0</v>
      </c>
      <c r="F433" s="36">
        <f t="shared" si="57"/>
        <v>0</v>
      </c>
      <c r="G433" s="36">
        <f t="shared" si="60"/>
        <v>0</v>
      </c>
      <c r="H433" s="36">
        <f t="shared" si="61"/>
        <v>0</v>
      </c>
      <c r="I433" s="36">
        <f t="shared" si="58"/>
        <v>0</v>
      </c>
      <c r="J433" s="36">
        <f>SUM($H$18:$H433)</f>
        <v>4329901.9778015511</v>
      </c>
    </row>
    <row r="434" spans="1:10" x14ac:dyDescent="0.3">
      <c r="A434" s="34">
        <f t="shared" si="59"/>
        <v>417</v>
      </c>
      <c r="B434" s="35">
        <f t="shared" si="55"/>
        <v>55544</v>
      </c>
      <c r="C434" s="36">
        <f t="shared" si="54"/>
        <v>0</v>
      </c>
      <c r="D434" s="36">
        <f t="shared" si="62"/>
        <v>32624.59157417313</v>
      </c>
      <c r="E434" s="37">
        <f t="shared" si="56"/>
        <v>0</v>
      </c>
      <c r="F434" s="36">
        <f t="shared" si="57"/>
        <v>0</v>
      </c>
      <c r="G434" s="36">
        <f t="shared" si="60"/>
        <v>0</v>
      </c>
      <c r="H434" s="36">
        <f t="shared" si="61"/>
        <v>0</v>
      </c>
      <c r="I434" s="36">
        <f t="shared" si="58"/>
        <v>0</v>
      </c>
      <c r="J434" s="36">
        <f>SUM($H$18:$H434)</f>
        <v>4329901.9778015511</v>
      </c>
    </row>
    <row r="435" spans="1:10" x14ac:dyDescent="0.3">
      <c r="A435" s="34">
        <f t="shared" si="59"/>
        <v>418</v>
      </c>
      <c r="B435" s="35">
        <f t="shared" si="55"/>
        <v>55575</v>
      </c>
      <c r="C435" s="36">
        <f t="shared" si="54"/>
        <v>0</v>
      </c>
      <c r="D435" s="36">
        <f t="shared" si="62"/>
        <v>32624.59157417313</v>
      </c>
      <c r="E435" s="37">
        <f t="shared" si="56"/>
        <v>0</v>
      </c>
      <c r="F435" s="36">
        <f t="shared" si="57"/>
        <v>0</v>
      </c>
      <c r="G435" s="36">
        <f t="shared" si="60"/>
        <v>0</v>
      </c>
      <c r="H435" s="36">
        <f t="shared" si="61"/>
        <v>0</v>
      </c>
      <c r="I435" s="36">
        <f t="shared" si="58"/>
        <v>0</v>
      </c>
      <c r="J435" s="36">
        <f>SUM($H$18:$H435)</f>
        <v>4329901.9778015511</v>
      </c>
    </row>
    <row r="436" spans="1:10" x14ac:dyDescent="0.3">
      <c r="A436" s="34">
        <f t="shared" si="59"/>
        <v>419</v>
      </c>
      <c r="B436" s="35">
        <f t="shared" si="55"/>
        <v>55604</v>
      </c>
      <c r="C436" s="36">
        <f t="shared" si="54"/>
        <v>0</v>
      </c>
      <c r="D436" s="36">
        <f t="shared" si="62"/>
        <v>32624.59157417313</v>
      </c>
      <c r="E436" s="37">
        <f t="shared" si="56"/>
        <v>0</v>
      </c>
      <c r="F436" s="36">
        <f t="shared" si="57"/>
        <v>0</v>
      </c>
      <c r="G436" s="36">
        <f t="shared" si="60"/>
        <v>0</v>
      </c>
      <c r="H436" s="36">
        <f t="shared" si="61"/>
        <v>0</v>
      </c>
      <c r="I436" s="36">
        <f t="shared" si="58"/>
        <v>0</v>
      </c>
      <c r="J436" s="36">
        <f>SUM($H$18:$H436)</f>
        <v>4329901.9778015511</v>
      </c>
    </row>
    <row r="437" spans="1:10" x14ac:dyDescent="0.3">
      <c r="A437" s="34">
        <f t="shared" si="59"/>
        <v>420</v>
      </c>
      <c r="B437" s="35">
        <f t="shared" si="55"/>
        <v>55635</v>
      </c>
      <c r="C437" s="36">
        <f t="shared" si="54"/>
        <v>0</v>
      </c>
      <c r="D437" s="36">
        <f t="shared" si="62"/>
        <v>32624.59157417313</v>
      </c>
      <c r="E437" s="37">
        <f t="shared" si="56"/>
        <v>0</v>
      </c>
      <c r="F437" s="36">
        <f t="shared" si="57"/>
        <v>0</v>
      </c>
      <c r="G437" s="36">
        <f t="shared" si="60"/>
        <v>0</v>
      </c>
      <c r="H437" s="36">
        <f t="shared" si="61"/>
        <v>0</v>
      </c>
      <c r="I437" s="36">
        <f t="shared" si="58"/>
        <v>0</v>
      </c>
      <c r="J437" s="36">
        <f>SUM($H$18:$H437)</f>
        <v>4329901.9778015511</v>
      </c>
    </row>
    <row r="438" spans="1:10" x14ac:dyDescent="0.3">
      <c r="A438" s="34">
        <f t="shared" si="59"/>
        <v>421</v>
      </c>
      <c r="B438" s="35">
        <f t="shared" si="55"/>
        <v>55665</v>
      </c>
      <c r="C438" s="36">
        <f t="shared" si="54"/>
        <v>0</v>
      </c>
      <c r="D438" s="36">
        <f t="shared" si="62"/>
        <v>32624.59157417313</v>
      </c>
      <c r="E438" s="37">
        <f t="shared" si="56"/>
        <v>0</v>
      </c>
      <c r="F438" s="36">
        <f t="shared" si="57"/>
        <v>0</v>
      </c>
      <c r="G438" s="36">
        <f t="shared" si="60"/>
        <v>0</v>
      </c>
      <c r="H438" s="36">
        <f t="shared" si="61"/>
        <v>0</v>
      </c>
      <c r="I438" s="36">
        <f t="shared" si="58"/>
        <v>0</v>
      </c>
      <c r="J438" s="36">
        <f>SUM($H$18:$H438)</f>
        <v>4329901.9778015511</v>
      </c>
    </row>
    <row r="439" spans="1:10" x14ac:dyDescent="0.3">
      <c r="A439" s="34">
        <f t="shared" si="59"/>
        <v>422</v>
      </c>
      <c r="B439" s="35">
        <f t="shared" si="55"/>
        <v>55696</v>
      </c>
      <c r="C439" s="36">
        <f t="shared" si="54"/>
        <v>0</v>
      </c>
      <c r="D439" s="36">
        <f t="shared" si="62"/>
        <v>32624.59157417313</v>
      </c>
      <c r="E439" s="37">
        <f t="shared" si="56"/>
        <v>0</v>
      </c>
      <c r="F439" s="36">
        <f t="shared" si="57"/>
        <v>0</v>
      </c>
      <c r="G439" s="36">
        <f t="shared" si="60"/>
        <v>0</v>
      </c>
      <c r="H439" s="36">
        <f t="shared" si="61"/>
        <v>0</v>
      </c>
      <c r="I439" s="36">
        <f t="shared" si="58"/>
        <v>0</v>
      </c>
      <c r="J439" s="36">
        <f>SUM($H$18:$H439)</f>
        <v>4329901.9778015511</v>
      </c>
    </row>
    <row r="440" spans="1:10" x14ac:dyDescent="0.3">
      <c r="A440" s="34">
        <f t="shared" si="59"/>
        <v>423</v>
      </c>
      <c r="B440" s="35">
        <f t="shared" si="55"/>
        <v>55726</v>
      </c>
      <c r="C440" s="36">
        <f t="shared" si="54"/>
        <v>0</v>
      </c>
      <c r="D440" s="36">
        <f t="shared" si="62"/>
        <v>32624.59157417313</v>
      </c>
      <c r="E440" s="37">
        <f t="shared" si="56"/>
        <v>0</v>
      </c>
      <c r="F440" s="36">
        <f t="shared" si="57"/>
        <v>0</v>
      </c>
      <c r="G440" s="36">
        <f t="shared" si="60"/>
        <v>0</v>
      </c>
      <c r="H440" s="36">
        <f t="shared" si="61"/>
        <v>0</v>
      </c>
      <c r="I440" s="36">
        <f t="shared" si="58"/>
        <v>0</v>
      </c>
      <c r="J440" s="36">
        <f>SUM($H$18:$H440)</f>
        <v>4329901.9778015511</v>
      </c>
    </row>
    <row r="441" spans="1:10" x14ac:dyDescent="0.3">
      <c r="A441" s="34">
        <f t="shared" si="59"/>
        <v>424</v>
      </c>
      <c r="B441" s="35">
        <f t="shared" si="55"/>
        <v>55757</v>
      </c>
      <c r="C441" s="36">
        <f t="shared" ref="C441:C497" si="63">IF(Pay_Num&lt;&gt;"",I440,"")</f>
        <v>0</v>
      </c>
      <c r="D441" s="36">
        <f t="shared" si="62"/>
        <v>32624.59157417313</v>
      </c>
      <c r="E441" s="37">
        <f t="shared" si="56"/>
        <v>0</v>
      </c>
      <c r="F441" s="36">
        <f t="shared" si="57"/>
        <v>0</v>
      </c>
      <c r="G441" s="36">
        <f t="shared" si="60"/>
        <v>0</v>
      </c>
      <c r="H441" s="36">
        <f t="shared" si="61"/>
        <v>0</v>
      </c>
      <c r="I441" s="36">
        <f t="shared" si="58"/>
        <v>0</v>
      </c>
      <c r="J441" s="36">
        <f>SUM($H$18:$H441)</f>
        <v>4329901.9778015511</v>
      </c>
    </row>
    <row r="442" spans="1:10" x14ac:dyDescent="0.3">
      <c r="A442" s="34">
        <f t="shared" si="59"/>
        <v>425</v>
      </c>
      <c r="B442" s="35">
        <f t="shared" si="55"/>
        <v>55788</v>
      </c>
      <c r="C442" s="36">
        <f t="shared" si="63"/>
        <v>0</v>
      </c>
      <c r="D442" s="36">
        <f t="shared" si="62"/>
        <v>32624.59157417313</v>
      </c>
      <c r="E442" s="37">
        <f t="shared" si="56"/>
        <v>0</v>
      </c>
      <c r="F442" s="36">
        <f t="shared" si="57"/>
        <v>0</v>
      </c>
      <c r="G442" s="36">
        <f t="shared" si="60"/>
        <v>0</v>
      </c>
      <c r="H442" s="36">
        <f t="shared" si="61"/>
        <v>0</v>
      </c>
      <c r="I442" s="36">
        <f t="shared" si="58"/>
        <v>0</v>
      </c>
      <c r="J442" s="36">
        <f>SUM($H$18:$H442)</f>
        <v>4329901.9778015511</v>
      </c>
    </row>
    <row r="443" spans="1:10" x14ac:dyDescent="0.3">
      <c r="A443" s="34">
        <f t="shared" si="59"/>
        <v>426</v>
      </c>
      <c r="B443" s="35">
        <f t="shared" si="55"/>
        <v>55818</v>
      </c>
      <c r="C443" s="36">
        <f t="shared" si="63"/>
        <v>0</v>
      </c>
      <c r="D443" s="36">
        <f t="shared" si="62"/>
        <v>32624.59157417313</v>
      </c>
      <c r="E443" s="37">
        <f t="shared" si="56"/>
        <v>0</v>
      </c>
      <c r="F443" s="36">
        <f t="shared" si="57"/>
        <v>0</v>
      </c>
      <c r="G443" s="36">
        <f t="shared" si="60"/>
        <v>0</v>
      </c>
      <c r="H443" s="36">
        <f t="shared" si="61"/>
        <v>0</v>
      </c>
      <c r="I443" s="36">
        <f t="shared" si="58"/>
        <v>0</v>
      </c>
      <c r="J443" s="36">
        <f>SUM($H$18:$H443)</f>
        <v>4329901.9778015511</v>
      </c>
    </row>
    <row r="444" spans="1:10" x14ac:dyDescent="0.3">
      <c r="A444" s="34">
        <f t="shared" si="59"/>
        <v>427</v>
      </c>
      <c r="B444" s="35">
        <f t="shared" si="55"/>
        <v>55849</v>
      </c>
      <c r="C444" s="36">
        <f t="shared" si="63"/>
        <v>0</v>
      </c>
      <c r="D444" s="36">
        <f t="shared" si="62"/>
        <v>32624.59157417313</v>
      </c>
      <c r="E444" s="37">
        <f t="shared" si="56"/>
        <v>0</v>
      </c>
      <c r="F444" s="36">
        <f t="shared" si="57"/>
        <v>0</v>
      </c>
      <c r="G444" s="36">
        <f t="shared" si="60"/>
        <v>0</v>
      </c>
      <c r="H444" s="36">
        <f t="shared" si="61"/>
        <v>0</v>
      </c>
      <c r="I444" s="36">
        <f t="shared" si="58"/>
        <v>0</v>
      </c>
      <c r="J444" s="36">
        <f>SUM($H$18:$H444)</f>
        <v>4329901.9778015511</v>
      </c>
    </row>
    <row r="445" spans="1:10" x14ac:dyDescent="0.3">
      <c r="A445" s="34">
        <f t="shared" si="59"/>
        <v>428</v>
      </c>
      <c r="B445" s="35">
        <f t="shared" si="55"/>
        <v>55879</v>
      </c>
      <c r="C445" s="36">
        <f t="shared" si="63"/>
        <v>0</v>
      </c>
      <c r="D445" s="36">
        <f t="shared" si="62"/>
        <v>32624.59157417313</v>
      </c>
      <c r="E445" s="37">
        <f t="shared" si="56"/>
        <v>0</v>
      </c>
      <c r="F445" s="36">
        <f t="shared" si="57"/>
        <v>0</v>
      </c>
      <c r="G445" s="36">
        <f t="shared" si="60"/>
        <v>0</v>
      </c>
      <c r="H445" s="36">
        <f t="shared" si="61"/>
        <v>0</v>
      </c>
      <c r="I445" s="36">
        <f t="shared" si="58"/>
        <v>0</v>
      </c>
      <c r="J445" s="36">
        <f>SUM($H$18:$H445)</f>
        <v>4329901.9778015511</v>
      </c>
    </row>
    <row r="446" spans="1:10" x14ac:dyDescent="0.3">
      <c r="A446" s="34">
        <f t="shared" si="59"/>
        <v>429</v>
      </c>
      <c r="B446" s="35">
        <f t="shared" si="55"/>
        <v>55910</v>
      </c>
      <c r="C446" s="36">
        <f t="shared" si="63"/>
        <v>0</v>
      </c>
      <c r="D446" s="36">
        <f t="shared" si="62"/>
        <v>32624.59157417313</v>
      </c>
      <c r="E446" s="37">
        <f t="shared" si="56"/>
        <v>0</v>
      </c>
      <c r="F446" s="36">
        <f t="shared" si="57"/>
        <v>0</v>
      </c>
      <c r="G446" s="36">
        <f t="shared" si="60"/>
        <v>0</v>
      </c>
      <c r="H446" s="36">
        <f t="shared" si="61"/>
        <v>0</v>
      </c>
      <c r="I446" s="36">
        <f t="shared" si="58"/>
        <v>0</v>
      </c>
      <c r="J446" s="36">
        <f>SUM($H$18:$H446)</f>
        <v>4329901.9778015511</v>
      </c>
    </row>
    <row r="447" spans="1:10" x14ac:dyDescent="0.3">
      <c r="A447" s="34">
        <f t="shared" si="59"/>
        <v>430</v>
      </c>
      <c r="B447" s="35">
        <f t="shared" si="55"/>
        <v>55941</v>
      </c>
      <c r="C447" s="36">
        <f t="shared" si="63"/>
        <v>0</v>
      </c>
      <c r="D447" s="36">
        <f t="shared" si="62"/>
        <v>32624.59157417313</v>
      </c>
      <c r="E447" s="37">
        <f t="shared" si="56"/>
        <v>0</v>
      </c>
      <c r="F447" s="36">
        <f t="shared" si="57"/>
        <v>0</v>
      </c>
      <c r="G447" s="36">
        <f t="shared" si="60"/>
        <v>0</v>
      </c>
      <c r="H447" s="36">
        <f t="shared" si="61"/>
        <v>0</v>
      </c>
      <c r="I447" s="36">
        <f t="shared" si="58"/>
        <v>0</v>
      </c>
      <c r="J447" s="36">
        <f>SUM($H$18:$H447)</f>
        <v>4329901.9778015511</v>
      </c>
    </row>
    <row r="448" spans="1:10" x14ac:dyDescent="0.3">
      <c r="A448" s="34">
        <f t="shared" si="59"/>
        <v>431</v>
      </c>
      <c r="B448" s="35">
        <f t="shared" si="55"/>
        <v>55969</v>
      </c>
      <c r="C448" s="36">
        <f t="shared" si="63"/>
        <v>0</v>
      </c>
      <c r="D448" s="36">
        <f t="shared" si="62"/>
        <v>32624.59157417313</v>
      </c>
      <c r="E448" s="37">
        <f t="shared" si="56"/>
        <v>0</v>
      </c>
      <c r="F448" s="36">
        <f t="shared" si="57"/>
        <v>0</v>
      </c>
      <c r="G448" s="36">
        <f t="shared" si="60"/>
        <v>0</v>
      </c>
      <c r="H448" s="36">
        <f t="shared" si="61"/>
        <v>0</v>
      </c>
      <c r="I448" s="36">
        <f t="shared" si="58"/>
        <v>0</v>
      </c>
      <c r="J448" s="36">
        <f>SUM($H$18:$H448)</f>
        <v>4329901.9778015511</v>
      </c>
    </row>
    <row r="449" spans="1:10" x14ac:dyDescent="0.3">
      <c r="A449" s="34">
        <f t="shared" si="59"/>
        <v>432</v>
      </c>
      <c r="B449" s="35">
        <f t="shared" si="55"/>
        <v>56000</v>
      </c>
      <c r="C449" s="36">
        <f t="shared" si="63"/>
        <v>0</v>
      </c>
      <c r="D449" s="36">
        <f t="shared" si="62"/>
        <v>32624.59157417313</v>
      </c>
      <c r="E449" s="37">
        <f t="shared" si="56"/>
        <v>0</v>
      </c>
      <c r="F449" s="36">
        <f t="shared" si="57"/>
        <v>0</v>
      </c>
      <c r="G449" s="36">
        <f t="shared" si="60"/>
        <v>0</v>
      </c>
      <c r="H449" s="36">
        <f t="shared" si="61"/>
        <v>0</v>
      </c>
      <c r="I449" s="36">
        <f t="shared" si="58"/>
        <v>0</v>
      </c>
      <c r="J449" s="36">
        <f>SUM($H$18:$H449)</f>
        <v>4329901.9778015511</v>
      </c>
    </row>
    <row r="450" spans="1:10" x14ac:dyDescent="0.3">
      <c r="A450" s="34">
        <f t="shared" si="59"/>
        <v>433</v>
      </c>
      <c r="B450" s="35">
        <f t="shared" si="55"/>
        <v>56030</v>
      </c>
      <c r="C450" s="36">
        <f t="shared" si="63"/>
        <v>0</v>
      </c>
      <c r="D450" s="36">
        <f t="shared" si="62"/>
        <v>32624.59157417313</v>
      </c>
      <c r="E450" s="37">
        <f t="shared" si="56"/>
        <v>0</v>
      </c>
      <c r="F450" s="36">
        <f t="shared" si="57"/>
        <v>0</v>
      </c>
      <c r="G450" s="36">
        <f t="shared" si="60"/>
        <v>0</v>
      </c>
      <c r="H450" s="36">
        <f t="shared" si="61"/>
        <v>0</v>
      </c>
      <c r="I450" s="36">
        <f t="shared" si="58"/>
        <v>0</v>
      </c>
      <c r="J450" s="36">
        <f>SUM($H$18:$H450)</f>
        <v>4329901.9778015511</v>
      </c>
    </row>
    <row r="451" spans="1:10" x14ac:dyDescent="0.3">
      <c r="A451" s="34">
        <f t="shared" si="59"/>
        <v>434</v>
      </c>
      <c r="B451" s="35">
        <f t="shared" si="55"/>
        <v>56061</v>
      </c>
      <c r="C451" s="36">
        <f t="shared" si="63"/>
        <v>0</v>
      </c>
      <c r="D451" s="36">
        <f t="shared" si="62"/>
        <v>32624.59157417313</v>
      </c>
      <c r="E451" s="37">
        <f t="shared" si="56"/>
        <v>0</v>
      </c>
      <c r="F451" s="36">
        <f t="shared" si="57"/>
        <v>0</v>
      </c>
      <c r="G451" s="36">
        <f t="shared" si="60"/>
        <v>0</v>
      </c>
      <c r="H451" s="36">
        <f t="shared" si="61"/>
        <v>0</v>
      </c>
      <c r="I451" s="36">
        <f t="shared" si="58"/>
        <v>0</v>
      </c>
      <c r="J451" s="36">
        <f>SUM($H$18:$H451)</f>
        <v>4329901.9778015511</v>
      </c>
    </row>
    <row r="452" spans="1:10" x14ac:dyDescent="0.3">
      <c r="A452" s="34">
        <f t="shared" si="59"/>
        <v>435</v>
      </c>
      <c r="B452" s="35">
        <f t="shared" si="55"/>
        <v>56091</v>
      </c>
      <c r="C452" s="36">
        <f t="shared" si="63"/>
        <v>0</v>
      </c>
      <c r="D452" s="36">
        <f t="shared" si="62"/>
        <v>32624.59157417313</v>
      </c>
      <c r="E452" s="37">
        <f t="shared" si="56"/>
        <v>0</v>
      </c>
      <c r="F452" s="36">
        <f t="shared" si="57"/>
        <v>0</v>
      </c>
      <c r="G452" s="36">
        <f t="shared" si="60"/>
        <v>0</v>
      </c>
      <c r="H452" s="36">
        <f t="shared" si="61"/>
        <v>0</v>
      </c>
      <c r="I452" s="36">
        <f t="shared" si="58"/>
        <v>0</v>
      </c>
      <c r="J452" s="36">
        <f>SUM($H$18:$H452)</f>
        <v>4329901.9778015511</v>
      </c>
    </row>
    <row r="453" spans="1:10" x14ac:dyDescent="0.3">
      <c r="A453" s="34">
        <f t="shared" si="59"/>
        <v>436</v>
      </c>
      <c r="B453" s="35">
        <f t="shared" si="55"/>
        <v>56122</v>
      </c>
      <c r="C453" s="36">
        <f t="shared" si="63"/>
        <v>0</v>
      </c>
      <c r="D453" s="36">
        <f t="shared" si="62"/>
        <v>32624.59157417313</v>
      </c>
      <c r="E453" s="37">
        <f t="shared" si="56"/>
        <v>0</v>
      </c>
      <c r="F453" s="36">
        <f t="shared" si="57"/>
        <v>0</v>
      </c>
      <c r="G453" s="36">
        <f t="shared" si="60"/>
        <v>0</v>
      </c>
      <c r="H453" s="36">
        <f t="shared" si="61"/>
        <v>0</v>
      </c>
      <c r="I453" s="36">
        <f t="shared" si="58"/>
        <v>0</v>
      </c>
      <c r="J453" s="36">
        <f>SUM($H$18:$H453)</f>
        <v>4329901.9778015511</v>
      </c>
    </row>
    <row r="454" spans="1:10" x14ac:dyDescent="0.3">
      <c r="A454" s="34">
        <f t="shared" si="59"/>
        <v>437</v>
      </c>
      <c r="B454" s="35">
        <f t="shared" si="55"/>
        <v>56153</v>
      </c>
      <c r="C454" s="36">
        <f t="shared" si="63"/>
        <v>0</v>
      </c>
      <c r="D454" s="36">
        <f t="shared" si="62"/>
        <v>32624.59157417313</v>
      </c>
      <c r="E454" s="37">
        <f t="shared" si="56"/>
        <v>0</v>
      </c>
      <c r="F454" s="36">
        <f t="shared" si="57"/>
        <v>0</v>
      </c>
      <c r="G454" s="36">
        <f t="shared" si="60"/>
        <v>0</v>
      </c>
      <c r="H454" s="36">
        <f t="shared" si="61"/>
        <v>0</v>
      </c>
      <c r="I454" s="36">
        <f t="shared" si="58"/>
        <v>0</v>
      </c>
      <c r="J454" s="36">
        <f>SUM($H$18:$H454)</f>
        <v>4329901.9778015511</v>
      </c>
    </row>
    <row r="455" spans="1:10" x14ac:dyDescent="0.3">
      <c r="A455" s="34">
        <f t="shared" si="59"/>
        <v>438</v>
      </c>
      <c r="B455" s="35">
        <f t="shared" si="55"/>
        <v>56183</v>
      </c>
      <c r="C455" s="36">
        <f t="shared" si="63"/>
        <v>0</v>
      </c>
      <c r="D455" s="36">
        <f t="shared" si="62"/>
        <v>32624.59157417313</v>
      </c>
      <c r="E455" s="37">
        <f t="shared" si="56"/>
        <v>0</v>
      </c>
      <c r="F455" s="36">
        <f t="shared" si="57"/>
        <v>0</v>
      </c>
      <c r="G455" s="36">
        <f t="shared" si="60"/>
        <v>0</v>
      </c>
      <c r="H455" s="36">
        <f t="shared" si="61"/>
        <v>0</v>
      </c>
      <c r="I455" s="36">
        <f t="shared" si="58"/>
        <v>0</v>
      </c>
      <c r="J455" s="36">
        <f>SUM($H$18:$H455)</f>
        <v>4329901.9778015511</v>
      </c>
    </row>
    <row r="456" spans="1:10" x14ac:dyDescent="0.3">
      <c r="A456" s="34">
        <f t="shared" si="59"/>
        <v>439</v>
      </c>
      <c r="B456" s="35">
        <f t="shared" si="55"/>
        <v>56214</v>
      </c>
      <c r="C456" s="36">
        <f t="shared" si="63"/>
        <v>0</v>
      </c>
      <c r="D456" s="36">
        <f t="shared" si="62"/>
        <v>32624.59157417313</v>
      </c>
      <c r="E456" s="37">
        <f t="shared" si="56"/>
        <v>0</v>
      </c>
      <c r="F456" s="36">
        <f t="shared" si="57"/>
        <v>0</v>
      </c>
      <c r="G456" s="36">
        <f t="shared" si="60"/>
        <v>0</v>
      </c>
      <c r="H456" s="36">
        <f t="shared" si="61"/>
        <v>0</v>
      </c>
      <c r="I456" s="36">
        <f t="shared" si="58"/>
        <v>0</v>
      </c>
      <c r="J456" s="36">
        <f>SUM($H$18:$H456)</f>
        <v>4329901.9778015511</v>
      </c>
    </row>
    <row r="457" spans="1:10" x14ac:dyDescent="0.3">
      <c r="A457" s="34">
        <f t="shared" si="59"/>
        <v>440</v>
      </c>
      <c r="B457" s="35">
        <f t="shared" si="55"/>
        <v>56244</v>
      </c>
      <c r="C457" s="36">
        <f t="shared" si="63"/>
        <v>0</v>
      </c>
      <c r="D457" s="36">
        <f t="shared" si="62"/>
        <v>32624.59157417313</v>
      </c>
      <c r="E457" s="37">
        <f t="shared" si="56"/>
        <v>0</v>
      </c>
      <c r="F457" s="36">
        <f t="shared" si="57"/>
        <v>0</v>
      </c>
      <c r="G457" s="36">
        <f t="shared" si="60"/>
        <v>0</v>
      </c>
      <c r="H457" s="36">
        <f t="shared" si="61"/>
        <v>0</v>
      </c>
      <c r="I457" s="36">
        <f t="shared" si="58"/>
        <v>0</v>
      </c>
      <c r="J457" s="36">
        <f>SUM($H$18:$H457)</f>
        <v>4329901.9778015511</v>
      </c>
    </row>
    <row r="458" spans="1:10" x14ac:dyDescent="0.3">
      <c r="A458" s="34">
        <f t="shared" si="59"/>
        <v>441</v>
      </c>
      <c r="B458" s="35">
        <f t="shared" si="55"/>
        <v>56275</v>
      </c>
      <c r="C458" s="36">
        <f t="shared" si="63"/>
        <v>0</v>
      </c>
      <c r="D458" s="36">
        <f t="shared" si="62"/>
        <v>32624.59157417313</v>
      </c>
      <c r="E458" s="37">
        <f t="shared" si="56"/>
        <v>0</v>
      </c>
      <c r="F458" s="36">
        <f t="shared" si="57"/>
        <v>0</v>
      </c>
      <c r="G458" s="36">
        <f t="shared" si="60"/>
        <v>0</v>
      </c>
      <c r="H458" s="36">
        <f t="shared" si="61"/>
        <v>0</v>
      </c>
      <c r="I458" s="36">
        <f t="shared" si="58"/>
        <v>0</v>
      </c>
      <c r="J458" s="36">
        <f>SUM($H$18:$H458)</f>
        <v>4329901.9778015511</v>
      </c>
    </row>
    <row r="459" spans="1:10" x14ac:dyDescent="0.3">
      <c r="A459" s="34">
        <f t="shared" si="59"/>
        <v>442</v>
      </c>
      <c r="B459" s="35">
        <f t="shared" si="55"/>
        <v>56306</v>
      </c>
      <c r="C459" s="36">
        <f t="shared" si="63"/>
        <v>0</v>
      </c>
      <c r="D459" s="36">
        <f t="shared" si="62"/>
        <v>32624.59157417313</v>
      </c>
      <c r="E459" s="37">
        <f t="shared" si="56"/>
        <v>0</v>
      </c>
      <c r="F459" s="36">
        <f t="shared" si="57"/>
        <v>0</v>
      </c>
      <c r="G459" s="36">
        <f t="shared" si="60"/>
        <v>0</v>
      </c>
      <c r="H459" s="36">
        <f t="shared" si="61"/>
        <v>0</v>
      </c>
      <c r="I459" s="36">
        <f t="shared" si="58"/>
        <v>0</v>
      </c>
      <c r="J459" s="36">
        <f>SUM($H$18:$H459)</f>
        <v>4329901.9778015511</v>
      </c>
    </row>
    <row r="460" spans="1:10" x14ac:dyDescent="0.3">
      <c r="A460" s="34">
        <f t="shared" si="59"/>
        <v>443</v>
      </c>
      <c r="B460" s="35">
        <f t="shared" si="55"/>
        <v>56334</v>
      </c>
      <c r="C460" s="36">
        <f t="shared" si="63"/>
        <v>0</v>
      </c>
      <c r="D460" s="36">
        <f t="shared" si="62"/>
        <v>32624.59157417313</v>
      </c>
      <c r="E460" s="37">
        <f t="shared" si="56"/>
        <v>0</v>
      </c>
      <c r="F460" s="36">
        <f t="shared" si="57"/>
        <v>0</v>
      </c>
      <c r="G460" s="36">
        <f t="shared" si="60"/>
        <v>0</v>
      </c>
      <c r="H460" s="36">
        <f t="shared" si="61"/>
        <v>0</v>
      </c>
      <c r="I460" s="36">
        <f t="shared" si="58"/>
        <v>0</v>
      </c>
      <c r="J460" s="36">
        <f>SUM($H$18:$H460)</f>
        <v>4329901.9778015511</v>
      </c>
    </row>
    <row r="461" spans="1:10" x14ac:dyDescent="0.3">
      <c r="A461" s="34">
        <f t="shared" si="59"/>
        <v>444</v>
      </c>
      <c r="B461" s="35">
        <f t="shared" si="55"/>
        <v>56365</v>
      </c>
      <c r="C461" s="36">
        <f t="shared" si="63"/>
        <v>0</v>
      </c>
      <c r="D461" s="36">
        <f t="shared" si="62"/>
        <v>32624.59157417313</v>
      </c>
      <c r="E461" s="37">
        <f t="shared" si="56"/>
        <v>0</v>
      </c>
      <c r="F461" s="36">
        <f t="shared" si="57"/>
        <v>0</v>
      </c>
      <c r="G461" s="36">
        <f t="shared" si="60"/>
        <v>0</v>
      </c>
      <c r="H461" s="36">
        <f t="shared" si="61"/>
        <v>0</v>
      </c>
      <c r="I461" s="36">
        <f t="shared" si="58"/>
        <v>0</v>
      </c>
      <c r="J461" s="36">
        <f>SUM($H$18:$H461)</f>
        <v>4329901.9778015511</v>
      </c>
    </row>
    <row r="462" spans="1:10" x14ac:dyDescent="0.3">
      <c r="A462" s="34">
        <f t="shared" si="59"/>
        <v>445</v>
      </c>
      <c r="B462" s="35">
        <f t="shared" si="55"/>
        <v>56395</v>
      </c>
      <c r="C462" s="36">
        <f t="shared" si="63"/>
        <v>0</v>
      </c>
      <c r="D462" s="36">
        <f t="shared" si="62"/>
        <v>32624.59157417313</v>
      </c>
      <c r="E462" s="37">
        <f t="shared" si="56"/>
        <v>0</v>
      </c>
      <c r="F462" s="36">
        <f t="shared" si="57"/>
        <v>0</v>
      </c>
      <c r="G462" s="36">
        <f t="shared" si="60"/>
        <v>0</v>
      </c>
      <c r="H462" s="36">
        <f t="shared" si="61"/>
        <v>0</v>
      </c>
      <c r="I462" s="36">
        <f t="shared" si="58"/>
        <v>0</v>
      </c>
      <c r="J462" s="36">
        <f>SUM($H$18:$H462)</f>
        <v>4329901.9778015511</v>
      </c>
    </row>
    <row r="463" spans="1:10" x14ac:dyDescent="0.3">
      <c r="A463" s="34">
        <f t="shared" si="59"/>
        <v>446</v>
      </c>
      <c r="B463" s="35">
        <f t="shared" si="55"/>
        <v>56426</v>
      </c>
      <c r="C463" s="36">
        <f t="shared" si="63"/>
        <v>0</v>
      </c>
      <c r="D463" s="36">
        <f t="shared" si="62"/>
        <v>32624.59157417313</v>
      </c>
      <c r="E463" s="37">
        <f t="shared" si="56"/>
        <v>0</v>
      </c>
      <c r="F463" s="36">
        <f t="shared" si="57"/>
        <v>0</v>
      </c>
      <c r="G463" s="36">
        <f t="shared" si="60"/>
        <v>0</v>
      </c>
      <c r="H463" s="36">
        <f t="shared" si="61"/>
        <v>0</v>
      </c>
      <c r="I463" s="36">
        <f t="shared" si="58"/>
        <v>0</v>
      </c>
      <c r="J463" s="36">
        <f>SUM($H$18:$H463)</f>
        <v>4329901.9778015511</v>
      </c>
    </row>
    <row r="464" spans="1:10" x14ac:dyDescent="0.3">
      <c r="A464" s="34">
        <f t="shared" si="59"/>
        <v>447</v>
      </c>
      <c r="B464" s="35">
        <f t="shared" si="55"/>
        <v>56456</v>
      </c>
      <c r="C464" s="36">
        <f t="shared" si="63"/>
        <v>0</v>
      </c>
      <c r="D464" s="36">
        <f t="shared" si="62"/>
        <v>32624.59157417313</v>
      </c>
      <c r="E464" s="37">
        <f t="shared" si="56"/>
        <v>0</v>
      </c>
      <c r="F464" s="36">
        <f t="shared" si="57"/>
        <v>0</v>
      </c>
      <c r="G464" s="36">
        <f t="shared" si="60"/>
        <v>0</v>
      </c>
      <c r="H464" s="36">
        <f t="shared" si="61"/>
        <v>0</v>
      </c>
      <c r="I464" s="36">
        <f t="shared" si="58"/>
        <v>0</v>
      </c>
      <c r="J464" s="36">
        <f>SUM($H$18:$H464)</f>
        <v>4329901.9778015511</v>
      </c>
    </row>
    <row r="465" spans="1:10" x14ac:dyDescent="0.3">
      <c r="A465" s="34">
        <f t="shared" si="59"/>
        <v>448</v>
      </c>
      <c r="B465" s="35">
        <f t="shared" si="55"/>
        <v>56487</v>
      </c>
      <c r="C465" s="36">
        <f t="shared" si="63"/>
        <v>0</v>
      </c>
      <c r="D465" s="36">
        <f t="shared" si="62"/>
        <v>32624.59157417313</v>
      </c>
      <c r="E465" s="37">
        <f t="shared" si="56"/>
        <v>0</v>
      </c>
      <c r="F465" s="36">
        <f t="shared" si="57"/>
        <v>0</v>
      </c>
      <c r="G465" s="36">
        <f t="shared" si="60"/>
        <v>0</v>
      </c>
      <c r="H465" s="36">
        <f t="shared" si="61"/>
        <v>0</v>
      </c>
      <c r="I465" s="36">
        <f t="shared" si="58"/>
        <v>0</v>
      </c>
      <c r="J465" s="36">
        <f>SUM($H$18:$H465)</f>
        <v>4329901.9778015511</v>
      </c>
    </row>
    <row r="466" spans="1:10" x14ac:dyDescent="0.3">
      <c r="A466" s="34">
        <f t="shared" si="59"/>
        <v>449</v>
      </c>
      <c r="B466" s="35">
        <f t="shared" ref="B466:B497" si="64">IF(Pay_Num&lt;&gt;"",DATE(YEAR(Loan_Start),MONTH(Loan_Start)+(Pay_Num)*12/Num_Pmt_Per_Year,DAY(Loan_Start)),"")</f>
        <v>56518</v>
      </c>
      <c r="C466" s="36">
        <f t="shared" si="63"/>
        <v>0</v>
      </c>
      <c r="D466" s="36">
        <f t="shared" si="62"/>
        <v>32624.59157417313</v>
      </c>
      <c r="E466" s="37">
        <f t="shared" ref="E466:E497" si="65">IF(AND(Pay_Num&lt;&gt;"",Sched_Pay+Scheduled_Extra_Payments&lt;Beg_Bal),Scheduled_Extra_Payments,IF(AND(Pay_Num&lt;&gt;"",Beg_Bal-Sched_Pay&gt;0),Beg_Bal-Sched_Pay,IF(Pay_Num&lt;&gt;"",0,"")))</f>
        <v>0</v>
      </c>
      <c r="F466" s="36">
        <f t="shared" ref="F466:F497" si="66">IF(AND(Pay_Num&lt;&gt;"",Sched_Pay+Extra_Pay&lt;Beg_Bal),Sched_Pay+Extra_Pay,IF(Pay_Num&lt;&gt;"",Beg_Bal,""))</f>
        <v>0</v>
      </c>
      <c r="G466" s="36">
        <f t="shared" si="60"/>
        <v>0</v>
      </c>
      <c r="H466" s="36">
        <f t="shared" si="61"/>
        <v>0</v>
      </c>
      <c r="I466" s="36">
        <f t="shared" ref="I466:I497" si="67">IF(AND(Pay_Num&lt;&gt;"",Sched_Pay+Extra_Pay&lt;Beg_Bal),Beg_Bal-Princ,IF(Pay_Num&lt;&gt;"",0,""))</f>
        <v>0</v>
      </c>
      <c r="J466" s="36">
        <f>SUM($H$18:$H466)</f>
        <v>4329901.9778015511</v>
      </c>
    </row>
    <row r="467" spans="1:10" x14ac:dyDescent="0.3">
      <c r="A467" s="34">
        <f t="shared" ref="A467:A497" si="68">IF(Values_Entered,A466+1,"")</f>
        <v>450</v>
      </c>
      <c r="B467" s="35">
        <f t="shared" si="64"/>
        <v>56548</v>
      </c>
      <c r="C467" s="36">
        <f t="shared" si="63"/>
        <v>0</v>
      </c>
      <c r="D467" s="36">
        <f t="shared" si="62"/>
        <v>32624.59157417313</v>
      </c>
      <c r="E467" s="37">
        <f t="shared" si="65"/>
        <v>0</v>
      </c>
      <c r="F467" s="36">
        <f t="shared" si="66"/>
        <v>0</v>
      </c>
      <c r="G467" s="36">
        <f t="shared" ref="G467:G497" si="69">IF(Pay_Num&lt;&gt;"",Total_Pay-Int,"")</f>
        <v>0</v>
      </c>
      <c r="H467" s="36">
        <f t="shared" ref="H467:H497" si="70">IF(Pay_Num&lt;&gt;"",Beg_Bal*Interest_Rate/Num_Pmt_Per_Year,"")</f>
        <v>0</v>
      </c>
      <c r="I467" s="36">
        <f t="shared" si="67"/>
        <v>0</v>
      </c>
      <c r="J467" s="36">
        <f>SUM($H$18:$H467)</f>
        <v>4329901.9778015511</v>
      </c>
    </row>
    <row r="468" spans="1:10" x14ac:dyDescent="0.3">
      <c r="A468" s="34">
        <f t="shared" si="68"/>
        <v>451</v>
      </c>
      <c r="B468" s="35">
        <f t="shared" si="64"/>
        <v>56579</v>
      </c>
      <c r="C468" s="36">
        <f t="shared" si="63"/>
        <v>0</v>
      </c>
      <c r="D468" s="36">
        <f t="shared" ref="D468:D497" si="71">IF(Pay_Num&lt;&gt;"",Scheduled_Monthly_Payment,"")</f>
        <v>32624.59157417313</v>
      </c>
      <c r="E468" s="37">
        <f t="shared" si="65"/>
        <v>0</v>
      </c>
      <c r="F468" s="36">
        <f t="shared" si="66"/>
        <v>0</v>
      </c>
      <c r="G468" s="36">
        <f t="shared" si="69"/>
        <v>0</v>
      </c>
      <c r="H468" s="36">
        <f t="shared" si="70"/>
        <v>0</v>
      </c>
      <c r="I468" s="36">
        <f t="shared" si="67"/>
        <v>0</v>
      </c>
      <c r="J468" s="36">
        <f>SUM($H$18:$H468)</f>
        <v>4329901.9778015511</v>
      </c>
    </row>
    <row r="469" spans="1:10" x14ac:dyDescent="0.3">
      <c r="A469" s="34">
        <f t="shared" si="68"/>
        <v>452</v>
      </c>
      <c r="B469" s="35">
        <f t="shared" si="64"/>
        <v>56609</v>
      </c>
      <c r="C469" s="36">
        <f t="shared" si="63"/>
        <v>0</v>
      </c>
      <c r="D469" s="36">
        <f t="shared" si="71"/>
        <v>32624.59157417313</v>
      </c>
      <c r="E469" s="37">
        <f t="shared" si="65"/>
        <v>0</v>
      </c>
      <c r="F469" s="36">
        <f t="shared" si="66"/>
        <v>0</v>
      </c>
      <c r="G469" s="36">
        <f t="shared" si="69"/>
        <v>0</v>
      </c>
      <c r="H469" s="36">
        <f t="shared" si="70"/>
        <v>0</v>
      </c>
      <c r="I469" s="36">
        <f t="shared" si="67"/>
        <v>0</v>
      </c>
      <c r="J469" s="36">
        <f>SUM($H$18:$H469)</f>
        <v>4329901.9778015511</v>
      </c>
    </row>
    <row r="470" spans="1:10" x14ac:dyDescent="0.3">
      <c r="A470" s="34">
        <f t="shared" si="68"/>
        <v>453</v>
      </c>
      <c r="B470" s="35">
        <f t="shared" si="64"/>
        <v>56640</v>
      </c>
      <c r="C470" s="36">
        <f t="shared" si="63"/>
        <v>0</v>
      </c>
      <c r="D470" s="36">
        <f t="shared" si="71"/>
        <v>32624.59157417313</v>
      </c>
      <c r="E470" s="37">
        <f t="shared" si="65"/>
        <v>0</v>
      </c>
      <c r="F470" s="36">
        <f t="shared" si="66"/>
        <v>0</v>
      </c>
      <c r="G470" s="36">
        <f t="shared" si="69"/>
        <v>0</v>
      </c>
      <c r="H470" s="36">
        <f t="shared" si="70"/>
        <v>0</v>
      </c>
      <c r="I470" s="36">
        <f t="shared" si="67"/>
        <v>0</v>
      </c>
      <c r="J470" s="36">
        <f>SUM($H$18:$H470)</f>
        <v>4329901.9778015511</v>
      </c>
    </row>
    <row r="471" spans="1:10" x14ac:dyDescent="0.3">
      <c r="A471" s="34">
        <f t="shared" si="68"/>
        <v>454</v>
      </c>
      <c r="B471" s="35">
        <f t="shared" si="64"/>
        <v>56671</v>
      </c>
      <c r="C471" s="36">
        <f t="shared" si="63"/>
        <v>0</v>
      </c>
      <c r="D471" s="36">
        <f t="shared" si="71"/>
        <v>32624.59157417313</v>
      </c>
      <c r="E471" s="37">
        <f t="shared" si="65"/>
        <v>0</v>
      </c>
      <c r="F471" s="36">
        <f t="shared" si="66"/>
        <v>0</v>
      </c>
      <c r="G471" s="36">
        <f t="shared" si="69"/>
        <v>0</v>
      </c>
      <c r="H471" s="36">
        <f t="shared" si="70"/>
        <v>0</v>
      </c>
      <c r="I471" s="36">
        <f t="shared" si="67"/>
        <v>0</v>
      </c>
      <c r="J471" s="36">
        <f>SUM($H$18:$H471)</f>
        <v>4329901.9778015511</v>
      </c>
    </row>
    <row r="472" spans="1:10" x14ac:dyDescent="0.3">
      <c r="A472" s="34">
        <f t="shared" si="68"/>
        <v>455</v>
      </c>
      <c r="B472" s="35">
        <f t="shared" si="64"/>
        <v>56699</v>
      </c>
      <c r="C472" s="36">
        <f t="shared" si="63"/>
        <v>0</v>
      </c>
      <c r="D472" s="36">
        <f t="shared" si="71"/>
        <v>32624.59157417313</v>
      </c>
      <c r="E472" s="37">
        <f t="shared" si="65"/>
        <v>0</v>
      </c>
      <c r="F472" s="36">
        <f t="shared" si="66"/>
        <v>0</v>
      </c>
      <c r="G472" s="36">
        <f t="shared" si="69"/>
        <v>0</v>
      </c>
      <c r="H472" s="36">
        <f t="shared" si="70"/>
        <v>0</v>
      </c>
      <c r="I472" s="36">
        <f t="shared" si="67"/>
        <v>0</v>
      </c>
      <c r="J472" s="36">
        <f>SUM($H$18:$H472)</f>
        <v>4329901.9778015511</v>
      </c>
    </row>
    <row r="473" spans="1:10" x14ac:dyDescent="0.3">
      <c r="A473" s="34">
        <f t="shared" si="68"/>
        <v>456</v>
      </c>
      <c r="B473" s="35">
        <f t="shared" si="64"/>
        <v>56730</v>
      </c>
      <c r="C473" s="36">
        <f t="shared" si="63"/>
        <v>0</v>
      </c>
      <c r="D473" s="36">
        <f t="shared" si="71"/>
        <v>32624.59157417313</v>
      </c>
      <c r="E473" s="37">
        <f t="shared" si="65"/>
        <v>0</v>
      </c>
      <c r="F473" s="36">
        <f t="shared" si="66"/>
        <v>0</v>
      </c>
      <c r="G473" s="36">
        <f t="shared" si="69"/>
        <v>0</v>
      </c>
      <c r="H473" s="36">
        <f t="shared" si="70"/>
        <v>0</v>
      </c>
      <c r="I473" s="36">
        <f t="shared" si="67"/>
        <v>0</v>
      </c>
      <c r="J473" s="36">
        <f>SUM($H$18:$H473)</f>
        <v>4329901.9778015511</v>
      </c>
    </row>
    <row r="474" spans="1:10" x14ac:dyDescent="0.3">
      <c r="A474" s="34">
        <f t="shared" si="68"/>
        <v>457</v>
      </c>
      <c r="B474" s="35">
        <f t="shared" si="64"/>
        <v>56760</v>
      </c>
      <c r="C474" s="36">
        <f t="shared" si="63"/>
        <v>0</v>
      </c>
      <c r="D474" s="36">
        <f t="shared" si="71"/>
        <v>32624.59157417313</v>
      </c>
      <c r="E474" s="37">
        <f t="shared" si="65"/>
        <v>0</v>
      </c>
      <c r="F474" s="36">
        <f t="shared" si="66"/>
        <v>0</v>
      </c>
      <c r="G474" s="36">
        <f t="shared" si="69"/>
        <v>0</v>
      </c>
      <c r="H474" s="36">
        <f t="shared" si="70"/>
        <v>0</v>
      </c>
      <c r="I474" s="36">
        <f t="shared" si="67"/>
        <v>0</v>
      </c>
      <c r="J474" s="36">
        <f>SUM($H$18:$H474)</f>
        <v>4329901.9778015511</v>
      </c>
    </row>
    <row r="475" spans="1:10" x14ac:dyDescent="0.3">
      <c r="A475" s="34">
        <f t="shared" si="68"/>
        <v>458</v>
      </c>
      <c r="B475" s="35">
        <f t="shared" si="64"/>
        <v>56791</v>
      </c>
      <c r="C475" s="36">
        <f t="shared" si="63"/>
        <v>0</v>
      </c>
      <c r="D475" s="36">
        <f t="shared" si="71"/>
        <v>32624.59157417313</v>
      </c>
      <c r="E475" s="37">
        <f t="shared" si="65"/>
        <v>0</v>
      </c>
      <c r="F475" s="36">
        <f t="shared" si="66"/>
        <v>0</v>
      </c>
      <c r="G475" s="36">
        <f t="shared" si="69"/>
        <v>0</v>
      </c>
      <c r="H475" s="36">
        <f t="shared" si="70"/>
        <v>0</v>
      </c>
      <c r="I475" s="36">
        <f t="shared" si="67"/>
        <v>0</v>
      </c>
      <c r="J475" s="36">
        <f>SUM($H$18:$H475)</f>
        <v>4329901.9778015511</v>
      </c>
    </row>
    <row r="476" spans="1:10" x14ac:dyDescent="0.3">
      <c r="A476" s="34">
        <f t="shared" si="68"/>
        <v>459</v>
      </c>
      <c r="B476" s="35">
        <f t="shared" si="64"/>
        <v>56821</v>
      </c>
      <c r="C476" s="36">
        <f t="shared" si="63"/>
        <v>0</v>
      </c>
      <c r="D476" s="36">
        <f t="shared" si="71"/>
        <v>32624.59157417313</v>
      </c>
      <c r="E476" s="37">
        <f t="shared" si="65"/>
        <v>0</v>
      </c>
      <c r="F476" s="36">
        <f t="shared" si="66"/>
        <v>0</v>
      </c>
      <c r="G476" s="36">
        <f t="shared" si="69"/>
        <v>0</v>
      </c>
      <c r="H476" s="36">
        <f t="shared" si="70"/>
        <v>0</v>
      </c>
      <c r="I476" s="36">
        <f t="shared" si="67"/>
        <v>0</v>
      </c>
      <c r="J476" s="36">
        <f>SUM($H$18:$H476)</f>
        <v>4329901.9778015511</v>
      </c>
    </row>
    <row r="477" spans="1:10" x14ac:dyDescent="0.3">
      <c r="A477" s="34">
        <f t="shared" si="68"/>
        <v>460</v>
      </c>
      <c r="B477" s="35">
        <f t="shared" si="64"/>
        <v>56852</v>
      </c>
      <c r="C477" s="36">
        <f t="shared" si="63"/>
        <v>0</v>
      </c>
      <c r="D477" s="36">
        <f t="shared" si="71"/>
        <v>32624.59157417313</v>
      </c>
      <c r="E477" s="37">
        <f t="shared" si="65"/>
        <v>0</v>
      </c>
      <c r="F477" s="36">
        <f t="shared" si="66"/>
        <v>0</v>
      </c>
      <c r="G477" s="36">
        <f t="shared" si="69"/>
        <v>0</v>
      </c>
      <c r="H477" s="36">
        <f t="shared" si="70"/>
        <v>0</v>
      </c>
      <c r="I477" s="36">
        <f t="shared" si="67"/>
        <v>0</v>
      </c>
      <c r="J477" s="36">
        <f>SUM($H$18:$H477)</f>
        <v>4329901.9778015511</v>
      </c>
    </row>
    <row r="478" spans="1:10" x14ac:dyDescent="0.3">
      <c r="A478" s="34">
        <f t="shared" si="68"/>
        <v>461</v>
      </c>
      <c r="B478" s="35">
        <f t="shared" si="64"/>
        <v>56883</v>
      </c>
      <c r="C478" s="36">
        <f t="shared" si="63"/>
        <v>0</v>
      </c>
      <c r="D478" s="36">
        <f t="shared" si="71"/>
        <v>32624.59157417313</v>
      </c>
      <c r="E478" s="37">
        <f t="shared" si="65"/>
        <v>0</v>
      </c>
      <c r="F478" s="36">
        <f t="shared" si="66"/>
        <v>0</v>
      </c>
      <c r="G478" s="36">
        <f t="shared" si="69"/>
        <v>0</v>
      </c>
      <c r="H478" s="36">
        <f t="shared" si="70"/>
        <v>0</v>
      </c>
      <c r="I478" s="36">
        <f t="shared" si="67"/>
        <v>0</v>
      </c>
      <c r="J478" s="36">
        <f>SUM($H$18:$H478)</f>
        <v>4329901.9778015511</v>
      </c>
    </row>
    <row r="479" spans="1:10" x14ac:dyDescent="0.3">
      <c r="A479" s="34">
        <f t="shared" si="68"/>
        <v>462</v>
      </c>
      <c r="B479" s="35">
        <f t="shared" si="64"/>
        <v>56913</v>
      </c>
      <c r="C479" s="36">
        <f t="shared" si="63"/>
        <v>0</v>
      </c>
      <c r="D479" s="36">
        <f t="shared" si="71"/>
        <v>32624.59157417313</v>
      </c>
      <c r="E479" s="37">
        <f t="shared" si="65"/>
        <v>0</v>
      </c>
      <c r="F479" s="36">
        <f t="shared" si="66"/>
        <v>0</v>
      </c>
      <c r="G479" s="36">
        <f t="shared" si="69"/>
        <v>0</v>
      </c>
      <c r="H479" s="36">
        <f t="shared" si="70"/>
        <v>0</v>
      </c>
      <c r="I479" s="36">
        <f t="shared" si="67"/>
        <v>0</v>
      </c>
      <c r="J479" s="36">
        <f>SUM($H$18:$H479)</f>
        <v>4329901.9778015511</v>
      </c>
    </row>
    <row r="480" spans="1:10" x14ac:dyDescent="0.3">
      <c r="A480" s="34">
        <f t="shared" si="68"/>
        <v>463</v>
      </c>
      <c r="B480" s="35">
        <f t="shared" si="64"/>
        <v>56944</v>
      </c>
      <c r="C480" s="36">
        <f t="shared" si="63"/>
        <v>0</v>
      </c>
      <c r="D480" s="36">
        <f t="shared" si="71"/>
        <v>32624.59157417313</v>
      </c>
      <c r="E480" s="37">
        <f t="shared" si="65"/>
        <v>0</v>
      </c>
      <c r="F480" s="36">
        <f t="shared" si="66"/>
        <v>0</v>
      </c>
      <c r="G480" s="36">
        <f t="shared" si="69"/>
        <v>0</v>
      </c>
      <c r="H480" s="36">
        <f t="shared" si="70"/>
        <v>0</v>
      </c>
      <c r="I480" s="36">
        <f t="shared" si="67"/>
        <v>0</v>
      </c>
      <c r="J480" s="36">
        <f>SUM($H$18:$H480)</f>
        <v>4329901.9778015511</v>
      </c>
    </row>
    <row r="481" spans="1:10" x14ac:dyDescent="0.3">
      <c r="A481" s="34">
        <f t="shared" si="68"/>
        <v>464</v>
      </c>
      <c r="B481" s="35">
        <f t="shared" si="64"/>
        <v>56974</v>
      </c>
      <c r="C481" s="36">
        <f t="shared" si="63"/>
        <v>0</v>
      </c>
      <c r="D481" s="36">
        <f t="shared" si="71"/>
        <v>32624.59157417313</v>
      </c>
      <c r="E481" s="37">
        <f t="shared" si="65"/>
        <v>0</v>
      </c>
      <c r="F481" s="36">
        <f t="shared" si="66"/>
        <v>0</v>
      </c>
      <c r="G481" s="36">
        <f t="shared" si="69"/>
        <v>0</v>
      </c>
      <c r="H481" s="36">
        <f t="shared" si="70"/>
        <v>0</v>
      </c>
      <c r="I481" s="36">
        <f t="shared" si="67"/>
        <v>0</v>
      </c>
      <c r="J481" s="36">
        <f>SUM($H$18:$H481)</f>
        <v>4329901.9778015511</v>
      </c>
    </row>
    <row r="482" spans="1:10" x14ac:dyDescent="0.3">
      <c r="A482" s="34">
        <f t="shared" si="68"/>
        <v>465</v>
      </c>
      <c r="B482" s="35">
        <f t="shared" si="64"/>
        <v>57005</v>
      </c>
      <c r="C482" s="36">
        <f t="shared" si="63"/>
        <v>0</v>
      </c>
      <c r="D482" s="36">
        <f t="shared" si="71"/>
        <v>32624.59157417313</v>
      </c>
      <c r="E482" s="37">
        <f t="shared" si="65"/>
        <v>0</v>
      </c>
      <c r="F482" s="36">
        <f t="shared" si="66"/>
        <v>0</v>
      </c>
      <c r="G482" s="36">
        <f t="shared" si="69"/>
        <v>0</v>
      </c>
      <c r="H482" s="36">
        <f t="shared" si="70"/>
        <v>0</v>
      </c>
      <c r="I482" s="36">
        <f t="shared" si="67"/>
        <v>0</v>
      </c>
      <c r="J482" s="36">
        <f>SUM($H$18:$H482)</f>
        <v>4329901.9778015511</v>
      </c>
    </row>
    <row r="483" spans="1:10" x14ac:dyDescent="0.3">
      <c r="A483" s="34">
        <f t="shared" si="68"/>
        <v>466</v>
      </c>
      <c r="B483" s="35">
        <f t="shared" si="64"/>
        <v>57036</v>
      </c>
      <c r="C483" s="36">
        <f t="shared" si="63"/>
        <v>0</v>
      </c>
      <c r="D483" s="36">
        <f t="shared" si="71"/>
        <v>32624.59157417313</v>
      </c>
      <c r="E483" s="37">
        <f t="shared" si="65"/>
        <v>0</v>
      </c>
      <c r="F483" s="36">
        <f t="shared" si="66"/>
        <v>0</v>
      </c>
      <c r="G483" s="36">
        <f t="shared" si="69"/>
        <v>0</v>
      </c>
      <c r="H483" s="36">
        <f t="shared" si="70"/>
        <v>0</v>
      </c>
      <c r="I483" s="36">
        <f t="shared" si="67"/>
        <v>0</v>
      </c>
      <c r="J483" s="36">
        <f>SUM($H$18:$H483)</f>
        <v>4329901.9778015511</v>
      </c>
    </row>
    <row r="484" spans="1:10" x14ac:dyDescent="0.3">
      <c r="A484" s="34">
        <f t="shared" si="68"/>
        <v>467</v>
      </c>
      <c r="B484" s="35">
        <f t="shared" si="64"/>
        <v>57065</v>
      </c>
      <c r="C484" s="36">
        <f t="shared" si="63"/>
        <v>0</v>
      </c>
      <c r="D484" s="36">
        <f t="shared" si="71"/>
        <v>32624.59157417313</v>
      </c>
      <c r="E484" s="37">
        <f t="shared" si="65"/>
        <v>0</v>
      </c>
      <c r="F484" s="36">
        <f t="shared" si="66"/>
        <v>0</v>
      </c>
      <c r="G484" s="36">
        <f t="shared" si="69"/>
        <v>0</v>
      </c>
      <c r="H484" s="36">
        <f t="shared" si="70"/>
        <v>0</v>
      </c>
      <c r="I484" s="36">
        <f t="shared" si="67"/>
        <v>0</v>
      </c>
      <c r="J484" s="36">
        <f>SUM($H$18:$H484)</f>
        <v>4329901.9778015511</v>
      </c>
    </row>
    <row r="485" spans="1:10" x14ac:dyDescent="0.3">
      <c r="A485" s="34">
        <f t="shared" si="68"/>
        <v>468</v>
      </c>
      <c r="B485" s="35">
        <f t="shared" si="64"/>
        <v>57096</v>
      </c>
      <c r="C485" s="36">
        <f t="shared" si="63"/>
        <v>0</v>
      </c>
      <c r="D485" s="36">
        <f t="shared" si="71"/>
        <v>32624.59157417313</v>
      </c>
      <c r="E485" s="37">
        <f t="shared" si="65"/>
        <v>0</v>
      </c>
      <c r="F485" s="36">
        <f t="shared" si="66"/>
        <v>0</v>
      </c>
      <c r="G485" s="36">
        <f t="shared" si="69"/>
        <v>0</v>
      </c>
      <c r="H485" s="36">
        <f t="shared" si="70"/>
        <v>0</v>
      </c>
      <c r="I485" s="36">
        <f t="shared" si="67"/>
        <v>0</v>
      </c>
      <c r="J485" s="36">
        <f>SUM($H$18:$H485)</f>
        <v>4329901.9778015511</v>
      </c>
    </row>
    <row r="486" spans="1:10" x14ac:dyDescent="0.3">
      <c r="A486" s="34">
        <f t="shared" si="68"/>
        <v>469</v>
      </c>
      <c r="B486" s="35">
        <f t="shared" si="64"/>
        <v>57126</v>
      </c>
      <c r="C486" s="36">
        <f t="shared" si="63"/>
        <v>0</v>
      </c>
      <c r="D486" s="36">
        <f t="shared" si="71"/>
        <v>32624.59157417313</v>
      </c>
      <c r="E486" s="37">
        <f t="shared" si="65"/>
        <v>0</v>
      </c>
      <c r="F486" s="36">
        <f t="shared" si="66"/>
        <v>0</v>
      </c>
      <c r="G486" s="36">
        <f t="shared" si="69"/>
        <v>0</v>
      </c>
      <c r="H486" s="36">
        <f t="shared" si="70"/>
        <v>0</v>
      </c>
      <c r="I486" s="36">
        <f t="shared" si="67"/>
        <v>0</v>
      </c>
      <c r="J486" s="36">
        <f>SUM($H$18:$H486)</f>
        <v>4329901.9778015511</v>
      </c>
    </row>
    <row r="487" spans="1:10" x14ac:dyDescent="0.3">
      <c r="A487" s="34">
        <f t="shared" si="68"/>
        <v>470</v>
      </c>
      <c r="B487" s="35">
        <f t="shared" si="64"/>
        <v>57157</v>
      </c>
      <c r="C487" s="36">
        <f t="shared" si="63"/>
        <v>0</v>
      </c>
      <c r="D487" s="36">
        <f t="shared" si="71"/>
        <v>32624.59157417313</v>
      </c>
      <c r="E487" s="37">
        <f t="shared" si="65"/>
        <v>0</v>
      </c>
      <c r="F487" s="36">
        <f t="shared" si="66"/>
        <v>0</v>
      </c>
      <c r="G487" s="36">
        <f t="shared" si="69"/>
        <v>0</v>
      </c>
      <c r="H487" s="36">
        <f t="shared" si="70"/>
        <v>0</v>
      </c>
      <c r="I487" s="36">
        <f t="shared" si="67"/>
        <v>0</v>
      </c>
      <c r="J487" s="36">
        <f>SUM($H$18:$H487)</f>
        <v>4329901.9778015511</v>
      </c>
    </row>
    <row r="488" spans="1:10" x14ac:dyDescent="0.3">
      <c r="A488" s="34">
        <f t="shared" si="68"/>
        <v>471</v>
      </c>
      <c r="B488" s="35">
        <f t="shared" si="64"/>
        <v>57187</v>
      </c>
      <c r="C488" s="36">
        <f t="shared" si="63"/>
        <v>0</v>
      </c>
      <c r="D488" s="36">
        <f t="shared" si="71"/>
        <v>32624.59157417313</v>
      </c>
      <c r="E488" s="37">
        <f t="shared" si="65"/>
        <v>0</v>
      </c>
      <c r="F488" s="36">
        <f t="shared" si="66"/>
        <v>0</v>
      </c>
      <c r="G488" s="36">
        <f t="shared" si="69"/>
        <v>0</v>
      </c>
      <c r="H488" s="36">
        <f t="shared" si="70"/>
        <v>0</v>
      </c>
      <c r="I488" s="36">
        <f t="shared" si="67"/>
        <v>0</v>
      </c>
      <c r="J488" s="36">
        <f>SUM($H$18:$H488)</f>
        <v>4329901.9778015511</v>
      </c>
    </row>
    <row r="489" spans="1:10" x14ac:dyDescent="0.3">
      <c r="A489" s="34">
        <f t="shared" si="68"/>
        <v>472</v>
      </c>
      <c r="B489" s="35">
        <f t="shared" si="64"/>
        <v>57218</v>
      </c>
      <c r="C489" s="36">
        <f t="shared" si="63"/>
        <v>0</v>
      </c>
      <c r="D489" s="36">
        <f t="shared" si="71"/>
        <v>32624.59157417313</v>
      </c>
      <c r="E489" s="37">
        <f t="shared" si="65"/>
        <v>0</v>
      </c>
      <c r="F489" s="36">
        <f t="shared" si="66"/>
        <v>0</v>
      </c>
      <c r="G489" s="36">
        <f t="shared" si="69"/>
        <v>0</v>
      </c>
      <c r="H489" s="36">
        <f t="shared" si="70"/>
        <v>0</v>
      </c>
      <c r="I489" s="36">
        <f t="shared" si="67"/>
        <v>0</v>
      </c>
      <c r="J489" s="36">
        <f>SUM($H$18:$H489)</f>
        <v>4329901.9778015511</v>
      </c>
    </row>
    <row r="490" spans="1:10" x14ac:dyDescent="0.3">
      <c r="A490" s="34">
        <f t="shared" si="68"/>
        <v>473</v>
      </c>
      <c r="B490" s="35">
        <f t="shared" si="64"/>
        <v>57249</v>
      </c>
      <c r="C490" s="36">
        <f t="shared" si="63"/>
        <v>0</v>
      </c>
      <c r="D490" s="36">
        <f t="shared" si="71"/>
        <v>32624.59157417313</v>
      </c>
      <c r="E490" s="37">
        <f t="shared" si="65"/>
        <v>0</v>
      </c>
      <c r="F490" s="36">
        <f t="shared" si="66"/>
        <v>0</v>
      </c>
      <c r="G490" s="36">
        <f t="shared" si="69"/>
        <v>0</v>
      </c>
      <c r="H490" s="36">
        <f t="shared" si="70"/>
        <v>0</v>
      </c>
      <c r="I490" s="36">
        <f t="shared" si="67"/>
        <v>0</v>
      </c>
      <c r="J490" s="36">
        <f>SUM($H$18:$H490)</f>
        <v>4329901.9778015511</v>
      </c>
    </row>
    <row r="491" spans="1:10" x14ac:dyDescent="0.3">
      <c r="A491" s="34">
        <f t="shared" si="68"/>
        <v>474</v>
      </c>
      <c r="B491" s="35">
        <f t="shared" si="64"/>
        <v>57279</v>
      </c>
      <c r="C491" s="36">
        <f t="shared" si="63"/>
        <v>0</v>
      </c>
      <c r="D491" s="36">
        <f t="shared" si="71"/>
        <v>32624.59157417313</v>
      </c>
      <c r="E491" s="37">
        <f t="shared" si="65"/>
        <v>0</v>
      </c>
      <c r="F491" s="36">
        <f t="shared" si="66"/>
        <v>0</v>
      </c>
      <c r="G491" s="36">
        <f t="shared" si="69"/>
        <v>0</v>
      </c>
      <c r="H491" s="36">
        <f t="shared" si="70"/>
        <v>0</v>
      </c>
      <c r="I491" s="36">
        <f t="shared" si="67"/>
        <v>0</v>
      </c>
      <c r="J491" s="36">
        <f>SUM($H$18:$H491)</f>
        <v>4329901.9778015511</v>
      </c>
    </row>
    <row r="492" spans="1:10" x14ac:dyDescent="0.3">
      <c r="A492" s="34">
        <f t="shared" si="68"/>
        <v>475</v>
      </c>
      <c r="B492" s="35">
        <f t="shared" si="64"/>
        <v>57310</v>
      </c>
      <c r="C492" s="36">
        <f t="shared" si="63"/>
        <v>0</v>
      </c>
      <c r="D492" s="36">
        <f t="shared" si="71"/>
        <v>32624.59157417313</v>
      </c>
      <c r="E492" s="37">
        <f t="shared" si="65"/>
        <v>0</v>
      </c>
      <c r="F492" s="36">
        <f t="shared" si="66"/>
        <v>0</v>
      </c>
      <c r="G492" s="36">
        <f t="shared" si="69"/>
        <v>0</v>
      </c>
      <c r="H492" s="36">
        <f t="shared" si="70"/>
        <v>0</v>
      </c>
      <c r="I492" s="36">
        <f t="shared" si="67"/>
        <v>0</v>
      </c>
      <c r="J492" s="36">
        <f>SUM($H$18:$H492)</f>
        <v>4329901.9778015511</v>
      </c>
    </row>
    <row r="493" spans="1:10" x14ac:dyDescent="0.3">
      <c r="A493" s="34">
        <f t="shared" si="68"/>
        <v>476</v>
      </c>
      <c r="B493" s="35">
        <f t="shared" si="64"/>
        <v>57340</v>
      </c>
      <c r="C493" s="36">
        <f t="shared" si="63"/>
        <v>0</v>
      </c>
      <c r="D493" s="36">
        <f t="shared" si="71"/>
        <v>32624.59157417313</v>
      </c>
      <c r="E493" s="37">
        <f t="shared" si="65"/>
        <v>0</v>
      </c>
      <c r="F493" s="36">
        <f t="shared" si="66"/>
        <v>0</v>
      </c>
      <c r="G493" s="36">
        <f t="shared" si="69"/>
        <v>0</v>
      </c>
      <c r="H493" s="36">
        <f t="shared" si="70"/>
        <v>0</v>
      </c>
      <c r="I493" s="36">
        <f t="shared" si="67"/>
        <v>0</v>
      </c>
      <c r="J493" s="36">
        <f>SUM($H$18:$H493)</f>
        <v>4329901.9778015511</v>
      </c>
    </row>
    <row r="494" spans="1:10" x14ac:dyDescent="0.3">
      <c r="A494" s="34">
        <f t="shared" si="68"/>
        <v>477</v>
      </c>
      <c r="B494" s="35">
        <f t="shared" si="64"/>
        <v>57371</v>
      </c>
      <c r="C494" s="36">
        <f t="shared" si="63"/>
        <v>0</v>
      </c>
      <c r="D494" s="36">
        <f t="shared" si="71"/>
        <v>32624.59157417313</v>
      </c>
      <c r="E494" s="37">
        <f t="shared" si="65"/>
        <v>0</v>
      </c>
      <c r="F494" s="36">
        <f t="shared" si="66"/>
        <v>0</v>
      </c>
      <c r="G494" s="36">
        <f t="shared" si="69"/>
        <v>0</v>
      </c>
      <c r="H494" s="36">
        <f t="shared" si="70"/>
        <v>0</v>
      </c>
      <c r="I494" s="36">
        <f t="shared" si="67"/>
        <v>0</v>
      </c>
      <c r="J494" s="36">
        <f>SUM($H$18:$H494)</f>
        <v>4329901.9778015511</v>
      </c>
    </row>
    <row r="495" spans="1:10" x14ac:dyDescent="0.3">
      <c r="A495" s="34">
        <f t="shared" si="68"/>
        <v>478</v>
      </c>
      <c r="B495" s="35">
        <f t="shared" si="64"/>
        <v>57402</v>
      </c>
      <c r="C495" s="36">
        <f t="shared" si="63"/>
        <v>0</v>
      </c>
      <c r="D495" s="36">
        <f t="shared" si="71"/>
        <v>32624.59157417313</v>
      </c>
      <c r="E495" s="37">
        <f t="shared" si="65"/>
        <v>0</v>
      </c>
      <c r="F495" s="36">
        <f t="shared" si="66"/>
        <v>0</v>
      </c>
      <c r="G495" s="36">
        <f t="shared" si="69"/>
        <v>0</v>
      </c>
      <c r="H495" s="36">
        <f t="shared" si="70"/>
        <v>0</v>
      </c>
      <c r="I495" s="36">
        <f t="shared" si="67"/>
        <v>0</v>
      </c>
      <c r="J495" s="36">
        <f>SUM($H$18:$H495)</f>
        <v>4329901.9778015511</v>
      </c>
    </row>
    <row r="496" spans="1:10" x14ac:dyDescent="0.3">
      <c r="A496" s="34">
        <f t="shared" si="68"/>
        <v>479</v>
      </c>
      <c r="B496" s="35">
        <f t="shared" si="64"/>
        <v>57430</v>
      </c>
      <c r="C496" s="36">
        <f t="shared" si="63"/>
        <v>0</v>
      </c>
      <c r="D496" s="36">
        <f t="shared" si="71"/>
        <v>32624.59157417313</v>
      </c>
      <c r="E496" s="37">
        <f t="shared" si="65"/>
        <v>0</v>
      </c>
      <c r="F496" s="36">
        <f t="shared" si="66"/>
        <v>0</v>
      </c>
      <c r="G496" s="36">
        <f t="shared" si="69"/>
        <v>0</v>
      </c>
      <c r="H496" s="36">
        <f t="shared" si="70"/>
        <v>0</v>
      </c>
      <c r="I496" s="36">
        <f t="shared" si="67"/>
        <v>0</v>
      </c>
      <c r="J496" s="36">
        <f>SUM($H$18:$H496)</f>
        <v>4329901.9778015511</v>
      </c>
    </row>
    <row r="497" spans="1:10" x14ac:dyDescent="0.3">
      <c r="A497" s="34">
        <f t="shared" si="68"/>
        <v>480</v>
      </c>
      <c r="B497" s="35">
        <f t="shared" si="64"/>
        <v>57461</v>
      </c>
      <c r="C497" s="36">
        <f t="shared" si="63"/>
        <v>0</v>
      </c>
      <c r="D497" s="36">
        <f t="shared" si="71"/>
        <v>32624.59157417313</v>
      </c>
      <c r="E497" s="37">
        <f t="shared" si="65"/>
        <v>0</v>
      </c>
      <c r="F497" s="36">
        <f t="shared" si="66"/>
        <v>0</v>
      </c>
      <c r="G497" s="36">
        <f t="shared" si="69"/>
        <v>0</v>
      </c>
      <c r="H497" s="36">
        <f t="shared" si="70"/>
        <v>0</v>
      </c>
      <c r="I497" s="36">
        <f t="shared" si="67"/>
        <v>0</v>
      </c>
      <c r="J497" s="36">
        <f>SUM($H$18:$H497)</f>
        <v>4329901.9778015511</v>
      </c>
    </row>
  </sheetData>
  <sheetProtection sheet="1" objects="1" scenarios="1" selectLockedCells="1"/>
  <mergeCells count="3">
    <mergeCell ref="B4:D4"/>
    <mergeCell ref="H4:J4"/>
    <mergeCell ref="C12:D12"/>
  </mergeCells>
  <conditionalFormatting sqref="A18:E497">
    <cfRule type="expression" dxfId="5" priority="1" stopIfTrue="1">
      <formula>IF(ROW(A18)&gt;Last_Row,TRUE, FALSE)</formula>
    </cfRule>
    <cfRule type="expression" dxfId="4" priority="2" stopIfTrue="1">
      <formula>IF(ROW(A18)=Last_Row,TRUE, FALSE)</formula>
    </cfRule>
    <cfRule type="expression" dxfId="3" priority="3" stopIfTrue="1">
      <formula>IF(ROW(A18)&lt;Last_Row,TRUE, FALSE)</formula>
    </cfRule>
  </conditionalFormatting>
  <conditionalFormatting sqref="F18:J497">
    <cfRule type="expression" dxfId="2" priority="4" stopIfTrue="1">
      <formula>IF(ROW(F18)&gt;Last_Row,TRUE, FALSE)</formula>
    </cfRule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type="whole" allowBlank="1" showInputMessage="1" showErrorMessage="1" errorTitle="Years" error="Please enter a whole number of years from 1 to 40." sqref="D7">
      <formula1>1</formula1>
      <formula2>40</formula2>
    </dataValidation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</dataValidations>
  <pageMargins left="0.5" right="0.5" top="0.5" bottom="0.5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27" sqref="F27"/>
    </sheetView>
  </sheetViews>
  <sheetFormatPr defaultRowHeight="14.4" x14ac:dyDescent="0.3"/>
  <cols>
    <col min="2" max="2" width="10" bestFit="1" customWidth="1"/>
    <col min="4" max="4" width="11.88671875" bestFit="1" customWidth="1"/>
    <col min="5" max="5" width="10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6" x14ac:dyDescent="0.3">
      <c r="A2" t="s">
        <v>4</v>
      </c>
      <c r="B2">
        <v>0</v>
      </c>
      <c r="C2" t="s">
        <v>5</v>
      </c>
      <c r="D2" t="s">
        <v>8</v>
      </c>
    </row>
    <row r="3" spans="1:6" x14ac:dyDescent="0.3">
      <c r="A3" t="s">
        <v>7</v>
      </c>
      <c r="B3" s="1">
        <v>8612</v>
      </c>
      <c r="C3" t="s">
        <v>5</v>
      </c>
      <c r="D3" t="s">
        <v>8</v>
      </c>
      <c r="E3" s="3"/>
    </row>
    <row r="4" spans="1:6" x14ac:dyDescent="0.3">
      <c r="A4" t="s">
        <v>11</v>
      </c>
      <c r="B4" s="1">
        <v>3000</v>
      </c>
      <c r="C4" t="s">
        <v>5</v>
      </c>
      <c r="D4" t="s">
        <v>8</v>
      </c>
      <c r="E4" s="3"/>
    </row>
    <row r="5" spans="1:6" x14ac:dyDescent="0.3">
      <c r="A5" t="s">
        <v>12</v>
      </c>
      <c r="B5" s="1">
        <v>9200</v>
      </c>
      <c r="C5" t="s">
        <v>5</v>
      </c>
      <c r="D5" t="s">
        <v>8</v>
      </c>
      <c r="E5" s="3"/>
    </row>
    <row r="6" spans="1:6" x14ac:dyDescent="0.3">
      <c r="A6" t="s">
        <v>22</v>
      </c>
      <c r="B6" s="1">
        <v>0</v>
      </c>
      <c r="C6" t="s">
        <v>14</v>
      </c>
      <c r="D6" t="s">
        <v>10</v>
      </c>
    </row>
    <row r="7" spans="1:6" x14ac:dyDescent="0.3">
      <c r="A7" t="s">
        <v>13</v>
      </c>
      <c r="B7" s="1">
        <v>200</v>
      </c>
      <c r="C7" t="s">
        <v>14</v>
      </c>
      <c r="D7" t="s">
        <v>8</v>
      </c>
    </row>
    <row r="8" spans="1:6" x14ac:dyDescent="0.3">
      <c r="A8" t="s">
        <v>15</v>
      </c>
      <c r="B8" s="1">
        <v>600</v>
      </c>
      <c r="C8" t="s">
        <v>14</v>
      </c>
      <c r="D8" t="s">
        <v>8</v>
      </c>
      <c r="E8" s="2"/>
      <c r="F8">
        <v>600</v>
      </c>
    </row>
    <row r="9" spans="1:6" x14ac:dyDescent="0.3">
      <c r="A9" t="s">
        <v>16</v>
      </c>
      <c r="B9" s="1">
        <v>0</v>
      </c>
      <c r="C9" t="s">
        <v>14</v>
      </c>
      <c r="D9" t="s">
        <v>8</v>
      </c>
      <c r="E9" s="2"/>
      <c r="F9">
        <v>1000</v>
      </c>
    </row>
    <row r="10" spans="1:6" x14ac:dyDescent="0.3">
      <c r="A10" t="s">
        <v>17</v>
      </c>
      <c r="B10" s="1">
        <v>0</v>
      </c>
      <c r="C10" t="s">
        <v>14</v>
      </c>
      <c r="D10" t="s">
        <v>10</v>
      </c>
      <c r="E10" s="2"/>
    </row>
    <row r="11" spans="1:6" x14ac:dyDescent="0.3">
      <c r="A11" t="s">
        <v>18</v>
      </c>
      <c r="B11" s="1">
        <v>0</v>
      </c>
      <c r="C11" t="s">
        <v>14</v>
      </c>
      <c r="D11" t="s">
        <v>8</v>
      </c>
    </row>
    <row r="12" spans="1:6" x14ac:dyDescent="0.3">
      <c r="A12" t="s">
        <v>19</v>
      </c>
      <c r="B12" s="1">
        <v>33000</v>
      </c>
      <c r="C12" t="s">
        <v>5</v>
      </c>
      <c r="D12" t="s">
        <v>8</v>
      </c>
      <c r="E12" s="3"/>
    </row>
    <row r="13" spans="1:6" x14ac:dyDescent="0.3">
      <c r="A13" t="s">
        <v>20</v>
      </c>
      <c r="B13" s="1">
        <v>15300</v>
      </c>
      <c r="C13" t="s">
        <v>5</v>
      </c>
      <c r="D13" t="s">
        <v>8</v>
      </c>
    </row>
    <row r="14" spans="1:6" x14ac:dyDescent="0.3">
      <c r="A14" t="s">
        <v>23</v>
      </c>
      <c r="B14" s="1">
        <v>0</v>
      </c>
      <c r="C14" t="s">
        <v>14</v>
      </c>
      <c r="D14" t="s">
        <v>8</v>
      </c>
    </row>
    <row r="15" spans="1:6" x14ac:dyDescent="0.3">
      <c r="A15" t="s">
        <v>21</v>
      </c>
      <c r="B15" s="1">
        <v>0</v>
      </c>
      <c r="C15" t="s">
        <v>14</v>
      </c>
      <c r="D15" t="s">
        <v>8</v>
      </c>
    </row>
    <row r="16" spans="1:6" x14ac:dyDescent="0.3">
      <c r="B16" s="1">
        <f>SUM(B2:B15)</f>
        <v>69912</v>
      </c>
    </row>
    <row r="22" spans="1:2" x14ac:dyDescent="0.3">
      <c r="A22" t="s">
        <v>25</v>
      </c>
    </row>
    <row r="23" spans="1:2" x14ac:dyDescent="0.3">
      <c r="A23" t="s">
        <v>61</v>
      </c>
      <c r="B23">
        <v>20000</v>
      </c>
    </row>
    <row r="24" spans="1:2" x14ac:dyDescent="0.3">
      <c r="A24" t="s">
        <v>24</v>
      </c>
      <c r="B24">
        <v>20000</v>
      </c>
    </row>
    <row r="25" spans="1:2" x14ac:dyDescent="0.3">
      <c r="A25" t="s">
        <v>27</v>
      </c>
      <c r="B25">
        <v>100000</v>
      </c>
    </row>
    <row r="26" spans="1:2" x14ac:dyDescent="0.3">
      <c r="A26" t="s">
        <v>55</v>
      </c>
      <c r="B26">
        <v>27000</v>
      </c>
    </row>
    <row r="29" spans="1:2" x14ac:dyDescent="0.3">
      <c r="A29" t="s">
        <v>28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D22" sqref="D22"/>
    </sheetView>
  </sheetViews>
  <sheetFormatPr defaultRowHeight="14.4" x14ac:dyDescent="0.3"/>
  <cols>
    <col min="2" max="2" width="10" bestFit="1" customWidth="1"/>
    <col min="4" max="4" width="11.88671875" bestFit="1" customWidth="1"/>
    <col min="5" max="5" width="10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6" x14ac:dyDescent="0.3">
      <c r="A2" t="s">
        <v>7</v>
      </c>
      <c r="B2" s="1">
        <f>7200+1267.1+70000</f>
        <v>78467.100000000006</v>
      </c>
      <c r="C2" t="s">
        <v>5</v>
      </c>
      <c r="D2" t="s">
        <v>63</v>
      </c>
      <c r="E2" s="3"/>
    </row>
    <row r="3" spans="1:6" x14ac:dyDescent="0.3">
      <c r="A3" t="s">
        <v>11</v>
      </c>
      <c r="B3" s="1">
        <v>3000</v>
      </c>
      <c r="C3" t="s">
        <v>5</v>
      </c>
      <c r="D3" t="s">
        <v>63</v>
      </c>
      <c r="E3" s="3"/>
    </row>
    <row r="4" spans="1:6" x14ac:dyDescent="0.3">
      <c r="A4" t="s">
        <v>12</v>
      </c>
      <c r="B4" s="1">
        <v>7426.92</v>
      </c>
      <c r="C4" t="s">
        <v>5</v>
      </c>
      <c r="D4" t="s">
        <v>63</v>
      </c>
      <c r="E4" s="3"/>
    </row>
    <row r="5" spans="1:6" x14ac:dyDescent="0.3">
      <c r="A5" t="s">
        <v>56</v>
      </c>
      <c r="B5" s="1">
        <v>9200</v>
      </c>
      <c r="C5" t="s">
        <v>62</v>
      </c>
      <c r="D5" t="s">
        <v>63</v>
      </c>
    </row>
    <row r="6" spans="1:6" x14ac:dyDescent="0.3">
      <c r="A6" t="s">
        <v>13</v>
      </c>
      <c r="B6" s="1">
        <v>200</v>
      </c>
      <c r="C6" t="s">
        <v>14</v>
      </c>
      <c r="D6" t="s">
        <v>63</v>
      </c>
    </row>
    <row r="7" spans="1:6" x14ac:dyDescent="0.3">
      <c r="A7" t="s">
        <v>15</v>
      </c>
      <c r="B7" s="1">
        <v>600</v>
      </c>
      <c r="C7" t="s">
        <v>14</v>
      </c>
      <c r="D7" t="s">
        <v>63</v>
      </c>
      <c r="E7" s="2"/>
      <c r="F7">
        <v>600</v>
      </c>
    </row>
    <row r="8" spans="1:6" x14ac:dyDescent="0.3">
      <c r="A8" t="s">
        <v>16</v>
      </c>
      <c r="B8" s="1">
        <v>0</v>
      </c>
      <c r="C8" t="s">
        <v>14</v>
      </c>
      <c r="D8" t="s">
        <v>63</v>
      </c>
      <c r="E8" s="2"/>
      <c r="F8">
        <v>1000</v>
      </c>
    </row>
    <row r="9" spans="1:6" x14ac:dyDescent="0.3">
      <c r="A9" t="s">
        <v>17</v>
      </c>
      <c r="B9" s="1">
        <v>0</v>
      </c>
      <c r="C9" t="s">
        <v>14</v>
      </c>
      <c r="D9" t="s">
        <v>8</v>
      </c>
      <c r="E9" s="2"/>
    </row>
    <row r="10" spans="1:6" x14ac:dyDescent="0.3">
      <c r="A10" t="s">
        <v>18</v>
      </c>
      <c r="B10" s="1">
        <v>0</v>
      </c>
      <c r="C10" t="s">
        <v>14</v>
      </c>
      <c r="D10" t="s">
        <v>8</v>
      </c>
    </row>
    <row r="11" spans="1:6" x14ac:dyDescent="0.3">
      <c r="A11" t="s">
        <v>19</v>
      </c>
      <c r="B11" s="1">
        <v>33000</v>
      </c>
      <c r="C11" t="s">
        <v>5</v>
      </c>
      <c r="D11" t="s">
        <v>63</v>
      </c>
      <c r="E11" s="3"/>
    </row>
    <row r="12" spans="1:6" x14ac:dyDescent="0.3">
      <c r="A12" t="s">
        <v>20</v>
      </c>
      <c r="B12" s="1">
        <v>15300</v>
      </c>
      <c r="C12" t="s">
        <v>5</v>
      </c>
      <c r="D12" t="s">
        <v>63</v>
      </c>
    </row>
    <row r="13" spans="1:6" x14ac:dyDescent="0.3">
      <c r="A13" t="s">
        <v>23</v>
      </c>
      <c r="B13" s="1">
        <v>0</v>
      </c>
      <c r="C13" t="s">
        <v>14</v>
      </c>
      <c r="D13" t="s">
        <v>63</v>
      </c>
    </row>
    <row r="14" spans="1:6" x14ac:dyDescent="0.3">
      <c r="A14" t="s">
        <v>21</v>
      </c>
      <c r="B14" s="1">
        <v>0</v>
      </c>
      <c r="C14" t="s">
        <v>14</v>
      </c>
      <c r="D14" t="s">
        <v>63</v>
      </c>
    </row>
    <row r="15" spans="1:6" x14ac:dyDescent="0.3">
      <c r="B15" s="1">
        <f>SUM(B2:B14)</f>
        <v>147194.02000000002</v>
      </c>
    </row>
    <row r="21" spans="1:2" x14ac:dyDescent="0.3">
      <c r="A21" s="41" t="s">
        <v>25</v>
      </c>
    </row>
    <row r="22" spans="1:2" x14ac:dyDescent="0.3">
      <c r="A22" t="s">
        <v>61</v>
      </c>
      <c r="B22">
        <v>20000</v>
      </c>
    </row>
    <row r="23" spans="1:2" x14ac:dyDescent="0.3">
      <c r="A23" t="s">
        <v>24</v>
      </c>
      <c r="B23">
        <v>20000</v>
      </c>
    </row>
    <row r="24" spans="1:2" x14ac:dyDescent="0.3">
      <c r="A24" t="s">
        <v>27</v>
      </c>
      <c r="B24">
        <v>100000</v>
      </c>
    </row>
    <row r="25" spans="1:2" x14ac:dyDescent="0.3">
      <c r="A25" t="s">
        <v>55</v>
      </c>
      <c r="B25">
        <v>27000</v>
      </c>
    </row>
    <row r="28" spans="1:2" x14ac:dyDescent="0.3">
      <c r="A28" t="s">
        <v>28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11"/>
  <sheetViews>
    <sheetView workbookViewId="0">
      <selection activeCell="J21" sqref="J21"/>
    </sheetView>
  </sheetViews>
  <sheetFormatPr defaultRowHeight="14.4" x14ac:dyDescent="0.3"/>
  <sheetData>
    <row r="6" spans="1:1" x14ac:dyDescent="0.3">
      <c r="A6" t="s">
        <v>56</v>
      </c>
    </row>
    <row r="7" spans="1:1" x14ac:dyDescent="0.3">
      <c r="A7" t="s">
        <v>57</v>
      </c>
    </row>
    <row r="8" spans="1:1" x14ac:dyDescent="0.3">
      <c r="A8" t="s">
        <v>7</v>
      </c>
    </row>
    <row r="9" spans="1:1" x14ac:dyDescent="0.3">
      <c r="A9" t="s">
        <v>58</v>
      </c>
    </row>
    <row r="10" spans="1:1" x14ac:dyDescent="0.3">
      <c r="A10" t="s">
        <v>11</v>
      </c>
    </row>
    <row r="11" spans="1:1" x14ac:dyDescent="0.3">
      <c r="A11" s="40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Oct2017</vt:lpstr>
      <vt:lpstr>CanFin Home Loan schedule</vt:lpstr>
      <vt:lpstr>Nov2017</vt:lpstr>
      <vt:lpstr>Dec2017</vt:lpstr>
      <vt:lpstr>Sheet2</vt:lpstr>
      <vt:lpstr>Beg_Bal</vt:lpstr>
      <vt:lpstr>Cum_Int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Num_Pmt_Per_Year</vt:lpstr>
      <vt:lpstr>Pay_Date</vt:lpstr>
      <vt:lpstr>Pay_Num</vt:lpstr>
      <vt:lpstr>Princ</vt:lpstr>
      <vt:lpstr>'CanFin Home Loan schedule'!Print_Titles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Company>AXA INDIA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Ramkumar PM</dc:creator>
  <cp:lastModifiedBy>Ramkumar M</cp:lastModifiedBy>
  <dcterms:created xsi:type="dcterms:W3CDTF">2017-10-05T06:43:11Z</dcterms:created>
  <dcterms:modified xsi:type="dcterms:W3CDTF">2017-12-28T10:25:19Z</dcterms:modified>
</cp:coreProperties>
</file>