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192.168.100.10\Documentos\chuerta\Desktop\COMPRAHO21\HO21 FACTORY\"/>
    </mc:Choice>
  </mc:AlternateContent>
  <xr:revisionPtr revIDLastSave="0" documentId="13_ncr:1_{515BBEDF-A8C7-4CB1-B422-E2F3BDAFC209}" xr6:coauthVersionLast="45" xr6:coauthVersionMax="47" xr10:uidLastSave="{00000000-0000-0000-0000-000000000000}"/>
  <bookViews>
    <workbookView xWindow="-120" yWindow="-120" windowWidth="20640" windowHeight="11160" xr2:uid="{D1C08ED7-0F65-489E-A73E-AFD98A69B9CF}"/>
  </bookViews>
  <sheets>
    <sheet name="9.1 Y 10.1 TEES MF" sheetId="1" r:id="rId1"/>
    <sheet name="9.1 Y 10.1 TEES YF" sheetId="4" r:id="rId2"/>
    <sheet name=" LA POLAR MF" sheetId="3" state="hidden" r:id="rId3"/>
    <sheet name="LA POLAR YF" sheetId="5" state="hidden" r:id="rId4"/>
  </sheets>
  <definedNames>
    <definedName name="_xlnm._FilterDatabase" localSheetId="0" hidden="1">'9.1 Y 10.1 TEES MF'!$A$14:$BV$65</definedName>
    <definedName name="_xlnm._FilterDatabase" localSheetId="1" hidden="1">'9.1 Y 10.1 TEES YF'!$A$14:$BV$66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Q29" i="1" l="1"/>
  <c r="AQ19" i="1"/>
  <c r="N19" i="4" l="1"/>
  <c r="AE66" i="4" a="1"/>
  <c r="AE66" i="4" s="1"/>
  <c r="AF65" i="4"/>
  <c r="AG65" i="4"/>
  <c r="AH65" i="4"/>
  <c r="AI65" i="4"/>
  <c r="AJ65" i="4"/>
  <c r="AK65" i="4"/>
  <c r="AE65" i="4"/>
  <c r="AD65" i="4"/>
  <c r="AD66" i="4"/>
  <c r="BB65" i="4" l="1"/>
  <c r="AQ65" i="4"/>
  <c r="T9" i="5"/>
  <c r="T10" i="5"/>
  <c r="T16" i="5"/>
  <c r="T17" i="5"/>
  <c r="T18" i="5"/>
  <c r="T24" i="5"/>
  <c r="T25" i="5"/>
  <c r="T26" i="5"/>
  <c r="T32" i="5"/>
  <c r="T33" i="5"/>
  <c r="T34" i="5"/>
  <c r="T38" i="5"/>
  <c r="S39" i="5"/>
  <c r="T39" i="5" s="1"/>
  <c r="S38" i="5"/>
  <c r="S9" i="5"/>
  <c r="S10" i="5"/>
  <c r="S11" i="5"/>
  <c r="T11" i="5" s="1"/>
  <c r="S12" i="5"/>
  <c r="T12" i="5" s="1"/>
  <c r="S13" i="5"/>
  <c r="T13" i="5" s="1"/>
  <c r="S14" i="5"/>
  <c r="T14" i="5" s="1"/>
  <c r="S15" i="5"/>
  <c r="T15" i="5" s="1"/>
  <c r="S16" i="5"/>
  <c r="S17" i="5"/>
  <c r="S18" i="5"/>
  <c r="S19" i="5"/>
  <c r="T19" i="5" s="1"/>
  <c r="S20" i="5"/>
  <c r="T20" i="5" s="1"/>
  <c r="S21" i="5"/>
  <c r="T21" i="5" s="1"/>
  <c r="S22" i="5"/>
  <c r="T22" i="5" s="1"/>
  <c r="S23" i="5"/>
  <c r="T23" i="5" s="1"/>
  <c r="S24" i="5"/>
  <c r="S25" i="5"/>
  <c r="S26" i="5"/>
  <c r="S27" i="5"/>
  <c r="T27" i="5" s="1"/>
  <c r="S28" i="5"/>
  <c r="T28" i="5" s="1"/>
  <c r="S29" i="5"/>
  <c r="T29" i="5" s="1"/>
  <c r="S30" i="5"/>
  <c r="T30" i="5" s="1"/>
  <c r="S31" i="5"/>
  <c r="T31" i="5" s="1"/>
  <c r="S32" i="5"/>
  <c r="S33" i="5"/>
  <c r="S34" i="5"/>
  <c r="S35" i="5"/>
  <c r="T35" i="5" s="1"/>
  <c r="S36" i="5"/>
  <c r="T36" i="5" s="1"/>
  <c r="S37" i="5"/>
  <c r="T37" i="5" s="1"/>
  <c r="S8" i="5"/>
  <c r="T8" i="5" s="1"/>
  <c r="T40" i="5" l="1"/>
  <c r="S40" i="5"/>
  <c r="BB64" i="4"/>
  <c r="BJ64" i="4" s="1"/>
  <c r="AQ64" i="4"/>
  <c r="AW64" i="4" s="1"/>
  <c r="A64" i="4"/>
  <c r="BB63" i="4"/>
  <c r="BJ63" i="4" s="1"/>
  <c r="AQ63" i="4"/>
  <c r="AX63" i="4" s="1"/>
  <c r="A63" i="4"/>
  <c r="BB62" i="4"/>
  <c r="BJ62" i="4" s="1"/>
  <c r="AQ62" i="4"/>
  <c r="AX62" i="4" s="1"/>
  <c r="A62" i="4"/>
  <c r="BB61" i="4"/>
  <c r="BJ61" i="4" s="1"/>
  <c r="AQ61" i="4"/>
  <c r="AX61" i="4" s="1"/>
  <c r="A61" i="4"/>
  <c r="BB60" i="4"/>
  <c r="BJ60" i="4" s="1"/>
  <c r="AQ60" i="4"/>
  <c r="AX60" i="4" s="1"/>
  <c r="A60" i="4"/>
  <c r="BB59" i="4"/>
  <c r="BJ59" i="4" s="1"/>
  <c r="AQ59" i="4"/>
  <c r="A59" i="4"/>
  <c r="BB58" i="4"/>
  <c r="BJ58" i="4" s="1"/>
  <c r="AQ58" i="4"/>
  <c r="A58" i="4"/>
  <c r="BB57" i="4"/>
  <c r="BK57" i="4" s="1"/>
  <c r="AQ57" i="4"/>
  <c r="AZ57" i="4" s="1"/>
  <c r="A57" i="4"/>
  <c r="BB56" i="4"/>
  <c r="BK56" i="4" s="1"/>
  <c r="AQ56" i="4"/>
  <c r="AX56" i="4" s="1"/>
  <c r="A56" i="4"/>
  <c r="BB55" i="4"/>
  <c r="BI55" i="4" s="1"/>
  <c r="AQ55" i="4"/>
  <c r="AY55" i="4" s="1"/>
  <c r="A55" i="4"/>
  <c r="BB54" i="4"/>
  <c r="BJ54" i="4" s="1"/>
  <c r="AQ54" i="4"/>
  <c r="AY54" i="4" s="1"/>
  <c r="A54" i="4"/>
  <c r="BB53" i="4"/>
  <c r="BJ53" i="4" s="1"/>
  <c r="AQ53" i="4"/>
  <c r="AY53" i="4" s="1"/>
  <c r="A53" i="4"/>
  <c r="BB52" i="4"/>
  <c r="BJ52" i="4" s="1"/>
  <c r="AQ52" i="4"/>
  <c r="AY52" i="4" s="1"/>
  <c r="A52" i="4"/>
  <c r="BB51" i="4"/>
  <c r="BJ51" i="4" s="1"/>
  <c r="AQ51" i="4"/>
  <c r="A51" i="4"/>
  <c r="BB50" i="4"/>
  <c r="BJ50" i="4" s="1"/>
  <c r="AQ50" i="4"/>
  <c r="AU50" i="4" s="1"/>
  <c r="A50" i="4"/>
  <c r="BB49" i="4"/>
  <c r="BJ49" i="4" s="1"/>
  <c r="AQ49" i="4"/>
  <c r="A49" i="4"/>
  <c r="BB48" i="4"/>
  <c r="BJ48" i="4" s="1"/>
  <c r="AQ48" i="4"/>
  <c r="AV48" i="4" s="1"/>
  <c r="A48" i="4"/>
  <c r="BB47" i="4"/>
  <c r="BJ47" i="4" s="1"/>
  <c r="AQ47" i="4"/>
  <c r="AV47" i="4" s="1"/>
  <c r="A47" i="4"/>
  <c r="BB46" i="4"/>
  <c r="BJ46" i="4" s="1"/>
  <c r="AQ46" i="4"/>
  <c r="AV46" i="4" s="1"/>
  <c r="Q46" i="4"/>
  <c r="N46" i="4"/>
  <c r="A46" i="4"/>
  <c r="BB45" i="4"/>
  <c r="BJ45" i="4" s="1"/>
  <c r="AQ45" i="4"/>
  <c r="AY45" i="4" s="1"/>
  <c r="Q45" i="4"/>
  <c r="N45" i="4"/>
  <c r="A45" i="4"/>
  <c r="BB44" i="4"/>
  <c r="BJ44" i="4" s="1"/>
  <c r="AQ44" i="4"/>
  <c r="AY44" i="4" s="1"/>
  <c r="Q44" i="4"/>
  <c r="N44" i="4"/>
  <c r="A44" i="4"/>
  <c r="BB43" i="4"/>
  <c r="BJ43" i="4" s="1"/>
  <c r="AQ43" i="4"/>
  <c r="AY43" i="4" s="1"/>
  <c r="Q43" i="4"/>
  <c r="N43" i="4"/>
  <c r="A43" i="4"/>
  <c r="BB42" i="4"/>
  <c r="BJ42" i="4" s="1"/>
  <c r="AQ42" i="4"/>
  <c r="AY42" i="4" s="1"/>
  <c r="Q42" i="4"/>
  <c r="N42" i="4"/>
  <c r="A42" i="4"/>
  <c r="BB41" i="4"/>
  <c r="BJ41" i="4" s="1"/>
  <c r="AQ41" i="4"/>
  <c r="AY41" i="4" s="1"/>
  <c r="Q41" i="4"/>
  <c r="N41" i="4"/>
  <c r="A41" i="4"/>
  <c r="BB40" i="4"/>
  <c r="BJ40" i="4" s="1"/>
  <c r="AQ40" i="4"/>
  <c r="AV40" i="4" s="1"/>
  <c r="Q40" i="4"/>
  <c r="N40" i="4"/>
  <c r="A40" i="4"/>
  <c r="BB39" i="4"/>
  <c r="BJ39" i="4" s="1"/>
  <c r="AQ39" i="4"/>
  <c r="AU39" i="4" s="1"/>
  <c r="Q39" i="4"/>
  <c r="N39" i="4"/>
  <c r="A39" i="4"/>
  <c r="BB38" i="4"/>
  <c r="BJ38" i="4" s="1"/>
  <c r="AQ38" i="4"/>
  <c r="AV38" i="4" s="1"/>
  <c r="Q38" i="4"/>
  <c r="N38" i="4"/>
  <c r="A38" i="4"/>
  <c r="BB37" i="4"/>
  <c r="BJ37" i="4" s="1"/>
  <c r="AQ37" i="4"/>
  <c r="AU37" i="4" s="1"/>
  <c r="Q37" i="4"/>
  <c r="N37" i="4"/>
  <c r="A37" i="4"/>
  <c r="BB36" i="4"/>
  <c r="BJ36" i="4" s="1"/>
  <c r="AQ36" i="4"/>
  <c r="AV36" i="4" s="1"/>
  <c r="Q36" i="4"/>
  <c r="N36" i="4"/>
  <c r="A36" i="4"/>
  <c r="BB35" i="4"/>
  <c r="BJ35" i="4" s="1"/>
  <c r="AQ35" i="4"/>
  <c r="AZ35" i="4" s="1"/>
  <c r="Q35" i="4"/>
  <c r="N35" i="4"/>
  <c r="A35" i="4"/>
  <c r="BB34" i="4"/>
  <c r="BJ34" i="4" s="1"/>
  <c r="AQ34" i="4"/>
  <c r="AY34" i="4" s="1"/>
  <c r="Q34" i="4"/>
  <c r="N34" i="4"/>
  <c r="A34" i="4"/>
  <c r="BB33" i="4"/>
  <c r="BJ33" i="4" s="1"/>
  <c r="AQ33" i="4"/>
  <c r="AY33" i="4" s="1"/>
  <c r="Q33" i="4"/>
  <c r="N33" i="4"/>
  <c r="A33" i="4"/>
  <c r="BB32" i="4"/>
  <c r="BJ32" i="4" s="1"/>
  <c r="AQ32" i="4"/>
  <c r="AY32" i="4" s="1"/>
  <c r="Q32" i="4"/>
  <c r="N32" i="4"/>
  <c r="A32" i="4"/>
  <c r="BB31" i="4"/>
  <c r="BJ31" i="4" s="1"/>
  <c r="AQ31" i="4"/>
  <c r="AY31" i="4" s="1"/>
  <c r="Q31" i="4"/>
  <c r="N31" i="4"/>
  <c r="A31" i="4"/>
  <c r="BB30" i="4"/>
  <c r="BJ30" i="4" s="1"/>
  <c r="AQ30" i="4"/>
  <c r="AU30" i="4" s="1"/>
  <c r="Q30" i="4"/>
  <c r="N30" i="4"/>
  <c r="A30" i="4"/>
  <c r="BB29" i="4"/>
  <c r="BJ29" i="4" s="1"/>
  <c r="AQ29" i="4"/>
  <c r="AU29" i="4" s="1"/>
  <c r="Q29" i="4"/>
  <c r="N29" i="4"/>
  <c r="A29" i="4"/>
  <c r="BB28" i="4"/>
  <c r="BJ28" i="4" s="1"/>
  <c r="AQ28" i="4"/>
  <c r="AY28" i="4" s="1"/>
  <c r="Q28" i="4"/>
  <c r="N28" i="4"/>
  <c r="A28" i="4"/>
  <c r="BB27" i="4"/>
  <c r="BJ27" i="4" s="1"/>
  <c r="AQ27" i="4"/>
  <c r="AY27" i="4" s="1"/>
  <c r="Q27" i="4"/>
  <c r="N27" i="4"/>
  <c r="A27" i="4"/>
  <c r="BB26" i="4"/>
  <c r="BJ26" i="4" s="1"/>
  <c r="AQ26" i="4"/>
  <c r="AU26" i="4" s="1"/>
  <c r="Q26" i="4"/>
  <c r="N26" i="4"/>
  <c r="A26" i="4"/>
  <c r="BB25" i="4"/>
  <c r="BJ25" i="4" s="1"/>
  <c r="AQ25" i="4"/>
  <c r="AY25" i="4" s="1"/>
  <c r="Q25" i="4"/>
  <c r="N25" i="4"/>
  <c r="A25" i="4"/>
  <c r="BB24" i="4"/>
  <c r="BJ24" i="4" s="1"/>
  <c r="AQ24" i="4"/>
  <c r="AY24" i="4" s="1"/>
  <c r="Q24" i="4"/>
  <c r="N24" i="4"/>
  <c r="A24" i="4"/>
  <c r="BB23" i="4"/>
  <c r="BJ23" i="4" s="1"/>
  <c r="AQ23" i="4"/>
  <c r="AY23" i="4" s="1"/>
  <c r="Q23" i="4"/>
  <c r="N23" i="4"/>
  <c r="A23" i="4"/>
  <c r="BB22" i="4"/>
  <c r="BG22" i="4" s="1"/>
  <c r="AQ22" i="4"/>
  <c r="AX22" i="4" s="1"/>
  <c r="Q22" i="4"/>
  <c r="N22" i="4"/>
  <c r="A22" i="4"/>
  <c r="BB21" i="4"/>
  <c r="AQ21" i="4"/>
  <c r="AX21" i="4" s="1"/>
  <c r="Q21" i="4"/>
  <c r="N21" i="4"/>
  <c r="A21" i="4"/>
  <c r="BB20" i="4"/>
  <c r="AQ20" i="4"/>
  <c r="Q20" i="4"/>
  <c r="N20" i="4"/>
  <c r="A20" i="4"/>
  <c r="BB19" i="4"/>
  <c r="BK19" i="4" s="1"/>
  <c r="AQ19" i="4"/>
  <c r="AU19" i="4" s="1"/>
  <c r="Q19" i="4"/>
  <c r="A19" i="4"/>
  <c r="BB18" i="4"/>
  <c r="BH18" i="4" s="1"/>
  <c r="AQ18" i="4"/>
  <c r="AY18" i="4" s="1"/>
  <c r="Q18" i="4"/>
  <c r="N18" i="4"/>
  <c r="A18" i="4"/>
  <c r="BB17" i="4"/>
  <c r="BH17" i="4" s="1"/>
  <c r="AQ17" i="4"/>
  <c r="AV17" i="4" s="1"/>
  <c r="Q17" i="4"/>
  <c r="N17" i="4"/>
  <c r="A17" i="4"/>
  <c r="BB16" i="4"/>
  <c r="BH16" i="4" s="1"/>
  <c r="AQ16" i="4"/>
  <c r="AY16" i="4" s="1"/>
  <c r="Q16" i="4"/>
  <c r="N16" i="4"/>
  <c r="A16" i="4"/>
  <c r="BB15" i="4"/>
  <c r="BH15" i="4" s="1"/>
  <c r="AQ15" i="4"/>
  <c r="AY15" i="4" s="1"/>
  <c r="Q15" i="4"/>
  <c r="N15" i="4"/>
  <c r="A15" i="4"/>
  <c r="BL7" i="4"/>
  <c r="BA7" i="4"/>
  <c r="BL6" i="4"/>
  <c r="BA6" i="4"/>
  <c r="BL5" i="4"/>
  <c r="BA5" i="4"/>
  <c r="BL4" i="4"/>
  <c r="BA4" i="4"/>
  <c r="AQ37" i="1"/>
  <c r="AT37" i="1" s="1"/>
  <c r="BB37" i="1"/>
  <c r="BE37" i="1" s="1"/>
  <c r="AQ38" i="1"/>
  <c r="AS38" i="1" s="1"/>
  <c r="BB38" i="1"/>
  <c r="BJ38" i="1" s="1"/>
  <c r="AQ39" i="1"/>
  <c r="AV39" i="1" s="1"/>
  <c r="BB39" i="1"/>
  <c r="BJ39" i="1" s="1"/>
  <c r="AQ40" i="1"/>
  <c r="AV40" i="1" s="1"/>
  <c r="BB40" i="1"/>
  <c r="BJ40" i="1" s="1"/>
  <c r="AQ41" i="1"/>
  <c r="AV41" i="1" s="1"/>
  <c r="BB41" i="1"/>
  <c r="BJ41" i="1" s="1"/>
  <c r="AQ42" i="1"/>
  <c r="AV42" i="1" s="1"/>
  <c r="BB42" i="1"/>
  <c r="BE42" i="1" s="1"/>
  <c r="AQ43" i="1"/>
  <c r="AV43" i="1" s="1"/>
  <c r="BB43" i="1"/>
  <c r="AQ44" i="1"/>
  <c r="AV44" i="1" s="1"/>
  <c r="BB44" i="1"/>
  <c r="BJ44" i="1" s="1"/>
  <c r="AQ45" i="1"/>
  <c r="AV45" i="1" s="1"/>
  <c r="BB45" i="1"/>
  <c r="BE45" i="1" s="1"/>
  <c r="AQ46" i="1"/>
  <c r="AT46" i="1" s="1"/>
  <c r="BB46" i="1"/>
  <c r="BI46" i="1" s="1"/>
  <c r="AQ47" i="1"/>
  <c r="AS47" i="1" s="1"/>
  <c r="BB47" i="1"/>
  <c r="BI47" i="1" s="1"/>
  <c r="AQ48" i="1"/>
  <c r="AV48" i="1" s="1"/>
  <c r="BB48" i="1"/>
  <c r="BD48" i="1" s="1"/>
  <c r="AQ49" i="1"/>
  <c r="AU49" i="1" s="1"/>
  <c r="BB49" i="1"/>
  <c r="BD49" i="1" s="1"/>
  <c r="AQ50" i="1"/>
  <c r="BB50" i="1"/>
  <c r="BD50" i="1" s="1"/>
  <c r="AQ51" i="1"/>
  <c r="AY51" i="1" s="1"/>
  <c r="BB51" i="1"/>
  <c r="BD51" i="1" s="1"/>
  <c r="AQ52" i="1"/>
  <c r="AW52" i="1" s="1"/>
  <c r="BB52" i="1"/>
  <c r="BD52" i="1" s="1"/>
  <c r="AQ53" i="1"/>
  <c r="AY53" i="1" s="1"/>
  <c r="BB53" i="1"/>
  <c r="BD53" i="1" s="1"/>
  <c r="AQ54" i="1"/>
  <c r="AT54" i="1" s="1"/>
  <c r="BB54" i="1"/>
  <c r="BD54" i="1" s="1"/>
  <c r="AQ55" i="1"/>
  <c r="AT55" i="1" s="1"/>
  <c r="BB55" i="1"/>
  <c r="BD55" i="1" s="1"/>
  <c r="AQ56" i="1"/>
  <c r="AT56" i="1" s="1"/>
  <c r="BB56" i="1"/>
  <c r="BF56" i="1" s="1"/>
  <c r="AQ57" i="1"/>
  <c r="AT57" i="1" s="1"/>
  <c r="BB57" i="1"/>
  <c r="BD57" i="1" s="1"/>
  <c r="AQ58" i="1"/>
  <c r="AT58" i="1" s="1"/>
  <c r="BB58" i="1"/>
  <c r="BD58" i="1" s="1"/>
  <c r="AQ59" i="1"/>
  <c r="AS59" i="1" s="1"/>
  <c r="BB59" i="1"/>
  <c r="BD59" i="1" s="1"/>
  <c r="AQ60" i="1"/>
  <c r="AW60" i="1" s="1"/>
  <c r="BB60" i="1"/>
  <c r="BD60" i="1" s="1"/>
  <c r="AQ61" i="1"/>
  <c r="AY61" i="1" s="1"/>
  <c r="BB61" i="1"/>
  <c r="BD61" i="1" s="1"/>
  <c r="AQ62" i="1"/>
  <c r="AU62" i="1" s="1"/>
  <c r="BB62" i="1"/>
  <c r="BE62" i="1" s="1"/>
  <c r="AQ63" i="1"/>
  <c r="AS63" i="1" s="1"/>
  <c r="BB63" i="1"/>
  <c r="BD63" i="1" s="1"/>
  <c r="AQ64" i="1"/>
  <c r="AU64" i="1" s="1"/>
  <c r="BB64" i="1"/>
  <c r="BD64" i="1" s="1"/>
  <c r="N37" i="1"/>
  <c r="P37" i="1" s="1"/>
  <c r="Q37" i="1"/>
  <c r="N38" i="1"/>
  <c r="P38" i="1" s="1"/>
  <c r="Q38" i="1"/>
  <c r="N39" i="1"/>
  <c r="P39" i="1" s="1"/>
  <c r="Q39" i="1"/>
  <c r="N40" i="1"/>
  <c r="P40" i="1" s="1"/>
  <c r="Q40" i="1"/>
  <c r="N41" i="1"/>
  <c r="P41" i="1" s="1"/>
  <c r="Q41" i="1"/>
  <c r="N42" i="1"/>
  <c r="P42" i="1" s="1"/>
  <c r="Q42" i="1"/>
  <c r="N43" i="1"/>
  <c r="P43" i="1" s="1"/>
  <c r="Q43" i="1"/>
  <c r="N44" i="1"/>
  <c r="P44" i="1" s="1"/>
  <c r="Q44" i="1"/>
  <c r="N45" i="1"/>
  <c r="P45" i="1" s="1"/>
  <c r="Q45" i="1"/>
  <c r="N46" i="1"/>
  <c r="P46" i="1" s="1"/>
  <c r="Q46" i="1"/>
  <c r="N47" i="1"/>
  <c r="P47" i="1" s="1"/>
  <c r="Q47" i="1"/>
  <c r="N48" i="1"/>
  <c r="P48" i="1" s="1"/>
  <c r="Q48" i="1"/>
  <c r="N49" i="1"/>
  <c r="P49" i="1" s="1"/>
  <c r="Q49" i="1"/>
  <c r="N50" i="1"/>
  <c r="P50" i="1" s="1"/>
  <c r="Q50" i="1"/>
  <c r="N51" i="1"/>
  <c r="P51" i="1" s="1"/>
  <c r="Q51" i="1"/>
  <c r="N52" i="1"/>
  <c r="P52" i="1" s="1"/>
  <c r="Q52" i="1"/>
  <c r="N53" i="1"/>
  <c r="P53" i="1" s="1"/>
  <c r="Q53" i="1"/>
  <c r="N54" i="1"/>
  <c r="P54" i="1" s="1"/>
  <c r="Q54" i="1"/>
  <c r="N55" i="1"/>
  <c r="P55" i="1" s="1"/>
  <c r="Q55" i="1"/>
  <c r="N56" i="1"/>
  <c r="P56" i="1" s="1"/>
  <c r="Q56" i="1"/>
  <c r="N57" i="1"/>
  <c r="P57" i="1" s="1"/>
  <c r="Q57" i="1"/>
  <c r="N58" i="1"/>
  <c r="P58" i="1" s="1"/>
  <c r="Q58" i="1"/>
  <c r="N59" i="1"/>
  <c r="P59" i="1" s="1"/>
  <c r="Q59" i="1"/>
  <c r="N60" i="1"/>
  <c r="P60" i="1" s="1"/>
  <c r="Q60" i="1"/>
  <c r="N61" i="1"/>
  <c r="P61" i="1" s="1"/>
  <c r="Q61" i="1"/>
  <c r="N62" i="1"/>
  <c r="P62" i="1" s="1"/>
  <c r="Q62" i="1"/>
  <c r="N63" i="1"/>
  <c r="P63" i="1" s="1"/>
  <c r="Q63" i="1"/>
  <c r="N64" i="1"/>
  <c r="P64" i="1" s="1"/>
  <c r="Q64"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Q16" i="1"/>
  <c r="Q17" i="1"/>
  <c r="Q18" i="1"/>
  <c r="Q19" i="1"/>
  <c r="Q20" i="1"/>
  <c r="Q21" i="1"/>
  <c r="Q22" i="1"/>
  <c r="Q23" i="1"/>
  <c r="Q24" i="1"/>
  <c r="Q25" i="1"/>
  <c r="Q26" i="1"/>
  <c r="Q27" i="1"/>
  <c r="Q28" i="1"/>
  <c r="Q29" i="1"/>
  <c r="Q30" i="1"/>
  <c r="Q31" i="1"/>
  <c r="Q32" i="1"/>
  <c r="Q33" i="1"/>
  <c r="Q34" i="1"/>
  <c r="Q35" i="1"/>
  <c r="Q36" i="1"/>
  <c r="AS37" i="1" l="1"/>
  <c r="AX38" i="1"/>
  <c r="AZ38" i="4"/>
  <c r="AW42" i="1"/>
  <c r="BE60" i="1"/>
  <c r="AX43" i="1"/>
  <c r="BG61" i="1"/>
  <c r="BD62" i="1"/>
  <c r="BK61" i="1"/>
  <c r="BJ60" i="1"/>
  <c r="BG59" i="1"/>
  <c r="BH56" i="1"/>
  <c r="AU51" i="1"/>
  <c r="BE49" i="1"/>
  <c r="BH53" i="1"/>
  <c r="AS56" i="1"/>
  <c r="AX46" i="1"/>
  <c r="BI58" i="1"/>
  <c r="AS46" i="1"/>
  <c r="BK63" i="1"/>
  <c r="AY59" i="1"/>
  <c r="BJ45" i="1"/>
  <c r="AS62" i="1"/>
  <c r="AX45" i="1"/>
  <c r="AY44" i="1"/>
  <c r="BS44" i="1" s="1"/>
  <c r="BK62" i="1"/>
  <c r="BK57" i="1"/>
  <c r="AS45" i="1"/>
  <c r="AT44" i="1"/>
  <c r="BE41" i="1"/>
  <c r="AS40" i="1"/>
  <c r="BJ46" i="1"/>
  <c r="BI45" i="1"/>
  <c r="AW43" i="1"/>
  <c r="BH62" i="1"/>
  <c r="BI60" i="1"/>
  <c r="AY58" i="1"/>
  <c r="AY56" i="1"/>
  <c r="BI50" i="1"/>
  <c r="BJ49" i="1"/>
  <c r="BG46" i="1"/>
  <c r="BG45" i="1"/>
  <c r="BP45" i="1" s="1"/>
  <c r="AX44" i="1"/>
  <c r="AT43" i="1"/>
  <c r="BG62" i="1"/>
  <c r="AU61" i="1"/>
  <c r="BG60" i="1"/>
  <c r="BK59" i="1"/>
  <c r="AS58" i="1"/>
  <c r="BM58" i="1" s="1"/>
  <c r="AW56" i="1"/>
  <c r="BE50" i="1"/>
  <c r="BI49" i="1"/>
  <c r="AT47" i="1"/>
  <c r="BE46" i="1"/>
  <c r="BN46" i="1" s="1"/>
  <c r="AU44" i="1"/>
  <c r="AY43" i="1"/>
  <c r="AS43" i="1"/>
  <c r="BE40" i="1"/>
  <c r="AZ37" i="1"/>
  <c r="BI48" i="1"/>
  <c r="BF48" i="1"/>
  <c r="BJ48" i="1"/>
  <c r="BK48" i="1"/>
  <c r="BE48" i="1"/>
  <c r="BJ64" i="1"/>
  <c r="BJ61" i="1"/>
  <c r="BS61" i="1" s="1"/>
  <c r="BF61" i="1"/>
  <c r="BG58" i="1"/>
  <c r="BG57" i="1"/>
  <c r="BK56" i="1"/>
  <c r="BG56" i="1"/>
  <c r="BJ52" i="1"/>
  <c r="AS52" i="1"/>
  <c r="BM52" i="1" s="1"/>
  <c r="AW38" i="1"/>
  <c r="BJ37" i="1"/>
  <c r="BI64" i="1"/>
  <c r="BJ62" i="1"/>
  <c r="AY60" i="1"/>
  <c r="BS60" i="1" s="1"/>
  <c r="BF58" i="1"/>
  <c r="BJ56" i="1"/>
  <c r="BK55" i="1"/>
  <c r="BK54" i="1"/>
  <c r="BI52" i="1"/>
  <c r="AX40" i="1"/>
  <c r="AU38" i="1"/>
  <c r="BI37" i="1"/>
  <c r="AW37" i="1"/>
  <c r="BF62" i="1"/>
  <c r="BO62" i="1" s="1"/>
  <c r="BI61" i="1"/>
  <c r="BE61" i="1"/>
  <c r="BK58" i="1"/>
  <c r="BE56" i="1"/>
  <c r="BE64" i="1"/>
  <c r="BI62" i="1"/>
  <c r="BH61" i="1"/>
  <c r="BK60" i="1"/>
  <c r="BF60" i="1"/>
  <c r="AU60" i="1"/>
  <c r="BJ58" i="1"/>
  <c r="BE58" i="1"/>
  <c r="BN58" i="1" s="1"/>
  <c r="BI56" i="1"/>
  <c r="BD56" i="1"/>
  <c r="AU56" i="1"/>
  <c r="BO56" i="1" s="1"/>
  <c r="BG55" i="1"/>
  <c r="BG54" i="1"/>
  <c r="BE52" i="1"/>
  <c r="BI51" i="1"/>
  <c r="BJ50" i="1"/>
  <c r="BR46" i="1"/>
  <c r="BE44" i="1"/>
  <c r="AW44" i="1"/>
  <c r="AU43" i="1"/>
  <c r="BJ42" i="1"/>
  <c r="BF41" i="1"/>
  <c r="AW40" i="1"/>
  <c r="AY38" i="1"/>
  <c r="BS38" i="1" s="1"/>
  <c r="AT38" i="1"/>
  <c r="AV37" i="1"/>
  <c r="AY47" i="1"/>
  <c r="BJ63" i="1"/>
  <c r="BF63" i="1"/>
  <c r="BJ59" i="1"/>
  <c r="BF59" i="1"/>
  <c r="BJ57" i="1"/>
  <c r="BF57" i="1"/>
  <c r="AY57" i="1"/>
  <c r="BJ55" i="1"/>
  <c r="BF55" i="1"/>
  <c r="BJ54" i="1"/>
  <c r="BF54" i="1"/>
  <c r="AY54" i="1"/>
  <c r="BK53" i="1"/>
  <c r="BG53" i="1"/>
  <c r="BG51" i="1"/>
  <c r="BI42" i="1"/>
  <c r="BG64" i="1"/>
  <c r="AS64" i="1"/>
  <c r="BM64" i="1" s="1"/>
  <c r="BI63" i="1"/>
  <c r="BE63" i="1"/>
  <c r="BH60" i="1"/>
  <c r="BQ60" i="1" s="1"/>
  <c r="AS60" i="1"/>
  <c r="BM60" i="1" s="1"/>
  <c r="BI59" i="1"/>
  <c r="BE59" i="1"/>
  <c r="BH58" i="1"/>
  <c r="BI57" i="1"/>
  <c r="BE57" i="1"/>
  <c r="BN57" i="1" s="1"/>
  <c r="AU57" i="1"/>
  <c r="BI55" i="1"/>
  <c r="BE55" i="1"/>
  <c r="BN55" i="1" s="1"/>
  <c r="BI54" i="1"/>
  <c r="BE54" i="1"/>
  <c r="BN54" i="1" s="1"/>
  <c r="AU54" i="1"/>
  <c r="BJ53" i="1"/>
  <c r="BF53" i="1"/>
  <c r="BG52" i="1"/>
  <c r="AY52" i="1"/>
  <c r="BK51" i="1"/>
  <c r="BF51" i="1"/>
  <c r="BG50" i="1"/>
  <c r="BG49" i="1"/>
  <c r="BG47" i="1"/>
  <c r="AX47" i="1"/>
  <c r="BR47" i="1" s="1"/>
  <c r="BF42" i="1"/>
  <c r="AU40" i="1"/>
  <c r="AY37" i="1"/>
  <c r="AU37" i="1"/>
  <c r="BG63" i="1"/>
  <c r="BJ47" i="1"/>
  <c r="BK64" i="1"/>
  <c r="BF64" i="1"/>
  <c r="BO64" i="1" s="1"/>
  <c r="BH63" i="1"/>
  <c r="AW62" i="1"/>
  <c r="BH59" i="1"/>
  <c r="BH57" i="1"/>
  <c r="AS57" i="1"/>
  <c r="BM57" i="1" s="1"/>
  <c r="BH55" i="1"/>
  <c r="BH54" i="1"/>
  <c r="AS54" i="1"/>
  <c r="BM54" i="1" s="1"/>
  <c r="BI53" i="1"/>
  <c r="BE53" i="1"/>
  <c r="BK52" i="1"/>
  <c r="BF52" i="1"/>
  <c r="AU52" i="1"/>
  <c r="BJ51" i="1"/>
  <c r="BS51" i="1" s="1"/>
  <c r="BE51" i="1"/>
  <c r="BK50" i="1"/>
  <c r="BF50" i="1"/>
  <c r="BK49" i="1"/>
  <c r="BF49" i="1"/>
  <c r="BO49" i="1" s="1"/>
  <c r="BG48" i="1"/>
  <c r="AT48" i="1"/>
  <c r="BE47" i="1"/>
  <c r="AW47" i="1"/>
  <c r="AY46" i="1"/>
  <c r="AY40" i="1"/>
  <c r="BS40" i="1" s="1"/>
  <c r="AT40" i="1"/>
  <c r="AZ38" i="1"/>
  <c r="AV38" i="1"/>
  <c r="AX37" i="1"/>
  <c r="AW41" i="1"/>
  <c r="AW39" i="1"/>
  <c r="AW55" i="1"/>
  <c r="AU41" i="1"/>
  <c r="AZ39" i="1"/>
  <c r="AW64" i="1"/>
  <c r="AW58" i="1"/>
  <c r="AU55" i="1"/>
  <c r="AY48" i="1"/>
  <c r="AW46" i="1"/>
  <c r="AU45" i="1"/>
  <c r="AS44" i="1"/>
  <c r="AY42" i="1"/>
  <c r="AT42" i="1"/>
  <c r="BN42" i="1" s="1"/>
  <c r="AY41" i="1"/>
  <c r="BS41" i="1" s="1"/>
  <c r="AT41" i="1"/>
  <c r="AY39" i="1"/>
  <c r="BS39" i="1" s="1"/>
  <c r="AT39" i="1"/>
  <c r="AY55" i="1"/>
  <c r="AY64" i="1"/>
  <c r="AW45" i="1"/>
  <c r="AU42" i="1"/>
  <c r="AU39" i="1"/>
  <c r="AY63" i="1"/>
  <c r="AY62" i="1"/>
  <c r="AU58" i="1"/>
  <c r="AW57" i="1"/>
  <c r="AS55" i="1"/>
  <c r="BM55" i="1" s="1"/>
  <c r="AW54" i="1"/>
  <c r="AW48" i="1"/>
  <c r="AY45" i="1"/>
  <c r="AT45" i="1"/>
  <c r="BN45" i="1" s="1"/>
  <c r="AX42" i="1"/>
  <c r="AS42" i="1"/>
  <c r="AX41" i="1"/>
  <c r="AS41" i="1"/>
  <c r="AX39" i="1"/>
  <c r="AS39" i="1"/>
  <c r="AY26" i="4"/>
  <c r="BS26" i="4" s="1"/>
  <c r="BK31" i="4"/>
  <c r="BK58" i="4"/>
  <c r="BG59" i="4"/>
  <c r="BG31" i="4"/>
  <c r="BG41" i="4"/>
  <c r="AX16" i="4"/>
  <c r="AZ19" i="4"/>
  <c r="BT19" i="4" s="1"/>
  <c r="AT22" i="4"/>
  <c r="BK39" i="4"/>
  <c r="BI41" i="4"/>
  <c r="BK44" i="4"/>
  <c r="BG46" i="4"/>
  <c r="BP46" i="4" s="1"/>
  <c r="BD46" i="4"/>
  <c r="AU22" i="4"/>
  <c r="BH46" i="4"/>
  <c r="AY30" i="4"/>
  <c r="BS30" i="4" s="1"/>
  <c r="AZ44" i="4"/>
  <c r="BG45" i="4"/>
  <c r="BG51" i="4"/>
  <c r="BI52" i="4"/>
  <c r="BI16" i="4"/>
  <c r="AV39" i="4"/>
  <c r="BK40" i="4"/>
  <c r="AV15" i="4"/>
  <c r="BK22" i="4"/>
  <c r="AZ43" i="4"/>
  <c r="BS52" i="4"/>
  <c r="BS25" i="4"/>
  <c r="BK26" i="4"/>
  <c r="AZ16" i="4"/>
  <c r="AV18" i="4"/>
  <c r="AU25" i="4"/>
  <c r="AU35" i="4"/>
  <c r="BI45" i="4"/>
  <c r="BE17" i="4"/>
  <c r="BG23" i="4"/>
  <c r="BG43" i="4"/>
  <c r="BE44" i="4"/>
  <c r="BD45" i="4"/>
  <c r="BK45" i="4"/>
  <c r="AY29" i="4"/>
  <c r="BS29" i="4" s="1"/>
  <c r="AV37" i="4"/>
  <c r="AS16" i="4"/>
  <c r="BG27" i="4"/>
  <c r="BK30" i="4"/>
  <c r="AW35" i="4"/>
  <c r="BG38" i="4"/>
  <c r="BP38" i="4" s="1"/>
  <c r="BE39" i="4"/>
  <c r="BE40" i="4"/>
  <c r="BD41" i="4"/>
  <c r="BK41" i="4"/>
  <c r="BD47" i="4"/>
  <c r="AT16" i="4"/>
  <c r="BE16" i="4"/>
  <c r="BI17" i="4"/>
  <c r="BF22" i="4"/>
  <c r="BK23" i="4"/>
  <c r="BG26" i="4"/>
  <c r="BK27" i="4"/>
  <c r="BG37" i="4"/>
  <c r="BG39" i="4"/>
  <c r="BG40" i="4"/>
  <c r="BP40" i="4" s="1"/>
  <c r="BE41" i="4"/>
  <c r="AV44" i="4"/>
  <c r="BG44" i="4"/>
  <c r="BE45" i="4"/>
  <c r="BE51" i="4"/>
  <c r="AU53" i="4"/>
  <c r="AW15" i="4"/>
  <c r="BQ15" i="4" s="1"/>
  <c r="AT17" i="4"/>
  <c r="BE18" i="4"/>
  <c r="BG32" i="4"/>
  <c r="BI35" i="4"/>
  <c r="BD36" i="4"/>
  <c r="AZ40" i="4"/>
  <c r="AV41" i="4"/>
  <c r="BI42" i="4"/>
  <c r="BH43" i="4"/>
  <c r="BD48" i="4"/>
  <c r="BD49" i="4"/>
  <c r="BK52" i="4"/>
  <c r="BD54" i="4"/>
  <c r="BF56" i="4"/>
  <c r="AX17" i="4"/>
  <c r="BH35" i="4"/>
  <c r="BH36" i="4"/>
  <c r="BH42" i="4"/>
  <c r="BK54" i="4"/>
  <c r="BG24" i="4"/>
  <c r="AU27" i="4"/>
  <c r="AU31" i="4"/>
  <c r="BG33" i="4"/>
  <c r="BG34" i="4"/>
  <c r="BD35" i="4"/>
  <c r="BI36" i="4"/>
  <c r="BH37" i="4"/>
  <c r="BH38" i="4"/>
  <c r="BD42" i="4"/>
  <c r="AV45" i="4"/>
  <c r="AS15" i="4"/>
  <c r="AX15" i="4"/>
  <c r="BI15" i="4"/>
  <c r="AV16" i="4"/>
  <c r="AS18" i="4"/>
  <c r="AX18" i="4"/>
  <c r="BI18" i="4"/>
  <c r="BF19" i="4"/>
  <c r="BO19" i="4" s="1"/>
  <c r="AU21" i="4"/>
  <c r="AU24" i="4"/>
  <c r="BK24" i="4"/>
  <c r="BG25" i="4"/>
  <c r="AU28" i="4"/>
  <c r="BK28" i="4"/>
  <c r="BG29" i="4"/>
  <c r="AU32" i="4"/>
  <c r="BK32" i="4"/>
  <c r="BK33" i="4"/>
  <c r="BK34" i="4"/>
  <c r="AY35" i="4"/>
  <c r="BS35" i="4" s="1"/>
  <c r="BE35" i="4"/>
  <c r="BK35" i="4"/>
  <c r="BT35" i="4" s="1"/>
  <c r="BE36" i="4"/>
  <c r="BK36" i="4"/>
  <c r="BD37" i="4"/>
  <c r="BI37" i="4"/>
  <c r="BD38" i="4"/>
  <c r="BI38" i="4"/>
  <c r="BH39" i="4"/>
  <c r="BH40" i="4"/>
  <c r="AZ41" i="4"/>
  <c r="AV42" i="4"/>
  <c r="BE42" i="4"/>
  <c r="BK42" i="4"/>
  <c r="BD43" i="4"/>
  <c r="BI43" i="4"/>
  <c r="BH44" i="4"/>
  <c r="AZ45" i="4"/>
  <c r="AZ46" i="4"/>
  <c r="AZ47" i="4"/>
  <c r="BG49" i="4"/>
  <c r="BD50" i="4"/>
  <c r="BK51" i="4"/>
  <c r="BD52" i="4"/>
  <c r="BE54" i="4"/>
  <c r="BH56" i="4"/>
  <c r="BD57" i="4"/>
  <c r="AY17" i="4"/>
  <c r="AS17" i="4"/>
  <c r="BE15" i="4"/>
  <c r="AZ17" i="4"/>
  <c r="AW18" i="4"/>
  <c r="BQ18" i="4" s="1"/>
  <c r="AT21" i="4"/>
  <c r="BG28" i="4"/>
  <c r="AT15" i="4"/>
  <c r="AZ15" i="4"/>
  <c r="AW16" i="4"/>
  <c r="BQ16" i="4" s="1"/>
  <c r="AW17" i="4"/>
  <c r="BQ17" i="4" s="1"/>
  <c r="AT18" i="4"/>
  <c r="AZ18" i="4"/>
  <c r="BK25" i="4"/>
  <c r="BK29" i="4"/>
  <c r="BG30" i="4"/>
  <c r="AS35" i="4"/>
  <c r="BG35" i="4"/>
  <c r="AZ36" i="4"/>
  <c r="BG36" i="4"/>
  <c r="BP36" i="4" s="1"/>
  <c r="BE37" i="4"/>
  <c r="BK37" i="4"/>
  <c r="BE38" i="4"/>
  <c r="BK38" i="4"/>
  <c r="BD39" i="4"/>
  <c r="BI39" i="4"/>
  <c r="BD40" i="4"/>
  <c r="BI40" i="4"/>
  <c r="BH41" i="4"/>
  <c r="AZ42" i="4"/>
  <c r="BG42" i="4"/>
  <c r="AV43" i="4"/>
  <c r="BE43" i="4"/>
  <c r="BK43" i="4"/>
  <c r="BD44" i="4"/>
  <c r="BI44" i="4"/>
  <c r="BH45" i="4"/>
  <c r="BK46" i="4"/>
  <c r="AZ48" i="4"/>
  <c r="BG50" i="4"/>
  <c r="BD51" i="4"/>
  <c r="BE52" i="4"/>
  <c r="BI54" i="4"/>
  <c r="AU55" i="4"/>
  <c r="AU56" i="4"/>
  <c r="BJ57" i="4"/>
  <c r="BG58" i="4"/>
  <c r="BS54" i="4"/>
  <c r="BH53" i="4"/>
  <c r="BS42" i="4"/>
  <c r="BG47" i="4"/>
  <c r="BP47" i="4" s="1"/>
  <c r="BG48" i="4"/>
  <c r="BP48" i="4" s="1"/>
  <c r="BH49" i="4"/>
  <c r="AY50" i="4"/>
  <c r="BS50" i="4" s="1"/>
  <c r="BH50" i="4"/>
  <c r="BH51" i="4"/>
  <c r="AU52" i="4"/>
  <c r="BG52" i="4"/>
  <c r="BD53" i="4"/>
  <c r="BI53" i="4"/>
  <c r="AU54" i="4"/>
  <c r="BG54" i="4"/>
  <c r="BD55" i="4"/>
  <c r="BJ55" i="4"/>
  <c r="BS55" i="4" s="1"/>
  <c r="BJ56" i="4"/>
  <c r="BK59" i="4"/>
  <c r="BG60" i="4"/>
  <c r="BH55" i="4"/>
  <c r="BH47" i="4"/>
  <c r="BH48" i="4"/>
  <c r="BK49" i="4"/>
  <c r="BK50" i="4"/>
  <c r="BH52" i="4"/>
  <c r="BS53" i="4"/>
  <c r="BE53" i="4"/>
  <c r="BK53" i="4"/>
  <c r="BH54" i="4"/>
  <c r="BE55" i="4"/>
  <c r="BD56" i="4"/>
  <c r="BK60" i="4"/>
  <c r="BG61" i="4"/>
  <c r="BS24" i="4"/>
  <c r="BS28" i="4"/>
  <c r="BS32" i="4"/>
  <c r="BS33" i="4"/>
  <c r="BS34" i="4"/>
  <c r="BK47" i="4"/>
  <c r="BK48" i="4"/>
  <c r="BG53" i="4"/>
  <c r="BG55" i="4"/>
  <c r="AY56" i="4"/>
  <c r="AY57" i="4"/>
  <c r="AV64" i="4"/>
  <c r="AT56" i="4"/>
  <c r="AZ56" i="4"/>
  <c r="BT56" i="4" s="1"/>
  <c r="AX64" i="4"/>
  <c r="AZ64" i="4"/>
  <c r="AT57" i="4"/>
  <c r="AT64" i="4"/>
  <c r="BS41" i="4"/>
  <c r="BS45" i="4"/>
  <c r="BS43" i="4"/>
  <c r="BS31" i="4"/>
  <c r="BS23" i="4"/>
  <c r="BS27" i="4"/>
  <c r="AW20" i="4"/>
  <c r="AS20" i="4"/>
  <c r="BI20" i="4"/>
  <c r="BE20" i="4"/>
  <c r="BH20" i="4"/>
  <c r="BI21" i="4"/>
  <c r="BR21" i="4" s="1"/>
  <c r="BE21" i="4"/>
  <c r="BH21" i="4"/>
  <c r="BD21" i="4"/>
  <c r="BF15" i="4"/>
  <c r="BJ15" i="4"/>
  <c r="BS15" i="4" s="1"/>
  <c r="BF16" i="4"/>
  <c r="BJ16" i="4"/>
  <c r="BS16" i="4" s="1"/>
  <c r="BF17" i="4"/>
  <c r="BJ17" i="4"/>
  <c r="BF18" i="4"/>
  <c r="BJ18" i="4"/>
  <c r="BS18" i="4" s="1"/>
  <c r="AW19" i="4"/>
  <c r="AS19" i="4"/>
  <c r="AV19" i="4"/>
  <c r="BI19" i="4"/>
  <c r="BE19" i="4"/>
  <c r="BG19" i="4"/>
  <c r="AX20" i="4"/>
  <c r="BR20" i="4" s="1"/>
  <c r="BJ20" i="4"/>
  <c r="BK21" i="4"/>
  <c r="AX23" i="4"/>
  <c r="AW23" i="4"/>
  <c r="AS23" i="4"/>
  <c r="AZ23" i="4"/>
  <c r="AV23" i="4"/>
  <c r="AU15" i="4"/>
  <c r="BG15" i="4"/>
  <c r="BK15" i="4"/>
  <c r="AU16" i="4"/>
  <c r="BG16" i="4"/>
  <c r="BK16" i="4"/>
  <c r="AU17" i="4"/>
  <c r="BG17" i="4"/>
  <c r="BP17" i="4" s="1"/>
  <c r="BK17" i="4"/>
  <c r="AU18" i="4"/>
  <c r="BG18" i="4"/>
  <c r="BK18" i="4"/>
  <c r="AX19" i="4"/>
  <c r="BH19" i="4"/>
  <c r="AT20" i="4"/>
  <c r="AY20" i="4"/>
  <c r="BD20" i="4"/>
  <c r="BK20" i="4"/>
  <c r="BF21" i="4"/>
  <c r="AW22" i="4"/>
  <c r="AS22" i="4"/>
  <c r="AZ22" i="4"/>
  <c r="AV22" i="4"/>
  <c r="BP22" i="4" s="1"/>
  <c r="AY22" i="4"/>
  <c r="AT23" i="4"/>
  <c r="AX24" i="4"/>
  <c r="AT24" i="4"/>
  <c r="AW24" i="4"/>
  <c r="AS24" i="4"/>
  <c r="AZ24" i="4"/>
  <c r="AV24" i="4"/>
  <c r="AX25" i="4"/>
  <c r="AT25" i="4"/>
  <c r="AW25" i="4"/>
  <c r="AS25" i="4"/>
  <c r="AZ25" i="4"/>
  <c r="AV25" i="4"/>
  <c r="AX26" i="4"/>
  <c r="AT26" i="4"/>
  <c r="AW26" i="4"/>
  <c r="AS26" i="4"/>
  <c r="AZ26" i="4"/>
  <c r="AV26" i="4"/>
  <c r="AX27" i="4"/>
  <c r="AT27" i="4"/>
  <c r="AW27" i="4"/>
  <c r="AS27" i="4"/>
  <c r="AZ27" i="4"/>
  <c r="AV27" i="4"/>
  <c r="AX28" i="4"/>
  <c r="AT28" i="4"/>
  <c r="AW28" i="4"/>
  <c r="AS28" i="4"/>
  <c r="AZ28" i="4"/>
  <c r="AV28" i="4"/>
  <c r="AX29" i="4"/>
  <c r="AT29" i="4"/>
  <c r="AW29" i="4"/>
  <c r="AS29" i="4"/>
  <c r="AZ29" i="4"/>
  <c r="AV29" i="4"/>
  <c r="AX30" i="4"/>
  <c r="AT30" i="4"/>
  <c r="AW30" i="4"/>
  <c r="AS30" i="4"/>
  <c r="AZ30" i="4"/>
  <c r="AV30" i="4"/>
  <c r="AX31" i="4"/>
  <c r="AT31" i="4"/>
  <c r="AW31" i="4"/>
  <c r="AS31" i="4"/>
  <c r="AZ31" i="4"/>
  <c r="BT31" i="4" s="1"/>
  <c r="AV31" i="4"/>
  <c r="AX32" i="4"/>
  <c r="AT32" i="4"/>
  <c r="AW32" i="4"/>
  <c r="AS32" i="4"/>
  <c r="AZ32" i="4"/>
  <c r="AV32" i="4"/>
  <c r="AX33" i="4"/>
  <c r="AT33" i="4"/>
  <c r="AW33" i="4"/>
  <c r="AS33" i="4"/>
  <c r="AZ33" i="4"/>
  <c r="AV33" i="4"/>
  <c r="AX34" i="4"/>
  <c r="AT34" i="4"/>
  <c r="AW34" i="4"/>
  <c r="AS34" i="4"/>
  <c r="AZ34" i="4"/>
  <c r="AV34" i="4"/>
  <c r="BS44" i="4"/>
  <c r="AV20" i="4"/>
  <c r="BG20" i="4"/>
  <c r="BJ21" i="4"/>
  <c r="AX58" i="4"/>
  <c r="AW58" i="4"/>
  <c r="AS58" i="4"/>
  <c r="AZ58" i="4"/>
  <c r="AV58" i="4"/>
  <c r="AY58" i="4"/>
  <c r="BS58" i="4" s="1"/>
  <c r="AU58" i="4"/>
  <c r="AT58" i="4"/>
  <c r="BD15" i="4"/>
  <c r="BD16" i="4"/>
  <c r="BD17" i="4"/>
  <c r="BD18" i="4"/>
  <c r="AT19" i="4"/>
  <c r="AY19" i="4"/>
  <c r="BD19" i="4"/>
  <c r="BJ19" i="4"/>
  <c r="AU20" i="4"/>
  <c r="AZ20" i="4"/>
  <c r="BF20" i="4"/>
  <c r="AW21" i="4"/>
  <c r="AS21" i="4"/>
  <c r="AZ21" i="4"/>
  <c r="AV21" i="4"/>
  <c r="AY21" i="4"/>
  <c r="BG21" i="4"/>
  <c r="BI22" i="4"/>
  <c r="BR22" i="4" s="1"/>
  <c r="BE22" i="4"/>
  <c r="BH22" i="4"/>
  <c r="BD22" i="4"/>
  <c r="BJ22" i="4"/>
  <c r="AU23" i="4"/>
  <c r="AU33" i="4"/>
  <c r="AU34" i="4"/>
  <c r="BD23" i="4"/>
  <c r="BH23" i="4"/>
  <c r="BD24" i="4"/>
  <c r="BH24" i="4"/>
  <c r="BD25" i="4"/>
  <c r="BH25" i="4"/>
  <c r="BD26" i="4"/>
  <c r="BH26" i="4"/>
  <c r="BD27" i="4"/>
  <c r="BH27" i="4"/>
  <c r="BD28" i="4"/>
  <c r="BH28" i="4"/>
  <c r="BD29" i="4"/>
  <c r="BH29" i="4"/>
  <c r="BD30" i="4"/>
  <c r="BH30" i="4"/>
  <c r="BD31" i="4"/>
  <c r="BH31" i="4"/>
  <c r="BD32" i="4"/>
  <c r="BH32" i="4"/>
  <c r="BD33" i="4"/>
  <c r="BH33" i="4"/>
  <c r="BD34" i="4"/>
  <c r="BH34" i="4"/>
  <c r="AU36" i="4"/>
  <c r="AX37" i="4"/>
  <c r="AT37" i="4"/>
  <c r="AW37" i="4"/>
  <c r="AS37" i="4"/>
  <c r="AY37" i="4"/>
  <c r="BS37" i="4" s="1"/>
  <c r="AU38" i="4"/>
  <c r="AX39" i="4"/>
  <c r="AT39" i="4"/>
  <c r="AW39" i="4"/>
  <c r="AS39" i="4"/>
  <c r="AY39" i="4"/>
  <c r="BS39" i="4" s="1"/>
  <c r="AU40" i="4"/>
  <c r="AX49" i="4"/>
  <c r="AT49" i="4"/>
  <c r="AW49" i="4"/>
  <c r="AS49" i="4"/>
  <c r="AZ49" i="4"/>
  <c r="AV49" i="4"/>
  <c r="AY49" i="4"/>
  <c r="BS49" i="4" s="1"/>
  <c r="AU49" i="4"/>
  <c r="BE23" i="4"/>
  <c r="BI23" i="4"/>
  <c r="BE24" i="4"/>
  <c r="BI24" i="4"/>
  <c r="BE25" i="4"/>
  <c r="BI25" i="4"/>
  <c r="BE26" i="4"/>
  <c r="BI26" i="4"/>
  <c r="BE27" i="4"/>
  <c r="BI27" i="4"/>
  <c r="BE28" i="4"/>
  <c r="BI28" i="4"/>
  <c r="BE29" i="4"/>
  <c r="BI29" i="4"/>
  <c r="BE30" i="4"/>
  <c r="BI30" i="4"/>
  <c r="BE31" i="4"/>
  <c r="BI31" i="4"/>
  <c r="BE32" i="4"/>
  <c r="BI32" i="4"/>
  <c r="BE33" i="4"/>
  <c r="BI33" i="4"/>
  <c r="BE34" i="4"/>
  <c r="BI34" i="4"/>
  <c r="AX35" i="4"/>
  <c r="AT35" i="4"/>
  <c r="AV35" i="4"/>
  <c r="AZ37" i="4"/>
  <c r="AZ39" i="4"/>
  <c r="BF23" i="4"/>
  <c r="BF24" i="4"/>
  <c r="BF25" i="4"/>
  <c r="BF26" i="4"/>
  <c r="BO26" i="4" s="1"/>
  <c r="BF27" i="4"/>
  <c r="BF28" i="4"/>
  <c r="BF29" i="4"/>
  <c r="BO29" i="4" s="1"/>
  <c r="BF30" i="4"/>
  <c r="BO30" i="4" s="1"/>
  <c r="BF31" i="4"/>
  <c r="BF32" i="4"/>
  <c r="BF33" i="4"/>
  <c r="BF34" i="4"/>
  <c r="AX36" i="4"/>
  <c r="AT36" i="4"/>
  <c r="AW36" i="4"/>
  <c r="AS36" i="4"/>
  <c r="AY36" i="4"/>
  <c r="BS36" i="4" s="1"/>
  <c r="AX38" i="4"/>
  <c r="AT38" i="4"/>
  <c r="AW38" i="4"/>
  <c r="AS38" i="4"/>
  <c r="AY38" i="4"/>
  <c r="BS38" i="4" s="1"/>
  <c r="AX40" i="4"/>
  <c r="AT40" i="4"/>
  <c r="AW40" i="4"/>
  <c r="AS40" i="4"/>
  <c r="AY40" i="4"/>
  <c r="BS40" i="4" s="1"/>
  <c r="AX51" i="4"/>
  <c r="AT51" i="4"/>
  <c r="AW51" i="4"/>
  <c r="AS51" i="4"/>
  <c r="AZ51" i="4"/>
  <c r="AV51" i="4"/>
  <c r="AY51" i="4"/>
  <c r="BS51" i="4" s="1"/>
  <c r="AU51" i="4"/>
  <c r="AS41" i="4"/>
  <c r="AW41" i="4"/>
  <c r="AS42" i="4"/>
  <c r="AW42" i="4"/>
  <c r="AS43" i="4"/>
  <c r="AW43" i="4"/>
  <c r="AS44" i="4"/>
  <c r="AW44" i="4"/>
  <c r="AS45" i="4"/>
  <c r="AW45" i="4"/>
  <c r="AU46" i="4"/>
  <c r="AU47" i="4"/>
  <c r="AU48" i="4"/>
  <c r="BT57" i="4"/>
  <c r="BF35" i="4"/>
  <c r="BF36" i="4"/>
  <c r="BF37" i="4"/>
  <c r="BF38" i="4"/>
  <c r="BF39" i="4"/>
  <c r="BF40" i="4"/>
  <c r="AT41" i="4"/>
  <c r="AX41" i="4"/>
  <c r="BF41" i="4"/>
  <c r="AT42" i="4"/>
  <c r="AX42" i="4"/>
  <c r="BF42" i="4"/>
  <c r="AT43" i="4"/>
  <c r="AX43" i="4"/>
  <c r="BF43" i="4"/>
  <c r="AT44" i="4"/>
  <c r="AX44" i="4"/>
  <c r="BF44" i="4"/>
  <c r="AT45" i="4"/>
  <c r="AX45" i="4"/>
  <c r="BF45" i="4"/>
  <c r="AX50" i="4"/>
  <c r="AT50" i="4"/>
  <c r="AW50" i="4"/>
  <c r="AS50" i="4"/>
  <c r="AZ50" i="4"/>
  <c r="AV50" i="4"/>
  <c r="AU41" i="4"/>
  <c r="AU42" i="4"/>
  <c r="AU43" i="4"/>
  <c r="AU44" i="4"/>
  <c r="AU45" i="4"/>
  <c r="AX46" i="4"/>
  <c r="AT46" i="4"/>
  <c r="AW46" i="4"/>
  <c r="AS46" i="4"/>
  <c r="AY46" i="4"/>
  <c r="BS46" i="4" s="1"/>
  <c r="AX47" i="4"/>
  <c r="AT47" i="4"/>
  <c r="AW47" i="4"/>
  <c r="AS47" i="4"/>
  <c r="AY47" i="4"/>
  <c r="BS47" i="4" s="1"/>
  <c r="AX48" i="4"/>
  <c r="AT48" i="4"/>
  <c r="AW48" i="4"/>
  <c r="AS48" i="4"/>
  <c r="AY48" i="4"/>
  <c r="BS48" i="4" s="1"/>
  <c r="AX52" i="4"/>
  <c r="AT52" i="4"/>
  <c r="AW52" i="4"/>
  <c r="AS52" i="4"/>
  <c r="AZ52" i="4"/>
  <c r="BT52" i="4" s="1"/>
  <c r="AV52" i="4"/>
  <c r="AX53" i="4"/>
  <c r="AT53" i="4"/>
  <c r="AW53" i="4"/>
  <c r="AS53" i="4"/>
  <c r="AZ53" i="4"/>
  <c r="AV53" i="4"/>
  <c r="AX54" i="4"/>
  <c r="AT54" i="4"/>
  <c r="AW54" i="4"/>
  <c r="AS54" i="4"/>
  <c r="AZ54" i="4"/>
  <c r="AV54" i="4"/>
  <c r="AX55" i="4"/>
  <c r="BR55" i="4" s="1"/>
  <c r="AT55" i="4"/>
  <c r="AW55" i="4"/>
  <c r="AS55" i="4"/>
  <c r="AZ55" i="4"/>
  <c r="AV55" i="4"/>
  <c r="BP55" i="4" s="1"/>
  <c r="AU57" i="4"/>
  <c r="BF57" i="4"/>
  <c r="AX59" i="4"/>
  <c r="AT59" i="4"/>
  <c r="AW59" i="4"/>
  <c r="AS59" i="4"/>
  <c r="AZ59" i="4"/>
  <c r="AV59" i="4"/>
  <c r="BE46" i="4"/>
  <c r="BI46" i="4"/>
  <c r="BE47" i="4"/>
  <c r="BI47" i="4"/>
  <c r="BE48" i="4"/>
  <c r="BI48" i="4"/>
  <c r="BE49" i="4"/>
  <c r="BI49" i="4"/>
  <c r="BE50" i="4"/>
  <c r="BI50" i="4"/>
  <c r="BI51" i="4"/>
  <c r="AW57" i="4"/>
  <c r="AS57" i="4"/>
  <c r="AV57" i="4"/>
  <c r="BI57" i="4"/>
  <c r="BE57" i="4"/>
  <c r="BG57" i="4"/>
  <c r="AU59" i="4"/>
  <c r="BF46" i="4"/>
  <c r="BF47" i="4"/>
  <c r="BF48" i="4"/>
  <c r="BF49" i="4"/>
  <c r="BF50" i="4"/>
  <c r="BO50" i="4" s="1"/>
  <c r="BF51" i="4"/>
  <c r="BF52" i="4"/>
  <c r="BF53" i="4"/>
  <c r="BF54" i="4"/>
  <c r="BF55" i="4"/>
  <c r="BK55" i="4"/>
  <c r="AW56" i="4"/>
  <c r="AS56" i="4"/>
  <c r="AV56" i="4"/>
  <c r="BI56" i="4"/>
  <c r="BR56" i="4" s="1"/>
  <c r="BE56" i="4"/>
  <c r="BG56" i="4"/>
  <c r="AX57" i="4"/>
  <c r="BH57" i="4"/>
  <c r="AY59" i="4"/>
  <c r="BS59" i="4" s="1"/>
  <c r="AU60" i="4"/>
  <c r="AY60" i="4"/>
  <c r="BS60" i="4" s="1"/>
  <c r="AU61" i="4"/>
  <c r="AY61" i="4"/>
  <c r="BS61" i="4" s="1"/>
  <c r="BK61" i="4"/>
  <c r="AU62" i="4"/>
  <c r="AY62" i="4"/>
  <c r="BS62" i="4" s="1"/>
  <c r="BG62" i="4"/>
  <c r="BK62" i="4"/>
  <c r="AU63" i="4"/>
  <c r="AY63" i="4"/>
  <c r="BS63" i="4" s="1"/>
  <c r="BG63" i="4"/>
  <c r="BK63" i="4"/>
  <c r="AU64" i="4"/>
  <c r="AY64" i="4"/>
  <c r="BS64" i="4" s="1"/>
  <c r="BG64" i="4"/>
  <c r="BK64" i="4"/>
  <c r="BD58" i="4"/>
  <c r="BH58" i="4"/>
  <c r="BD59" i="4"/>
  <c r="BH59" i="4"/>
  <c r="AV60" i="4"/>
  <c r="AZ60" i="4"/>
  <c r="BD60" i="4"/>
  <c r="BH60" i="4"/>
  <c r="AV61" i="4"/>
  <c r="AZ61" i="4"/>
  <c r="BD61" i="4"/>
  <c r="BH61" i="4"/>
  <c r="AV62" i="4"/>
  <c r="AZ62" i="4"/>
  <c r="BD62" i="4"/>
  <c r="BH62" i="4"/>
  <c r="AV63" i="4"/>
  <c r="AZ63" i="4"/>
  <c r="BD63" i="4"/>
  <c r="BH63" i="4"/>
  <c r="BD64" i="4"/>
  <c r="BH64" i="4"/>
  <c r="BQ64" i="4" s="1"/>
  <c r="BE58" i="4"/>
  <c r="BI58" i="4"/>
  <c r="BE59" i="4"/>
  <c r="BI59" i="4"/>
  <c r="AS60" i="4"/>
  <c r="AW60" i="4"/>
  <c r="BE60" i="4"/>
  <c r="BI60" i="4"/>
  <c r="BR60" i="4" s="1"/>
  <c r="AS61" i="4"/>
  <c r="AW61" i="4"/>
  <c r="BQ61" i="4" s="1"/>
  <c r="BE61" i="4"/>
  <c r="BI61" i="4"/>
  <c r="BR61" i="4" s="1"/>
  <c r="AS62" i="4"/>
  <c r="AW62" i="4"/>
  <c r="BE62" i="4"/>
  <c r="BI62" i="4"/>
  <c r="BR62" i="4" s="1"/>
  <c r="AS63" i="4"/>
  <c r="AW63" i="4"/>
  <c r="BQ63" i="4" s="1"/>
  <c r="BE63" i="4"/>
  <c r="BI63" i="4"/>
  <c r="BR63" i="4" s="1"/>
  <c r="AS64" i="4"/>
  <c r="BE64" i="4"/>
  <c r="BI64" i="4"/>
  <c r="BF58" i="4"/>
  <c r="BF59" i="4"/>
  <c r="AT60" i="4"/>
  <c r="BF60" i="4"/>
  <c r="AT61" i="4"/>
  <c r="BF61" i="4"/>
  <c r="AT62" i="4"/>
  <c r="BF62" i="4"/>
  <c r="AT63" i="4"/>
  <c r="BF63" i="4"/>
  <c r="BF64" i="4"/>
  <c r="BM63" i="1"/>
  <c r="BM59" i="1"/>
  <c r="AT61" i="1"/>
  <c r="AX61" i="1"/>
  <c r="AV61" i="1"/>
  <c r="AZ61" i="1"/>
  <c r="AU59" i="1"/>
  <c r="BH64" i="1"/>
  <c r="AT64" i="1"/>
  <c r="AX64" i="1"/>
  <c r="AV64" i="1"/>
  <c r="AZ64" i="1"/>
  <c r="AW61" i="1"/>
  <c r="AT60" i="1"/>
  <c r="AX60" i="1"/>
  <c r="AV60" i="1"/>
  <c r="AZ60" i="1"/>
  <c r="AT59" i="1"/>
  <c r="AX59" i="1"/>
  <c r="AV59" i="1"/>
  <c r="AZ59" i="1"/>
  <c r="AT63" i="1"/>
  <c r="AX63" i="1"/>
  <c r="AV63" i="1"/>
  <c r="AZ63" i="1"/>
  <c r="AW63" i="1"/>
  <c r="AT62" i="1"/>
  <c r="BN62" i="1" s="1"/>
  <c r="AX62" i="1"/>
  <c r="AV62" i="1"/>
  <c r="AZ62" i="1"/>
  <c r="AS61" i="1"/>
  <c r="AW59" i="1"/>
  <c r="AV53" i="1"/>
  <c r="AZ53" i="1"/>
  <c r="AT53" i="1"/>
  <c r="AX53" i="1"/>
  <c r="AS53" i="1"/>
  <c r="AU53" i="1"/>
  <c r="AW53" i="1"/>
  <c r="AU63" i="1"/>
  <c r="AV50" i="1"/>
  <c r="AZ50" i="1"/>
  <c r="AS50" i="1"/>
  <c r="AW50" i="1"/>
  <c r="AT50" i="1"/>
  <c r="AX50" i="1"/>
  <c r="BG43" i="1"/>
  <c r="BP43" i="1" s="1"/>
  <c r="BK43" i="1"/>
  <c r="BD43" i="1"/>
  <c r="BH43" i="1"/>
  <c r="BE43" i="1"/>
  <c r="BF43" i="1"/>
  <c r="BI43" i="1"/>
  <c r="AZ58" i="1"/>
  <c r="AV58" i="1"/>
  <c r="AZ57" i="1"/>
  <c r="AV57" i="1"/>
  <c r="AZ56" i="1"/>
  <c r="AV56" i="1"/>
  <c r="AZ55" i="1"/>
  <c r="AV55" i="1"/>
  <c r="AZ54" i="1"/>
  <c r="AV54" i="1"/>
  <c r="AV49" i="1"/>
  <c r="AZ49" i="1"/>
  <c r="AS49" i="1"/>
  <c r="AW49" i="1"/>
  <c r="AT49" i="1"/>
  <c r="AX49" i="1"/>
  <c r="BG38" i="1"/>
  <c r="BK38" i="1"/>
  <c r="BD38" i="1"/>
  <c r="BM38" i="1" s="1"/>
  <c r="BH38" i="1"/>
  <c r="BE38" i="1"/>
  <c r="BF38" i="1"/>
  <c r="BI38" i="1"/>
  <c r="BR38" i="1" s="1"/>
  <c r="BN37" i="1"/>
  <c r="AY50" i="1"/>
  <c r="BG39" i="1"/>
  <c r="BP39" i="1" s="1"/>
  <c r="BK39" i="1"/>
  <c r="BD39" i="1"/>
  <c r="BH39" i="1"/>
  <c r="BE39" i="1"/>
  <c r="BF39" i="1"/>
  <c r="BI39" i="1"/>
  <c r="AX58" i="1"/>
  <c r="BR58" i="1" s="1"/>
  <c r="AX57" i="1"/>
  <c r="AX56" i="1"/>
  <c r="AX55" i="1"/>
  <c r="AX54" i="1"/>
  <c r="AV52" i="1"/>
  <c r="AZ52" i="1"/>
  <c r="AT52" i="1"/>
  <c r="AX52" i="1"/>
  <c r="AV51" i="1"/>
  <c r="AZ51" i="1"/>
  <c r="AS51" i="1"/>
  <c r="AW51" i="1"/>
  <c r="AT51" i="1"/>
  <c r="AX51" i="1"/>
  <c r="AU50" i="1"/>
  <c r="AY49" i="1"/>
  <c r="BJ43" i="1"/>
  <c r="AX48" i="1"/>
  <c r="AS48" i="1"/>
  <c r="BG44" i="1"/>
  <c r="BP44" i="1" s="1"/>
  <c r="BK44" i="1"/>
  <c r="BD44" i="1"/>
  <c r="BH44" i="1"/>
  <c r="BG40" i="1"/>
  <c r="BP40" i="1" s="1"/>
  <c r="BK40" i="1"/>
  <c r="BD40" i="1"/>
  <c r="BH40" i="1"/>
  <c r="BG37" i="1"/>
  <c r="BK37" i="1"/>
  <c r="BD37" i="1"/>
  <c r="BH37" i="1"/>
  <c r="BD47" i="1"/>
  <c r="BH47" i="1"/>
  <c r="AV47" i="1"/>
  <c r="AZ47" i="1"/>
  <c r="BD46" i="1"/>
  <c r="BH46" i="1"/>
  <c r="AV46" i="1"/>
  <c r="AZ46" i="1"/>
  <c r="BD45" i="1"/>
  <c r="BH45" i="1"/>
  <c r="BI44" i="1"/>
  <c r="BG41" i="1"/>
  <c r="BP41" i="1" s="1"/>
  <c r="BK41" i="1"/>
  <c r="BD41" i="1"/>
  <c r="BH41" i="1"/>
  <c r="BI40" i="1"/>
  <c r="BH52" i="1"/>
  <c r="BQ52" i="1" s="1"/>
  <c r="BH51" i="1"/>
  <c r="BH50" i="1"/>
  <c r="BH49" i="1"/>
  <c r="BH48" i="1"/>
  <c r="AZ48" i="1"/>
  <c r="AU48" i="1"/>
  <c r="BK47" i="1"/>
  <c r="BF47" i="1"/>
  <c r="AU47" i="1"/>
  <c r="BK46" i="1"/>
  <c r="BF46" i="1"/>
  <c r="AU46" i="1"/>
  <c r="BK45" i="1"/>
  <c r="BF45" i="1"/>
  <c r="BF44" i="1"/>
  <c r="BG42" i="1"/>
  <c r="BP42" i="1" s="1"/>
  <c r="BK42" i="1"/>
  <c r="BD42" i="1"/>
  <c r="BH42" i="1"/>
  <c r="BI41" i="1"/>
  <c r="BF40" i="1"/>
  <c r="BF37" i="1"/>
  <c r="AZ45" i="1"/>
  <c r="AZ44" i="1"/>
  <c r="AZ43" i="1"/>
  <c r="AZ42" i="1"/>
  <c r="AZ41" i="1"/>
  <c r="AZ40" i="1"/>
  <c r="BQ42" i="1" l="1"/>
  <c r="BT26" i="4"/>
  <c r="BT38" i="4"/>
  <c r="BR16" i="4"/>
  <c r="BP50" i="4"/>
  <c r="BN45" i="4"/>
  <c r="BT22" i="4"/>
  <c r="BT41" i="4"/>
  <c r="BQ53" i="4"/>
  <c r="BR41" i="4"/>
  <c r="BQ40" i="4"/>
  <c r="BT58" i="4"/>
  <c r="BT51" i="4"/>
  <c r="BT39" i="4"/>
  <c r="BT34" i="4"/>
  <c r="BN41" i="4"/>
  <c r="BR43" i="1"/>
  <c r="BT24" i="4"/>
  <c r="BQ62" i="4"/>
  <c r="BQ60" i="4"/>
  <c r="BO55" i="4"/>
  <c r="BT42" i="4"/>
  <c r="BO22" i="4"/>
  <c r="BQ42" i="4"/>
  <c r="BN60" i="1"/>
  <c r="BR54" i="4"/>
  <c r="BP61" i="1"/>
  <c r="BQ45" i="1"/>
  <c r="BN43" i="1"/>
  <c r="BS49" i="1"/>
  <c r="BS55" i="1"/>
  <c r="BS46" i="1"/>
  <c r="BT63" i="1"/>
  <c r="BT59" i="1"/>
  <c r="BM62" i="1"/>
  <c r="BQ46" i="1"/>
  <c r="BQ47" i="1"/>
  <c r="BP62" i="1"/>
  <c r="BP46" i="1"/>
  <c r="BT61" i="1"/>
  <c r="BN64" i="1"/>
  <c r="BO51" i="1"/>
  <c r="BS59" i="1"/>
  <c r="BP38" i="1"/>
  <c r="BN47" i="1"/>
  <c r="BN44" i="1"/>
  <c r="BP59" i="1"/>
  <c r="BR48" i="1"/>
  <c r="BO42" i="1"/>
  <c r="BM56" i="1"/>
  <c r="BR42" i="1"/>
  <c r="BR49" i="1"/>
  <c r="BP50" i="1"/>
  <c r="BR60" i="1"/>
  <c r="BQ56" i="1"/>
  <c r="BM45" i="1"/>
  <c r="BS43" i="1"/>
  <c r="BN49" i="1"/>
  <c r="BR64" i="1"/>
  <c r="BS45" i="1"/>
  <c r="BR45" i="1"/>
  <c r="BQ53" i="1"/>
  <c r="BR37" i="1"/>
  <c r="BS50" i="1"/>
  <c r="BN38" i="1"/>
  <c r="BT54" i="1"/>
  <c r="BS62" i="1"/>
  <c r="BS58" i="1"/>
  <c r="BN53" i="1"/>
  <c r="BS52" i="1"/>
  <c r="BQ62" i="1"/>
  <c r="BS37" i="1"/>
  <c r="BT40" i="1"/>
  <c r="BR54" i="1"/>
  <c r="BQ39" i="1"/>
  <c r="BO41" i="1"/>
  <c r="BO54" i="1"/>
  <c r="BT44" i="1"/>
  <c r="BO53" i="1"/>
  <c r="BQ59" i="1"/>
  <c r="BQ54" i="1"/>
  <c r="BR62" i="1"/>
  <c r="BO58" i="1"/>
  <c r="BL58" i="1"/>
  <c r="BC58" i="1" s="1"/>
  <c r="BQ37" i="1"/>
  <c r="BP53" i="1"/>
  <c r="BN61" i="1"/>
  <c r="BR56" i="1"/>
  <c r="BR50" i="1"/>
  <c r="BT48" i="1"/>
  <c r="BM44" i="1"/>
  <c r="BR52" i="1"/>
  <c r="BT57" i="1"/>
  <c r="BO43" i="1"/>
  <c r="BS63" i="1"/>
  <c r="BS42" i="1"/>
  <c r="BP64" i="1"/>
  <c r="BQ58" i="1"/>
  <c r="BL62" i="1"/>
  <c r="BC62" i="1" s="1"/>
  <c r="BN59" i="1"/>
  <c r="BL54" i="1"/>
  <c r="BC54" i="1" s="1"/>
  <c r="BS56" i="1"/>
  <c r="BT62" i="1"/>
  <c r="BL49" i="1"/>
  <c r="BC49" i="1" s="1"/>
  <c r="BP52" i="1"/>
  <c r="BN39" i="1"/>
  <c r="BT56" i="1"/>
  <c r="BT58" i="1"/>
  <c r="BQ43" i="1"/>
  <c r="BT50" i="1"/>
  <c r="BS64" i="1"/>
  <c r="BN41" i="1"/>
  <c r="BN40" i="1"/>
  <c r="BO61" i="1"/>
  <c r="BR61" i="1"/>
  <c r="BL60" i="1"/>
  <c r="BC60" i="1" s="1"/>
  <c r="BO60" i="1"/>
  <c r="BT60" i="1"/>
  <c r="BT37" i="1"/>
  <c r="BN50" i="1"/>
  <c r="BO44" i="1"/>
  <c r="BR40" i="1"/>
  <c r="BP37" i="1"/>
  <c r="BO63" i="1"/>
  <c r="BR53" i="1"/>
  <c r="BP60" i="1"/>
  <c r="BL59" i="1"/>
  <c r="BC59" i="1" s="1"/>
  <c r="BO37" i="1"/>
  <c r="BR44" i="1"/>
  <c r="BQ38" i="1"/>
  <c r="BN63" i="1"/>
  <c r="BL61" i="1"/>
  <c r="BC61" i="1" s="1"/>
  <c r="BL56" i="1"/>
  <c r="BC56" i="1" s="1"/>
  <c r="BA38" i="1"/>
  <c r="AR38" i="1" s="1"/>
  <c r="BO48" i="1"/>
  <c r="BN48" i="1"/>
  <c r="BS48" i="1"/>
  <c r="BR55" i="1"/>
  <c r="BO38" i="1"/>
  <c r="BN56" i="1"/>
  <c r="BQ61" i="1"/>
  <c r="BQ55" i="1"/>
  <c r="BL48" i="1"/>
  <c r="BC48" i="1" s="1"/>
  <c r="BS47" i="1"/>
  <c r="BL63" i="1"/>
  <c r="BC63" i="1" s="1"/>
  <c r="BT41" i="1"/>
  <c r="BQ41" i="1"/>
  <c r="BO50" i="1"/>
  <c r="BR39" i="1"/>
  <c r="BT49" i="1"/>
  <c r="BT43" i="1"/>
  <c r="BO40" i="1"/>
  <c r="BQ40" i="1"/>
  <c r="BQ44" i="1"/>
  <c r="BR51" i="1"/>
  <c r="BT39" i="1"/>
  <c r="BT55" i="1"/>
  <c r="BT64" i="1"/>
  <c r="BL64" i="1"/>
  <c r="BC64" i="1" s="1"/>
  <c r="BA39" i="1"/>
  <c r="AR39" i="1" s="1"/>
  <c r="BA37" i="1"/>
  <c r="AR37" i="1" s="1"/>
  <c r="BL53" i="1"/>
  <c r="BC53" i="1" s="1"/>
  <c r="BS54" i="1"/>
  <c r="BP47" i="1"/>
  <c r="BO47" i="1"/>
  <c r="BO45" i="1"/>
  <c r="BL51" i="1"/>
  <c r="BC51" i="1" s="1"/>
  <c r="BL47" i="1"/>
  <c r="BC47" i="1" s="1"/>
  <c r="BP48" i="1"/>
  <c r="BT51" i="1"/>
  <c r="BT52" i="1"/>
  <c r="BO39" i="1"/>
  <c r="BL55" i="1"/>
  <c r="BC55" i="1" s="1"/>
  <c r="BL57" i="1"/>
  <c r="BC57" i="1" s="1"/>
  <c r="BR63" i="1"/>
  <c r="BS53" i="1"/>
  <c r="BL50" i="1"/>
  <c r="BC50" i="1" s="1"/>
  <c r="BP49" i="1"/>
  <c r="BT53" i="1"/>
  <c r="BP63" i="1"/>
  <c r="BO59" i="1"/>
  <c r="BR41" i="1"/>
  <c r="BO46" i="1"/>
  <c r="BQ48" i="1"/>
  <c r="BT46" i="1"/>
  <c r="BT47" i="1"/>
  <c r="BN51" i="1"/>
  <c r="BP51" i="1"/>
  <c r="BR57" i="1"/>
  <c r="BT38" i="1"/>
  <c r="BQ63" i="1"/>
  <c r="BR59" i="1"/>
  <c r="BQ57" i="1"/>
  <c r="BO55" i="1"/>
  <c r="BO52" i="1"/>
  <c r="BO57" i="1"/>
  <c r="BS57" i="1"/>
  <c r="BA43" i="1"/>
  <c r="AR43" i="1" s="1"/>
  <c r="BP59" i="4"/>
  <c r="BN53" i="4"/>
  <c r="BT49" i="4"/>
  <c r="BN38" i="4"/>
  <c r="BN39" i="4"/>
  <c r="BP27" i="4"/>
  <c r="BP45" i="4"/>
  <c r="BQ46" i="4"/>
  <c r="BN56" i="4"/>
  <c r="BS57" i="4"/>
  <c r="BT48" i="4"/>
  <c r="BR40" i="4"/>
  <c r="BP31" i="4"/>
  <c r="BP29" i="4"/>
  <c r="BT17" i="4"/>
  <c r="BR53" i="4"/>
  <c r="BL36" i="4"/>
  <c r="BC36" i="4" s="1"/>
  <c r="BQ36" i="4"/>
  <c r="BQ51" i="4"/>
  <c r="BN36" i="4"/>
  <c r="BP58" i="4"/>
  <c r="BT29" i="4"/>
  <c r="BT46" i="4"/>
  <c r="BQ55" i="4"/>
  <c r="BR52" i="4"/>
  <c r="BR45" i="4"/>
  <c r="BN44" i="4"/>
  <c r="BQ43" i="4"/>
  <c r="BO27" i="4"/>
  <c r="BP34" i="4"/>
  <c r="BP28" i="4"/>
  <c r="BP26" i="4"/>
  <c r="BP24" i="4"/>
  <c r="BT23" i="4"/>
  <c r="BM35" i="4"/>
  <c r="BN17" i="4"/>
  <c r="BT44" i="4"/>
  <c r="BR43" i="4"/>
  <c r="BT43" i="4"/>
  <c r="BO32" i="4"/>
  <c r="BT27" i="4"/>
  <c r="BP23" i="4"/>
  <c r="BS17" i="4"/>
  <c r="BQ35" i="4"/>
  <c r="BR44" i="4"/>
  <c r="BR38" i="4"/>
  <c r="BQ50" i="4"/>
  <c r="BL38" i="4"/>
  <c r="BC38" i="4" s="1"/>
  <c r="BN51" i="4"/>
  <c r="BR36" i="4"/>
  <c r="BO31" i="4"/>
  <c r="BP30" i="4"/>
  <c r="BP18" i="4"/>
  <c r="BT15" i="4"/>
  <c r="BN15" i="4"/>
  <c r="BP39" i="4"/>
  <c r="BT40" i="4"/>
  <c r="BO56" i="4"/>
  <c r="BR17" i="4"/>
  <c r="BP41" i="4"/>
  <c r="BR64" i="4"/>
  <c r="BR42" i="4"/>
  <c r="BQ38" i="4"/>
  <c r="BR35" i="4"/>
  <c r="BR37" i="4"/>
  <c r="BT16" i="4"/>
  <c r="BT37" i="4"/>
  <c r="BO15" i="4"/>
  <c r="BP61" i="4"/>
  <c r="BN22" i="4"/>
  <c r="BT28" i="4"/>
  <c r="BP15" i="4"/>
  <c r="BP44" i="4"/>
  <c r="BQ56" i="4"/>
  <c r="BN52" i="4"/>
  <c r="BO24" i="4"/>
  <c r="BP35" i="4"/>
  <c r="BR39" i="4"/>
  <c r="BT33" i="4"/>
  <c r="BT60" i="4"/>
  <c r="BP51" i="4"/>
  <c r="BS20" i="4"/>
  <c r="BP43" i="4"/>
  <c r="BP42" i="4"/>
  <c r="BT36" i="4"/>
  <c r="BN18" i="4"/>
  <c r="BT45" i="4"/>
  <c r="BP63" i="4"/>
  <c r="BP62" i="4"/>
  <c r="BT25" i="4"/>
  <c r="BO25" i="4"/>
  <c r="BL43" i="4"/>
  <c r="BC43" i="4" s="1"/>
  <c r="BN40" i="4"/>
  <c r="BQ39" i="4"/>
  <c r="BP32" i="4"/>
  <c r="BT47" i="4"/>
  <c r="BT53" i="4"/>
  <c r="BT50" i="4"/>
  <c r="BL40" i="4"/>
  <c r="BC40" i="4" s="1"/>
  <c r="BT30" i="4"/>
  <c r="BN64" i="4"/>
  <c r="BO53" i="4"/>
  <c r="BN16" i="4"/>
  <c r="BP37" i="4"/>
  <c r="BN19" i="4"/>
  <c r="BO21" i="4"/>
  <c r="BQ44" i="4"/>
  <c r="BT32" i="4"/>
  <c r="BN21" i="4"/>
  <c r="BL44" i="4"/>
  <c r="BC44" i="4" s="1"/>
  <c r="BN42" i="4"/>
  <c r="BN54" i="4"/>
  <c r="BL45" i="4"/>
  <c r="BC45" i="4" s="1"/>
  <c r="BN43" i="4"/>
  <c r="BL41" i="4"/>
  <c r="BC41" i="4" s="1"/>
  <c r="BL35" i="4"/>
  <c r="BC35" i="4" s="1"/>
  <c r="BO28" i="4"/>
  <c r="BQ37" i="4"/>
  <c r="BP33" i="4"/>
  <c r="BP25" i="4"/>
  <c r="BP16" i="4"/>
  <c r="BO52" i="4"/>
  <c r="BT54" i="4"/>
  <c r="BQ47" i="4"/>
  <c r="BL42" i="4"/>
  <c r="BC42" i="4" s="1"/>
  <c r="BQ45" i="4"/>
  <c r="BQ41" i="4"/>
  <c r="BN35" i="4"/>
  <c r="BP49" i="4"/>
  <c r="BN37" i="4"/>
  <c r="BT18" i="4"/>
  <c r="BA16" i="4"/>
  <c r="AR16" i="4" s="1"/>
  <c r="BR18" i="4"/>
  <c r="BR15" i="4"/>
  <c r="BT64" i="4"/>
  <c r="BO54" i="4"/>
  <c r="BL49" i="4"/>
  <c r="BC49" i="4" s="1"/>
  <c r="BL47" i="4"/>
  <c r="BC47" i="4" s="1"/>
  <c r="BT59" i="4"/>
  <c r="BQ54" i="4"/>
  <c r="BQ52" i="4"/>
  <c r="BP20" i="4"/>
  <c r="BO18" i="4"/>
  <c r="BS56" i="4"/>
  <c r="BP54" i="4"/>
  <c r="BP52" i="4"/>
  <c r="BQ49" i="4"/>
  <c r="BR19" i="4"/>
  <c r="BP64" i="4"/>
  <c r="BQ48" i="4"/>
  <c r="BO42" i="4"/>
  <c r="BT21" i="4"/>
  <c r="BS19" i="4"/>
  <c r="BP60" i="4"/>
  <c r="BN55" i="4"/>
  <c r="BP53" i="4"/>
  <c r="BO47" i="4"/>
  <c r="BL17" i="4"/>
  <c r="BC17" i="4" s="1"/>
  <c r="BP19" i="4"/>
  <c r="BO45" i="4"/>
  <c r="BO41" i="4"/>
  <c r="BR59" i="4"/>
  <c r="BL57" i="4"/>
  <c r="BC57" i="4" s="1"/>
  <c r="BO34" i="4"/>
  <c r="BL58" i="4"/>
  <c r="BC58" i="4" s="1"/>
  <c r="BO64" i="4"/>
  <c r="BO63" i="4"/>
  <c r="BR57" i="4"/>
  <c r="BL51" i="4"/>
  <c r="BC51" i="4" s="1"/>
  <c r="BR46" i="4"/>
  <c r="BO51" i="4"/>
  <c r="BL54" i="4"/>
  <c r="BC54" i="4" s="1"/>
  <c r="BO58" i="4"/>
  <c r="BA35" i="4"/>
  <c r="AR35" i="4" s="1"/>
  <c r="BL50" i="4"/>
  <c r="BC50" i="4" s="1"/>
  <c r="BL48" i="4"/>
  <c r="BC48" i="4" s="1"/>
  <c r="BL46" i="4"/>
  <c r="BC46" i="4" s="1"/>
  <c r="BO35" i="4"/>
  <c r="BL22" i="4"/>
  <c r="BC22" i="4" s="1"/>
  <c r="BO20" i="4"/>
  <c r="BL15" i="4"/>
  <c r="BQ21" i="4"/>
  <c r="BN20" i="4"/>
  <c r="BO17" i="4"/>
  <c r="BO62" i="4"/>
  <c r="BM54" i="4"/>
  <c r="BA54" i="4"/>
  <c r="AR54" i="4" s="1"/>
  <c r="BR34" i="4"/>
  <c r="BQ29" i="4"/>
  <c r="BN62" i="4"/>
  <c r="BO60" i="4"/>
  <c r="BQ57" i="4"/>
  <c r="BM59" i="4"/>
  <c r="BA59" i="4"/>
  <c r="AR59" i="4" s="1"/>
  <c r="BT55" i="4"/>
  <c r="BN48" i="4"/>
  <c r="BM46" i="4"/>
  <c r="BA46" i="4"/>
  <c r="AR46" i="4" s="1"/>
  <c r="BR50" i="4"/>
  <c r="BO46" i="4"/>
  <c r="BM44" i="4"/>
  <c r="BA44" i="4"/>
  <c r="AR44" i="4" s="1"/>
  <c r="BM42" i="4"/>
  <c r="BA42" i="4"/>
  <c r="AR42" i="4" s="1"/>
  <c r="BM40" i="4"/>
  <c r="BA40" i="4"/>
  <c r="AR40" i="4" s="1"/>
  <c r="BL53" i="4"/>
  <c r="BC53" i="4" s="1"/>
  <c r="BN49" i="4"/>
  <c r="BO40" i="4"/>
  <c r="BM37" i="4"/>
  <c r="BA37" i="4"/>
  <c r="AR37" i="4" s="1"/>
  <c r="BO36" i="4"/>
  <c r="BL33" i="4"/>
  <c r="BC33" i="4" s="1"/>
  <c r="BL31" i="4"/>
  <c r="BC31" i="4" s="1"/>
  <c r="BL29" i="4"/>
  <c r="BC29" i="4" s="1"/>
  <c r="BL27" i="4"/>
  <c r="BC27" i="4" s="1"/>
  <c r="BL25" i="4"/>
  <c r="BC25" i="4" s="1"/>
  <c r="BL23" i="4"/>
  <c r="BC23" i="4" s="1"/>
  <c r="BO33" i="4"/>
  <c r="BS21" i="4"/>
  <c r="BL18" i="4"/>
  <c r="BC18" i="4" s="1"/>
  <c r="BQ58" i="4"/>
  <c r="BM34" i="4"/>
  <c r="BA34" i="4"/>
  <c r="AR34" i="4" s="1"/>
  <c r="BN33" i="4"/>
  <c r="BM32" i="4"/>
  <c r="BA32" i="4"/>
  <c r="AR32" i="4" s="1"/>
  <c r="BN31" i="4"/>
  <c r="BM30" i="4"/>
  <c r="BA30" i="4"/>
  <c r="AR30" i="4" s="1"/>
  <c r="BN29" i="4"/>
  <c r="BM28" i="4"/>
  <c r="BA28" i="4"/>
  <c r="AR28" i="4" s="1"/>
  <c r="BN27" i="4"/>
  <c r="BM26" i="4"/>
  <c r="BA26" i="4"/>
  <c r="AR26" i="4" s="1"/>
  <c r="BN25" i="4"/>
  <c r="BM24" i="4"/>
  <c r="BA24" i="4"/>
  <c r="AR24" i="4" s="1"/>
  <c r="BN23" i="4"/>
  <c r="BM22" i="4"/>
  <c r="BA22" i="4"/>
  <c r="AR22" i="4" s="1"/>
  <c r="BL20" i="4"/>
  <c r="BC20" i="4" s="1"/>
  <c r="BR23" i="4"/>
  <c r="BM19" i="4"/>
  <c r="BA19" i="4"/>
  <c r="AR19" i="4" s="1"/>
  <c r="BL21" i="4"/>
  <c r="BC21" i="4" s="1"/>
  <c r="BQ20" i="4"/>
  <c r="BM15" i="4"/>
  <c r="BM18" i="4"/>
  <c r="BM17" i="4"/>
  <c r="BM57" i="4"/>
  <c r="BA57" i="4"/>
  <c r="AR57" i="4" s="1"/>
  <c r="BN50" i="4"/>
  <c r="BL37" i="4"/>
  <c r="BC37" i="4" s="1"/>
  <c r="BO37" i="4"/>
  <c r="BM51" i="4"/>
  <c r="BA51" i="4"/>
  <c r="AR51" i="4" s="1"/>
  <c r="BM58" i="4"/>
  <c r="BA58" i="4"/>
  <c r="AR58" i="4" s="1"/>
  <c r="BQ33" i="4"/>
  <c r="BR32" i="4"/>
  <c r="BR30" i="4"/>
  <c r="BR28" i="4"/>
  <c r="BQ25" i="4"/>
  <c r="BR24" i="4"/>
  <c r="BQ23" i="4"/>
  <c r="BM64" i="4"/>
  <c r="BA64" i="4"/>
  <c r="AR64" i="4" s="1"/>
  <c r="BM63" i="4"/>
  <c r="BA63" i="4"/>
  <c r="AR63" i="4" s="1"/>
  <c r="BM62" i="4"/>
  <c r="BA62" i="4"/>
  <c r="AR62" i="4" s="1"/>
  <c r="BM61" i="4"/>
  <c r="BA61" i="4"/>
  <c r="AR61" i="4" s="1"/>
  <c r="BM60" i="4"/>
  <c r="BA60" i="4"/>
  <c r="AR60" i="4" s="1"/>
  <c r="BL63" i="4"/>
  <c r="BC63" i="4" s="1"/>
  <c r="BL62" i="4"/>
  <c r="BC62" i="4" s="1"/>
  <c r="BL61" i="4"/>
  <c r="BC61" i="4" s="1"/>
  <c r="BL60" i="4"/>
  <c r="BC60" i="4" s="1"/>
  <c r="BL59" i="4"/>
  <c r="BC59" i="4" s="1"/>
  <c r="BP56" i="4"/>
  <c r="BL55" i="4"/>
  <c r="BC55" i="4" s="1"/>
  <c r="BQ59" i="4"/>
  <c r="BO57" i="4"/>
  <c r="BM55" i="4"/>
  <c r="BA55" i="4"/>
  <c r="AR55" i="4" s="1"/>
  <c r="BM53" i="4"/>
  <c r="BA53" i="4"/>
  <c r="AR53" i="4" s="1"/>
  <c r="BR48" i="4"/>
  <c r="BN47" i="4"/>
  <c r="BO44" i="4"/>
  <c r="BN57" i="4"/>
  <c r="BM50" i="4"/>
  <c r="BA50" i="4"/>
  <c r="AR50" i="4" s="1"/>
  <c r="BL39" i="4"/>
  <c r="BC39" i="4" s="1"/>
  <c r="BO39" i="4"/>
  <c r="BM38" i="4"/>
  <c r="BA38" i="4"/>
  <c r="AR38" i="4" s="1"/>
  <c r="BL52" i="4"/>
  <c r="BC52" i="4" s="1"/>
  <c r="BR49" i="4"/>
  <c r="BO23" i="4"/>
  <c r="BP21" i="4"/>
  <c r="BL19" i="4"/>
  <c r="BC19" i="4" s="1"/>
  <c r="BR58" i="4"/>
  <c r="BQ34" i="4"/>
  <c r="BR33" i="4"/>
  <c r="BQ32" i="4"/>
  <c r="BR31" i="4"/>
  <c r="BQ30" i="4"/>
  <c r="BR29" i="4"/>
  <c r="BQ28" i="4"/>
  <c r="BR27" i="4"/>
  <c r="BQ26" i="4"/>
  <c r="BR25" i="4"/>
  <c r="BQ24" i="4"/>
  <c r="BS22" i="4"/>
  <c r="BQ22" i="4"/>
  <c r="BO16" i="4"/>
  <c r="BQ19" i="4"/>
  <c r="BA18" i="4"/>
  <c r="AR18" i="4" s="1"/>
  <c r="BA15" i="4"/>
  <c r="BL64" i="4"/>
  <c r="BC64" i="4" s="1"/>
  <c r="BM52" i="4"/>
  <c r="BA52" i="4"/>
  <c r="AR52" i="4" s="1"/>
  <c r="BM47" i="4"/>
  <c r="BA47" i="4"/>
  <c r="AR47" i="4" s="1"/>
  <c r="BM21" i="4"/>
  <c r="BA21" i="4"/>
  <c r="AR21" i="4" s="1"/>
  <c r="BQ31" i="4"/>
  <c r="BQ27" i="4"/>
  <c r="BR26" i="4"/>
  <c r="BM20" i="4"/>
  <c r="BA20" i="4"/>
  <c r="AR20" i="4" s="1"/>
  <c r="BN60" i="4"/>
  <c r="BN63" i="4"/>
  <c r="BN61" i="4"/>
  <c r="BT63" i="4"/>
  <c r="BT62" i="4"/>
  <c r="BT61" i="4"/>
  <c r="BO61" i="4"/>
  <c r="BM56" i="4"/>
  <c r="BA56" i="4"/>
  <c r="AR56" i="4" s="1"/>
  <c r="BO59" i="4"/>
  <c r="BP57" i="4"/>
  <c r="BN59" i="4"/>
  <c r="BL56" i="4"/>
  <c r="BC56" i="4" s="1"/>
  <c r="BM48" i="4"/>
  <c r="BA48" i="4"/>
  <c r="AR48" i="4" s="1"/>
  <c r="BR47" i="4"/>
  <c r="BN46" i="4"/>
  <c r="BO43" i="4"/>
  <c r="BO48" i="4"/>
  <c r="BM45" i="4"/>
  <c r="BA45" i="4"/>
  <c r="AR45" i="4" s="1"/>
  <c r="BM43" i="4"/>
  <c r="BA43" i="4"/>
  <c r="AR43" i="4" s="1"/>
  <c r="BM41" i="4"/>
  <c r="BA41" i="4"/>
  <c r="AR41" i="4" s="1"/>
  <c r="BR51" i="4"/>
  <c r="BM36" i="4"/>
  <c r="BA36" i="4"/>
  <c r="AR36" i="4" s="1"/>
  <c r="BO49" i="4"/>
  <c r="BM49" i="4"/>
  <c r="BA49" i="4"/>
  <c r="AR49" i="4" s="1"/>
  <c r="BM39" i="4"/>
  <c r="BA39" i="4"/>
  <c r="AR39" i="4" s="1"/>
  <c r="BO38" i="4"/>
  <c r="BL34" i="4"/>
  <c r="BC34" i="4" s="1"/>
  <c r="BL32" i="4"/>
  <c r="BC32" i="4" s="1"/>
  <c r="BL30" i="4"/>
  <c r="BC30" i="4" s="1"/>
  <c r="BL28" i="4"/>
  <c r="BC28" i="4" s="1"/>
  <c r="BL26" i="4"/>
  <c r="BC26" i="4" s="1"/>
  <c r="BL24" i="4"/>
  <c r="BC24" i="4" s="1"/>
  <c r="BT20" i="4"/>
  <c r="BL16" i="4"/>
  <c r="BC16" i="4" s="1"/>
  <c r="BN58" i="4"/>
  <c r="BN34" i="4"/>
  <c r="BM33" i="4"/>
  <c r="BA33" i="4"/>
  <c r="AR33" i="4" s="1"/>
  <c r="BN32" i="4"/>
  <c r="BM31" i="4"/>
  <c r="BA31" i="4"/>
  <c r="AR31" i="4" s="1"/>
  <c r="BN30" i="4"/>
  <c r="BM29" i="4"/>
  <c r="BA29" i="4"/>
  <c r="AR29" i="4" s="1"/>
  <c r="BN28" i="4"/>
  <c r="BM27" i="4"/>
  <c r="BA27" i="4"/>
  <c r="AR27" i="4" s="1"/>
  <c r="BN26" i="4"/>
  <c r="BM25" i="4"/>
  <c r="BA25" i="4"/>
  <c r="AR25" i="4" s="1"/>
  <c r="BN24" i="4"/>
  <c r="BM23" i="4"/>
  <c r="BA23" i="4"/>
  <c r="AR23" i="4" s="1"/>
  <c r="BA17" i="4"/>
  <c r="AR17" i="4" s="1"/>
  <c r="BM16" i="4"/>
  <c r="BL46" i="1"/>
  <c r="BC46" i="1" s="1"/>
  <c r="BM46" i="1"/>
  <c r="BL40" i="1"/>
  <c r="BC40" i="1" s="1"/>
  <c r="BM40" i="1"/>
  <c r="BA53" i="1"/>
  <c r="AR53" i="1" s="1"/>
  <c r="BM53" i="1"/>
  <c r="BT42" i="1"/>
  <c r="BA42" i="1"/>
  <c r="AR42" i="1" s="1"/>
  <c r="BL37" i="1"/>
  <c r="BC37" i="1" s="1"/>
  <c r="BM37" i="1"/>
  <c r="BA51" i="1"/>
  <c r="AR51" i="1" s="1"/>
  <c r="BM51" i="1"/>
  <c r="BN52" i="1"/>
  <c r="BA52" i="1"/>
  <c r="AR52" i="1" s="1"/>
  <c r="BL39" i="1"/>
  <c r="BC39" i="1" s="1"/>
  <c r="BQ49" i="1"/>
  <c r="BP55" i="1"/>
  <c r="BA55" i="1"/>
  <c r="AR55" i="1" s="1"/>
  <c r="BP57" i="1"/>
  <c r="BA57" i="1"/>
  <c r="AR57" i="1" s="1"/>
  <c r="BQ50" i="1"/>
  <c r="BA60" i="1"/>
  <c r="AR60" i="1" s="1"/>
  <c r="BA48" i="1"/>
  <c r="AR48" i="1" s="1"/>
  <c r="BM48" i="1"/>
  <c r="BA47" i="1"/>
  <c r="AR47" i="1" s="1"/>
  <c r="BP56" i="1"/>
  <c r="BA56" i="1"/>
  <c r="AR56" i="1" s="1"/>
  <c r="BL43" i="1"/>
  <c r="BC43" i="1" s="1"/>
  <c r="BM43" i="1"/>
  <c r="BQ64" i="1"/>
  <c r="BT45" i="1"/>
  <c r="BL41" i="1"/>
  <c r="BC41" i="1" s="1"/>
  <c r="BM41" i="1"/>
  <c r="BL42" i="1"/>
  <c r="BC42" i="1" s="1"/>
  <c r="BM42" i="1"/>
  <c r="BL45" i="1"/>
  <c r="BC45" i="1" s="1"/>
  <c r="BA41" i="1"/>
  <c r="AR41" i="1" s="1"/>
  <c r="BM47" i="1"/>
  <c r="BL38" i="1"/>
  <c r="BC38" i="1" s="1"/>
  <c r="BM39" i="1"/>
  <c r="BA49" i="1"/>
  <c r="AR49" i="1" s="1"/>
  <c r="BM49" i="1"/>
  <c r="BL52" i="1"/>
  <c r="BC52" i="1" s="1"/>
  <c r="BA44" i="1"/>
  <c r="AR44" i="1" s="1"/>
  <c r="BA50" i="1"/>
  <c r="AR50" i="1" s="1"/>
  <c r="BM50" i="1"/>
  <c r="BA61" i="1"/>
  <c r="AR61" i="1" s="1"/>
  <c r="BM61" i="1"/>
  <c r="BA62" i="1"/>
  <c r="AR62" i="1" s="1"/>
  <c r="BA63" i="1"/>
  <c r="AR63" i="1" s="1"/>
  <c r="BP54" i="1"/>
  <c r="BA54" i="1"/>
  <c r="AR54" i="1" s="1"/>
  <c r="BP58" i="1"/>
  <c r="BA58" i="1"/>
  <c r="AR58" i="1" s="1"/>
  <c r="BL44" i="1"/>
  <c r="BC44" i="1" s="1"/>
  <c r="BQ51" i="1"/>
  <c r="BA40" i="1"/>
  <c r="AR40" i="1" s="1"/>
  <c r="BA46" i="1"/>
  <c r="AR46" i="1" s="1"/>
  <c r="BA45" i="1"/>
  <c r="AR45" i="1" s="1"/>
  <c r="BA59" i="1"/>
  <c r="AR59" i="1" s="1"/>
  <c r="BA64" i="1"/>
  <c r="AR64" i="1" s="1"/>
  <c r="BU62" i="1" l="1"/>
  <c r="BV62" i="1" s="1"/>
  <c r="BU54" i="1"/>
  <c r="BV54" i="1" s="1"/>
  <c r="BU60" i="1"/>
  <c r="BV60" i="1" s="1"/>
  <c r="BU56" i="1"/>
  <c r="BV56" i="1" s="1"/>
  <c r="BU37" i="1"/>
  <c r="BV37" i="1" s="1"/>
  <c r="BU58" i="1"/>
  <c r="BV58" i="1" s="1"/>
  <c r="BU43" i="1"/>
  <c r="BV43" i="1" s="1"/>
  <c r="BU45" i="1"/>
  <c r="BV45" i="1" s="1"/>
  <c r="BU63" i="1"/>
  <c r="BV63" i="1" s="1"/>
  <c r="BU44" i="1"/>
  <c r="BV44" i="1" s="1"/>
  <c r="BU59" i="1"/>
  <c r="BV59" i="1" s="1"/>
  <c r="BU64" i="1"/>
  <c r="BV64" i="1" s="1"/>
  <c r="BU46" i="1"/>
  <c r="BV46" i="1" s="1"/>
  <c r="BU49" i="1"/>
  <c r="BV49" i="1" s="1"/>
  <c r="BU41" i="1"/>
  <c r="BV41" i="1" s="1"/>
  <c r="BU38" i="1"/>
  <c r="BV38" i="1" s="1"/>
  <c r="BU55" i="1"/>
  <c r="BV55" i="1" s="1"/>
  <c r="BU53" i="1"/>
  <c r="BV53" i="1" s="1"/>
  <c r="BU61" i="1"/>
  <c r="BV61" i="1" s="1"/>
  <c r="BU52" i="1"/>
  <c r="BV52" i="1" s="1"/>
  <c r="BU40" i="1"/>
  <c r="BV40" i="1" s="1"/>
  <c r="BU47" i="1"/>
  <c r="BV47" i="1" s="1"/>
  <c r="BU57" i="1"/>
  <c r="BV57" i="1" s="1"/>
  <c r="BU39" i="1"/>
  <c r="BV39" i="1" s="1"/>
  <c r="BU48" i="1"/>
  <c r="BV48" i="1" s="1"/>
  <c r="BU50" i="1"/>
  <c r="BV50" i="1" s="1"/>
  <c r="BU55" i="4"/>
  <c r="BV55" i="4" s="1"/>
  <c r="BU42" i="4"/>
  <c r="BV42" i="4" s="1"/>
  <c r="BU35" i="4"/>
  <c r="BV35" i="4" s="1"/>
  <c r="BU56" i="4"/>
  <c r="BV56" i="4" s="1"/>
  <c r="BU18" i="4"/>
  <c r="BV18" i="4" s="1"/>
  <c r="BU54" i="4"/>
  <c r="BV54" i="4" s="1"/>
  <c r="BU43" i="4"/>
  <c r="BV43" i="4" s="1"/>
  <c r="BU15" i="4"/>
  <c r="BU52" i="4"/>
  <c r="BV52" i="4" s="1"/>
  <c r="BU64" i="4"/>
  <c r="BV64" i="4" s="1"/>
  <c r="BU41" i="4"/>
  <c r="BV41" i="4" s="1"/>
  <c r="BU23" i="4"/>
  <c r="BV23" i="4" s="1"/>
  <c r="AR15" i="4"/>
  <c r="BA65" i="4"/>
  <c r="AR65" i="4" s="1"/>
  <c r="BU53" i="4"/>
  <c r="BV53" i="4" s="1"/>
  <c r="BV15" i="4"/>
  <c r="BC15" i="4"/>
  <c r="BL65" i="4"/>
  <c r="BC65" i="4" s="1"/>
  <c r="BU39" i="4"/>
  <c r="BV39" i="4" s="1"/>
  <c r="BU45" i="4"/>
  <c r="BV45" i="4" s="1"/>
  <c r="BU50" i="4"/>
  <c r="BV50" i="4" s="1"/>
  <c r="BU57" i="4"/>
  <c r="BV57" i="4" s="1"/>
  <c r="BU33" i="4"/>
  <c r="BV33" i="4" s="1"/>
  <c r="BU25" i="4"/>
  <c r="BV25" i="4" s="1"/>
  <c r="BU17" i="4"/>
  <c r="BV17" i="4" s="1"/>
  <c r="BU47" i="4"/>
  <c r="BV47" i="4" s="1"/>
  <c r="BU38" i="4"/>
  <c r="BV38" i="4" s="1"/>
  <c r="BU58" i="4"/>
  <c r="BV58" i="4" s="1"/>
  <c r="BU26" i="4"/>
  <c r="BV26" i="4" s="1"/>
  <c r="BU34" i="4"/>
  <c r="BV34" i="4" s="1"/>
  <c r="BU60" i="4"/>
  <c r="BV60" i="4" s="1"/>
  <c r="BU62" i="4"/>
  <c r="BV62" i="4" s="1"/>
  <c r="BU28" i="4"/>
  <c r="BV28" i="4" s="1"/>
  <c r="BU29" i="4"/>
  <c r="BV29" i="4" s="1"/>
  <c r="BU36" i="4"/>
  <c r="BV36" i="4" s="1"/>
  <c r="BU20" i="4"/>
  <c r="BV20" i="4" s="1"/>
  <c r="BU61" i="4"/>
  <c r="BV61" i="4" s="1"/>
  <c r="BU63" i="4"/>
  <c r="BV63" i="4" s="1"/>
  <c r="BU24" i="4"/>
  <c r="BV24" i="4" s="1"/>
  <c r="BU32" i="4"/>
  <c r="BV32" i="4" s="1"/>
  <c r="BU37" i="4"/>
  <c r="BV37" i="4" s="1"/>
  <c r="BU16" i="4"/>
  <c r="BV16" i="4" s="1"/>
  <c r="BU31" i="4"/>
  <c r="BV31" i="4" s="1"/>
  <c r="BU27" i="4"/>
  <c r="BV27" i="4" s="1"/>
  <c r="BU49" i="4"/>
  <c r="BV49" i="4" s="1"/>
  <c r="BU48" i="4"/>
  <c r="BV48" i="4" s="1"/>
  <c r="BU21" i="4"/>
  <c r="BV21" i="4" s="1"/>
  <c r="BU51" i="4"/>
  <c r="BV51" i="4" s="1"/>
  <c r="BU19" i="4"/>
  <c r="BV19" i="4" s="1"/>
  <c r="BU22" i="4"/>
  <c r="BV22" i="4" s="1"/>
  <c r="BU30" i="4"/>
  <c r="BV30" i="4" s="1"/>
  <c r="BU40" i="4"/>
  <c r="BV40" i="4" s="1"/>
  <c r="BU44" i="4"/>
  <c r="BV44" i="4" s="1"/>
  <c r="BU46" i="4"/>
  <c r="BV46" i="4" s="1"/>
  <c r="BU59" i="4"/>
  <c r="BV59" i="4" s="1"/>
  <c r="BU51" i="1"/>
  <c r="BV51" i="1" s="1"/>
  <c r="BU42" i="1"/>
  <c r="BV42" i="1" s="1"/>
  <c r="BU65" i="4" l="1"/>
  <c r="BV65" i="4"/>
  <c r="AQ16" i="1"/>
  <c r="AU16" i="1" s="1"/>
  <c r="AT16" i="1"/>
  <c r="BB16" i="1"/>
  <c r="BF16" i="1" s="1"/>
  <c r="AQ17" i="1"/>
  <c r="AU17" i="1" s="1"/>
  <c r="AT17" i="1"/>
  <c r="BB17" i="1"/>
  <c r="BF17" i="1" s="1"/>
  <c r="AQ18" i="1"/>
  <c r="AT18" i="1" s="1"/>
  <c r="BB18" i="1"/>
  <c r="AS19" i="1"/>
  <c r="BB19" i="1"/>
  <c r="BF19" i="1" s="1"/>
  <c r="AQ20" i="1"/>
  <c r="AT20" i="1" s="1"/>
  <c r="BB20" i="1"/>
  <c r="BF20" i="1" s="1"/>
  <c r="AQ21" i="1"/>
  <c r="AT21" i="1" s="1"/>
  <c r="BB21" i="1"/>
  <c r="BF21" i="1" s="1"/>
  <c r="AQ22" i="1"/>
  <c r="AT22" i="1" s="1"/>
  <c r="BB22" i="1"/>
  <c r="AQ23" i="1"/>
  <c r="AT23" i="1" s="1"/>
  <c r="BB23" i="1"/>
  <c r="BF23" i="1" s="1"/>
  <c r="AQ24" i="1"/>
  <c r="AS24" i="1" s="1"/>
  <c r="BB24" i="1"/>
  <c r="BJ24" i="1" s="1"/>
  <c r="AQ25" i="1"/>
  <c r="AS25" i="1" s="1"/>
  <c r="BB25" i="1"/>
  <c r="BJ25" i="1" s="1"/>
  <c r="AQ26" i="1"/>
  <c r="AS26" i="1" s="1"/>
  <c r="BB26" i="1"/>
  <c r="AQ27" i="1"/>
  <c r="AX27" i="1" s="1"/>
  <c r="BB27" i="1"/>
  <c r="BF27" i="1" s="1"/>
  <c r="AQ28" i="1"/>
  <c r="AS28" i="1" s="1"/>
  <c r="BB28" i="1"/>
  <c r="BJ28" i="1" s="1"/>
  <c r="AT29" i="1"/>
  <c r="BB29" i="1"/>
  <c r="BI29" i="1" s="1"/>
  <c r="AQ30" i="1"/>
  <c r="AT30" i="1" s="1"/>
  <c r="BB30" i="1"/>
  <c r="BD30" i="1" s="1"/>
  <c r="AQ31" i="1"/>
  <c r="AS31" i="1" s="1"/>
  <c r="BB31" i="1"/>
  <c r="BE31" i="1" s="1"/>
  <c r="AQ32" i="1"/>
  <c r="AX32" i="1" s="1"/>
  <c r="BB32" i="1"/>
  <c r="BD32" i="1" s="1"/>
  <c r="AQ33" i="1"/>
  <c r="AV33" i="1" s="1"/>
  <c r="BB33" i="1"/>
  <c r="BD33" i="1" s="1"/>
  <c r="AQ34" i="1"/>
  <c r="AV34" i="1" s="1"/>
  <c r="BB34" i="1"/>
  <c r="BD34" i="1" s="1"/>
  <c r="AQ35" i="1"/>
  <c r="AV35" i="1" s="1"/>
  <c r="BB35" i="1"/>
  <c r="BD35" i="1" s="1"/>
  <c r="AQ36" i="1"/>
  <c r="AV36" i="1" s="1"/>
  <c r="BB36" i="1"/>
  <c r="BE36" i="1" s="1"/>
  <c r="AQ15" i="1"/>
  <c r="AQ65" i="1" l="1"/>
  <c r="AS20" i="1"/>
  <c r="AY21" i="1"/>
  <c r="AW21" i="1"/>
  <c r="BF25" i="1"/>
  <c r="AS22" i="1"/>
  <c r="AV18" i="1"/>
  <c r="AS21" i="1"/>
  <c r="BF35" i="1"/>
  <c r="AW30" i="1"/>
  <c r="AZ29" i="1"/>
  <c r="BF24" i="1"/>
  <c r="AV23" i="1"/>
  <c r="AY22" i="1"/>
  <c r="AV21" i="1"/>
  <c r="BJ20" i="1"/>
  <c r="AT25" i="1"/>
  <c r="AZ24" i="1"/>
  <c r="AS23" i="1"/>
  <c r="AW22" i="1"/>
  <c r="AZ21" i="1"/>
  <c r="AU21" i="1"/>
  <c r="BO21" i="1" s="1"/>
  <c r="AV29" i="1"/>
  <c r="AX26" i="1"/>
  <c r="BK36" i="1"/>
  <c r="AW29" i="1"/>
  <c r="BH36" i="1"/>
  <c r="BK35" i="1"/>
  <c r="BG36" i="1"/>
  <c r="BP36" i="1" s="1"/>
  <c r="BG35" i="1"/>
  <c r="BP35" i="1" s="1"/>
  <c r="BG32" i="1"/>
  <c r="AS29" i="1"/>
  <c r="AT26" i="1"/>
  <c r="AZ23" i="1"/>
  <c r="AW20" i="1"/>
  <c r="AZ19" i="1"/>
  <c r="BK34" i="1"/>
  <c r="AY28" i="1"/>
  <c r="AU28" i="1"/>
  <c r="AX24" i="1"/>
  <c r="AZ28" i="1"/>
  <c r="BJ34" i="1"/>
  <c r="BK33" i="1"/>
  <c r="BK32" i="1"/>
  <c r="AZ32" i="1"/>
  <c r="AX31" i="1"/>
  <c r="BI30" i="1"/>
  <c r="AY29" i="1"/>
  <c r="AU29" i="1"/>
  <c r="BF28" i="1"/>
  <c r="AX28" i="1"/>
  <c r="AT28" i="1"/>
  <c r="AZ27" i="1"/>
  <c r="AV24" i="1"/>
  <c r="AV28" i="1"/>
  <c r="BJ30" i="1"/>
  <c r="BG34" i="1"/>
  <c r="BP34" i="1" s="1"/>
  <c r="BF33" i="1"/>
  <c r="BJ32" i="1"/>
  <c r="AV32" i="1"/>
  <c r="AT31" i="1"/>
  <c r="BN31" i="1" s="1"/>
  <c r="BE30" i="1"/>
  <c r="BN30" i="1" s="1"/>
  <c r="BF29" i="1"/>
  <c r="AX29" i="1"/>
  <c r="BR29" i="1" s="1"/>
  <c r="AW28" i="1"/>
  <c r="AX25" i="1"/>
  <c r="AT24" i="1"/>
  <c r="AW23" i="1"/>
  <c r="AY20" i="1"/>
  <c r="AZ17" i="1"/>
  <c r="AZ16" i="1"/>
  <c r="BF36" i="1"/>
  <c r="AV30" i="1"/>
  <c r="AX19" i="1"/>
  <c r="BJ36" i="1"/>
  <c r="BD36" i="1"/>
  <c r="BJ35" i="1"/>
  <c r="BF34" i="1"/>
  <c r="BJ33" i="1"/>
  <c r="BF32" i="1"/>
  <c r="BH30" i="1"/>
  <c r="AZ30" i="1"/>
  <c r="AU30" i="1"/>
  <c r="BJ29" i="1"/>
  <c r="AV27" i="1"/>
  <c r="AY23" i="1"/>
  <c r="AU23" i="1"/>
  <c r="BO23" i="1" s="1"/>
  <c r="AV22" i="1"/>
  <c r="BJ21" i="1"/>
  <c r="AV20" i="1"/>
  <c r="AV19" i="1"/>
  <c r="AZ18" i="1"/>
  <c r="BJ17" i="1"/>
  <c r="AX17" i="1"/>
  <c r="BJ16" i="1"/>
  <c r="AX16" i="1"/>
  <c r="BG33" i="1"/>
  <c r="BP33" i="1" s="1"/>
  <c r="BF30" i="1"/>
  <c r="AY30" i="1"/>
  <c r="AS30" i="1"/>
  <c r="BM30" i="1" s="1"/>
  <c r="AZ25" i="1"/>
  <c r="AX23" i="1"/>
  <c r="AZ22" i="1"/>
  <c r="AU22" i="1"/>
  <c r="AZ20" i="1"/>
  <c r="AU20" i="1"/>
  <c r="BO20" i="1" s="1"/>
  <c r="AT19" i="1"/>
  <c r="AX18" i="1"/>
  <c r="AV17" i="1"/>
  <c r="AV16" i="1"/>
  <c r="AT32" i="1"/>
  <c r="AZ31" i="1"/>
  <c r="AV31" i="1"/>
  <c r="AT27" i="1"/>
  <c r="AZ26" i="1"/>
  <c r="AV26" i="1"/>
  <c r="AV25" i="1"/>
  <c r="AY35" i="1"/>
  <c r="AW32" i="1"/>
  <c r="AS32" i="1"/>
  <c r="BM32" i="1" s="1"/>
  <c r="AY31" i="1"/>
  <c r="AU31" i="1"/>
  <c r="AW27" i="1"/>
  <c r="AS27" i="1"/>
  <c r="AY26" i="1"/>
  <c r="AU26" i="1"/>
  <c r="AY25" i="1"/>
  <c r="BS25" i="1" s="1"/>
  <c r="AU25" i="1"/>
  <c r="AY24" i="1"/>
  <c r="BS24" i="1" s="1"/>
  <c r="AU24" i="1"/>
  <c r="AY19" i="1"/>
  <c r="AU19" i="1"/>
  <c r="BO19" i="1" s="1"/>
  <c r="AW18" i="1"/>
  <c r="AS18" i="1"/>
  <c r="AW17" i="1"/>
  <c r="AS17" i="1"/>
  <c r="AW16" i="1"/>
  <c r="AS16" i="1"/>
  <c r="AY32" i="1"/>
  <c r="AU32" i="1"/>
  <c r="AW31" i="1"/>
  <c r="AX30" i="1"/>
  <c r="AY27" i="1"/>
  <c r="AU27" i="1"/>
  <c r="BO27" i="1" s="1"/>
  <c r="AW26" i="1"/>
  <c r="AW25" i="1"/>
  <c r="AW24" i="1"/>
  <c r="AX22" i="1"/>
  <c r="AX21" i="1"/>
  <c r="AX20" i="1"/>
  <c r="AW19" i="1"/>
  <c r="AY18" i="1"/>
  <c r="AU18" i="1"/>
  <c r="AY17" i="1"/>
  <c r="AY16" i="1"/>
  <c r="BO17" i="1"/>
  <c r="BO16" i="1"/>
  <c r="AY36" i="1"/>
  <c r="AU35" i="1"/>
  <c r="AU34" i="1"/>
  <c r="AU33" i="1"/>
  <c r="BG22" i="1"/>
  <c r="BK22" i="1"/>
  <c r="BD22" i="1"/>
  <c r="BH22" i="1"/>
  <c r="BE22" i="1"/>
  <c r="BN22" i="1" s="1"/>
  <c r="BI22" i="1"/>
  <c r="BG18" i="1"/>
  <c r="BP18" i="1" s="1"/>
  <c r="BK18" i="1"/>
  <c r="BD18" i="1"/>
  <c r="BH18" i="1"/>
  <c r="BE18" i="1"/>
  <c r="BN18" i="1" s="1"/>
  <c r="BI18" i="1"/>
  <c r="AT36" i="1"/>
  <c r="BN36" i="1" s="1"/>
  <c r="AX35" i="1"/>
  <c r="AT35" i="1"/>
  <c r="AX34" i="1"/>
  <c r="AT34" i="1"/>
  <c r="AX33" i="1"/>
  <c r="AT33" i="1"/>
  <c r="BF31" i="1"/>
  <c r="BG27" i="1"/>
  <c r="BK27" i="1"/>
  <c r="BD27" i="1"/>
  <c r="BH27" i="1"/>
  <c r="BE27" i="1"/>
  <c r="BI27" i="1"/>
  <c r="BR27" i="1" s="1"/>
  <c r="BG23" i="1"/>
  <c r="BK23" i="1"/>
  <c r="BD23" i="1"/>
  <c r="BH23" i="1"/>
  <c r="BE23" i="1"/>
  <c r="BN23" i="1" s="1"/>
  <c r="BI23" i="1"/>
  <c r="BG19" i="1"/>
  <c r="BK19" i="1"/>
  <c r="BD19" i="1"/>
  <c r="BH19" i="1"/>
  <c r="BE19" i="1"/>
  <c r="BI19" i="1"/>
  <c r="BR19" i="1" s="1"/>
  <c r="AY34" i="1"/>
  <c r="BH31" i="1"/>
  <c r="BG26" i="1"/>
  <c r="BK26" i="1"/>
  <c r="BD26" i="1"/>
  <c r="BH26" i="1"/>
  <c r="BE26" i="1"/>
  <c r="BI26" i="1"/>
  <c r="AX36" i="1"/>
  <c r="BI36" i="1"/>
  <c r="AW36" i="1"/>
  <c r="AS36" i="1"/>
  <c r="BI35" i="1"/>
  <c r="BE35" i="1"/>
  <c r="AW35" i="1"/>
  <c r="AS35" i="1"/>
  <c r="BI34" i="1"/>
  <c r="BE34" i="1"/>
  <c r="AW34" i="1"/>
  <c r="AS34" i="1"/>
  <c r="BI33" i="1"/>
  <c r="BE33" i="1"/>
  <c r="AW33" i="1"/>
  <c r="AS33" i="1"/>
  <c r="BI32" i="1"/>
  <c r="BR32" i="1" s="1"/>
  <c r="BE32" i="1"/>
  <c r="BJ31" i="1"/>
  <c r="BG28" i="1"/>
  <c r="BK28" i="1"/>
  <c r="BD28" i="1"/>
  <c r="BH28" i="1"/>
  <c r="BE28" i="1"/>
  <c r="BI28" i="1"/>
  <c r="BJ26" i="1"/>
  <c r="BG24" i="1"/>
  <c r="BK24" i="1"/>
  <c r="BD24" i="1"/>
  <c r="BH24" i="1"/>
  <c r="BE24" i="1"/>
  <c r="BI24" i="1"/>
  <c r="BJ22" i="1"/>
  <c r="BG20" i="1"/>
  <c r="BK20" i="1"/>
  <c r="BD20" i="1"/>
  <c r="BH20" i="1"/>
  <c r="BE20" i="1"/>
  <c r="BN20" i="1" s="1"/>
  <c r="BI20" i="1"/>
  <c r="BJ18" i="1"/>
  <c r="BG16" i="1"/>
  <c r="BK16" i="1"/>
  <c r="BD16" i="1"/>
  <c r="BH16" i="1"/>
  <c r="BE16" i="1"/>
  <c r="BN16" i="1" s="1"/>
  <c r="BI16" i="1"/>
  <c r="AU36" i="1"/>
  <c r="AY33" i="1"/>
  <c r="BG31" i="1"/>
  <c r="BK31" i="1"/>
  <c r="AZ36" i="1"/>
  <c r="BH35" i="1"/>
  <c r="AZ35" i="1"/>
  <c r="BH34" i="1"/>
  <c r="AZ34" i="1"/>
  <c r="BH33" i="1"/>
  <c r="AZ33" i="1"/>
  <c r="BH32" i="1"/>
  <c r="BI31" i="1"/>
  <c r="BD31" i="1"/>
  <c r="BG30" i="1"/>
  <c r="BK30" i="1"/>
  <c r="BG29" i="1"/>
  <c r="BK29" i="1"/>
  <c r="BD29" i="1"/>
  <c r="BH29" i="1"/>
  <c r="BE29" i="1"/>
  <c r="BN29" i="1" s="1"/>
  <c r="BJ27" i="1"/>
  <c r="BF26" i="1"/>
  <c r="BG25" i="1"/>
  <c r="BK25" i="1"/>
  <c r="BD25" i="1"/>
  <c r="BH25" i="1"/>
  <c r="BE25" i="1"/>
  <c r="BI25" i="1"/>
  <c r="BJ23" i="1"/>
  <c r="BF22" i="1"/>
  <c r="BG21" i="1"/>
  <c r="BK21" i="1"/>
  <c r="BD21" i="1"/>
  <c r="BH21" i="1"/>
  <c r="BQ21" i="1" s="1"/>
  <c r="BE21" i="1"/>
  <c r="BN21" i="1" s="1"/>
  <c r="BI21" i="1"/>
  <c r="BJ19" i="1"/>
  <c r="BF18" i="1"/>
  <c r="BG17" i="1"/>
  <c r="BK17" i="1"/>
  <c r="BD17" i="1"/>
  <c r="BH17" i="1"/>
  <c r="BE17" i="1"/>
  <c r="BN17" i="1" s="1"/>
  <c r="BI17" i="1"/>
  <c r="BT31" i="1" l="1"/>
  <c r="BR16" i="1"/>
  <c r="BQ24" i="1"/>
  <c r="BQ27" i="1"/>
  <c r="BR18" i="1"/>
  <c r="BT18" i="1"/>
  <c r="BS21" i="1"/>
  <c r="BO29" i="1"/>
  <c r="BO25" i="1"/>
  <c r="BQ18" i="1"/>
  <c r="BT34" i="1"/>
  <c r="BT36" i="1"/>
  <c r="BQ28" i="1"/>
  <c r="BS31" i="1"/>
  <c r="BN26" i="1"/>
  <c r="BT21" i="1"/>
  <c r="BP17" i="1"/>
  <c r="BN25" i="1"/>
  <c r="BT28" i="1"/>
  <c r="BP23" i="1"/>
  <c r="BO35" i="1"/>
  <c r="BN27" i="1"/>
  <c r="BQ30" i="1"/>
  <c r="BQ17" i="1"/>
  <c r="BO24" i="1"/>
  <c r="BO22" i="1"/>
  <c r="BO36" i="1"/>
  <c r="BP22" i="1"/>
  <c r="BO32" i="1"/>
  <c r="BT29" i="1"/>
  <c r="BP29" i="1"/>
  <c r="BN24" i="1"/>
  <c r="BQ36" i="1"/>
  <c r="BP21" i="1"/>
  <c r="BT16" i="1"/>
  <c r="BS32" i="1"/>
  <c r="BP32" i="1"/>
  <c r="BR26" i="1"/>
  <c r="BT26" i="1"/>
  <c r="BT19" i="1"/>
  <c r="BA29" i="1"/>
  <c r="AR29" i="1" s="1"/>
  <c r="BN32" i="1"/>
  <c r="BS22" i="1"/>
  <c r="BS17" i="1"/>
  <c r="BN28" i="1"/>
  <c r="BT32" i="1"/>
  <c r="BT20" i="1"/>
  <c r="BO30" i="1"/>
  <c r="BO28" i="1"/>
  <c r="BT30" i="1"/>
  <c r="BS36" i="1"/>
  <c r="BT33" i="1"/>
  <c r="BT35" i="1"/>
  <c r="BQ20" i="1"/>
  <c r="BR28" i="1"/>
  <c r="BR23" i="1"/>
  <c r="BO31" i="1"/>
  <c r="BQ22" i="1"/>
  <c r="BR30" i="1"/>
  <c r="BA28" i="1"/>
  <c r="AR28" i="1" s="1"/>
  <c r="BT25" i="1"/>
  <c r="BQ16" i="1"/>
  <c r="BR24" i="1"/>
  <c r="BT24" i="1"/>
  <c r="BP28" i="1"/>
  <c r="BA25" i="1"/>
  <c r="AR25" i="1" s="1"/>
  <c r="BS28" i="1"/>
  <c r="BN19" i="1"/>
  <c r="BS30" i="1"/>
  <c r="BS20" i="1"/>
  <c r="BA16" i="1"/>
  <c r="AR16" i="1" s="1"/>
  <c r="BQ29" i="1"/>
  <c r="BA30" i="1"/>
  <c r="AR30" i="1" s="1"/>
  <c r="BT17" i="1"/>
  <c r="BQ26" i="1"/>
  <c r="BT23" i="1"/>
  <c r="BS29" i="1"/>
  <c r="BA26" i="1"/>
  <c r="AR26" i="1" s="1"/>
  <c r="BS34" i="1"/>
  <c r="BA20" i="1"/>
  <c r="AR20" i="1" s="1"/>
  <c r="BR31" i="1"/>
  <c r="BO33" i="1"/>
  <c r="BA18" i="1"/>
  <c r="AR18" i="1" s="1"/>
  <c r="BA27" i="1"/>
  <c r="AR27" i="1" s="1"/>
  <c r="BA17" i="1"/>
  <c r="AR17" i="1" s="1"/>
  <c r="BR25" i="1"/>
  <c r="BP24" i="1"/>
  <c r="BO26" i="1"/>
  <c r="BQ32" i="1"/>
  <c r="BS26" i="1"/>
  <c r="BP26" i="1"/>
  <c r="BQ23" i="1"/>
  <c r="BT27" i="1"/>
  <c r="BO18" i="1"/>
  <c r="BS27" i="1"/>
  <c r="BP30" i="1"/>
  <c r="BS16" i="1"/>
  <c r="BS19" i="1"/>
  <c r="BP31" i="1"/>
  <c r="BP20" i="1"/>
  <c r="BL33" i="1"/>
  <c r="BC33" i="1" s="1"/>
  <c r="BL35" i="1"/>
  <c r="BC35" i="1" s="1"/>
  <c r="BQ31" i="1"/>
  <c r="BP19" i="1"/>
  <c r="BN35" i="1"/>
  <c r="BA23" i="1"/>
  <c r="AR23" i="1" s="1"/>
  <c r="BA31" i="1"/>
  <c r="AR31" i="1" s="1"/>
  <c r="BR21" i="1"/>
  <c r="BP25" i="1"/>
  <c r="BP16" i="1"/>
  <c r="BL34" i="1"/>
  <c r="BC34" i="1" s="1"/>
  <c r="BL36" i="1"/>
  <c r="BC36" i="1" s="1"/>
  <c r="BN33" i="1"/>
  <c r="BR17" i="1"/>
  <c r="BS23" i="1"/>
  <c r="BQ25" i="1"/>
  <c r="BS33" i="1"/>
  <c r="BS18" i="1"/>
  <c r="BA21" i="1"/>
  <c r="AR21" i="1" s="1"/>
  <c r="BR36" i="1"/>
  <c r="BQ19" i="1"/>
  <c r="BP27" i="1"/>
  <c r="BT22" i="1"/>
  <c r="BO34" i="1"/>
  <c r="BA22" i="1"/>
  <c r="AR22" i="1" s="1"/>
  <c r="BS35" i="1"/>
  <c r="BA19" i="1"/>
  <c r="AR19" i="1" s="1"/>
  <c r="BR20" i="1"/>
  <c r="BR22" i="1"/>
  <c r="BA32" i="1"/>
  <c r="AR32" i="1" s="1"/>
  <c r="BA24" i="1"/>
  <c r="AR24" i="1" s="1"/>
  <c r="BL24" i="1"/>
  <c r="BC24" i="1" s="1"/>
  <c r="BM24" i="1"/>
  <c r="BA35" i="1"/>
  <c r="AR35" i="1" s="1"/>
  <c r="BM35" i="1"/>
  <c r="BL28" i="1"/>
  <c r="BC28" i="1" s="1"/>
  <c r="BM28" i="1"/>
  <c r="BQ33" i="1"/>
  <c r="BQ34" i="1"/>
  <c r="BQ35" i="1"/>
  <c r="BR33" i="1"/>
  <c r="BR35" i="1"/>
  <c r="BL32" i="1"/>
  <c r="BC32" i="1" s="1"/>
  <c r="BL30" i="1"/>
  <c r="BC30" i="1" s="1"/>
  <c r="BL21" i="1"/>
  <c r="BC21" i="1" s="1"/>
  <c r="BM21" i="1"/>
  <c r="BL31" i="1"/>
  <c r="BC31" i="1" s="1"/>
  <c r="BM31" i="1"/>
  <c r="BA33" i="1"/>
  <c r="AR33" i="1" s="1"/>
  <c r="BM33" i="1"/>
  <c r="BA36" i="1"/>
  <c r="AR36" i="1" s="1"/>
  <c r="BM36" i="1"/>
  <c r="BL22" i="1"/>
  <c r="BC22" i="1" s="1"/>
  <c r="BM22" i="1"/>
  <c r="BL17" i="1"/>
  <c r="BC17" i="1" s="1"/>
  <c r="BM17" i="1"/>
  <c r="BL25" i="1"/>
  <c r="BC25" i="1" s="1"/>
  <c r="BM25" i="1"/>
  <c r="BL16" i="1"/>
  <c r="BC16" i="1" s="1"/>
  <c r="BM16" i="1"/>
  <c r="BL27" i="1"/>
  <c r="BC27" i="1" s="1"/>
  <c r="BM27" i="1"/>
  <c r="BN34" i="1"/>
  <c r="BL18" i="1"/>
  <c r="BC18" i="1" s="1"/>
  <c r="BM18" i="1"/>
  <c r="BA34" i="1"/>
  <c r="AR34" i="1" s="1"/>
  <c r="BM34" i="1"/>
  <c r="BL19" i="1"/>
  <c r="BC19" i="1" s="1"/>
  <c r="BM19" i="1"/>
  <c r="BL29" i="1"/>
  <c r="BC29" i="1" s="1"/>
  <c r="BM29" i="1"/>
  <c r="BL20" i="1"/>
  <c r="BC20" i="1" s="1"/>
  <c r="BM20" i="1"/>
  <c r="BL26" i="1"/>
  <c r="BC26" i="1" s="1"/>
  <c r="BM26" i="1"/>
  <c r="BL23" i="1"/>
  <c r="BC23" i="1" s="1"/>
  <c r="BM23" i="1"/>
  <c r="BR34" i="1"/>
  <c r="Q15" i="1"/>
  <c r="N16" i="1"/>
  <c r="P16" i="1" s="1"/>
  <c r="N17" i="1"/>
  <c r="P17" i="1" s="1"/>
  <c r="N18" i="1"/>
  <c r="P18" i="1" s="1"/>
  <c r="N19" i="1"/>
  <c r="P19" i="1" s="1"/>
  <c r="N20" i="1"/>
  <c r="P20" i="1" s="1"/>
  <c r="N21" i="1"/>
  <c r="P21" i="1" s="1"/>
  <c r="N22" i="1"/>
  <c r="P22" i="1" s="1"/>
  <c r="N23" i="1"/>
  <c r="P23" i="1" s="1"/>
  <c r="N24" i="1"/>
  <c r="P24" i="1" s="1"/>
  <c r="N25" i="1"/>
  <c r="P25" i="1" s="1"/>
  <c r="N26" i="1"/>
  <c r="P26" i="1" s="1"/>
  <c r="N27" i="1"/>
  <c r="P27" i="1" s="1"/>
  <c r="N28" i="1"/>
  <c r="P28" i="1" s="1"/>
  <c r="N29" i="1"/>
  <c r="P29" i="1" s="1"/>
  <c r="N30" i="1"/>
  <c r="P30" i="1" s="1"/>
  <c r="N31" i="1"/>
  <c r="P31" i="1" s="1"/>
  <c r="N32" i="1"/>
  <c r="P32" i="1" s="1"/>
  <c r="N33" i="1"/>
  <c r="P33" i="1" s="1"/>
  <c r="N34" i="1"/>
  <c r="P34" i="1" s="1"/>
  <c r="N35" i="1"/>
  <c r="P35" i="1" s="1"/>
  <c r="N36" i="1"/>
  <c r="P36" i="1" s="1"/>
  <c r="N15" i="1"/>
  <c r="P15" i="1" s="1"/>
  <c r="A16" i="1"/>
  <c r="A17" i="1"/>
  <c r="A18" i="1"/>
  <c r="A19" i="1"/>
  <c r="A20" i="1"/>
  <c r="A21" i="1"/>
  <c r="A22" i="1"/>
  <c r="A23" i="1"/>
  <c r="A24" i="1"/>
  <c r="A25" i="1"/>
  <c r="A26" i="1"/>
  <c r="A27" i="1"/>
  <c r="A28" i="1"/>
  <c r="A29" i="1"/>
  <c r="A30" i="1"/>
  <c r="A31" i="1"/>
  <c r="A32" i="1"/>
  <c r="A33" i="1"/>
  <c r="A34" i="1"/>
  <c r="A35" i="1"/>
  <c r="A36" i="1"/>
  <c r="A15" i="1"/>
  <c r="AV15" i="1"/>
  <c r="AU15" i="1"/>
  <c r="AW15" i="1"/>
  <c r="AX15" i="1"/>
  <c r="AY15" i="1"/>
  <c r="AT15" i="1"/>
  <c r="AS15" i="1"/>
  <c r="BB15" i="1"/>
  <c r="BL7" i="1"/>
  <c r="BL6" i="1"/>
  <c r="BL5" i="1"/>
  <c r="BL4" i="1"/>
  <c r="BA7" i="1"/>
  <c r="BA6" i="1"/>
  <c r="BA5" i="1"/>
  <c r="BA4" i="1"/>
  <c r="BG15" i="1" l="1"/>
  <c r="BB65" i="1"/>
  <c r="BU28" i="1"/>
  <c r="BV28" i="1" s="1"/>
  <c r="BU24" i="1"/>
  <c r="BV24" i="1" s="1"/>
  <c r="BU36" i="1"/>
  <c r="BV36" i="1" s="1"/>
  <c r="BU30" i="1"/>
  <c r="BV30" i="1" s="1"/>
  <c r="BU18" i="1"/>
  <c r="BV18" i="1" s="1"/>
  <c r="BU32" i="1"/>
  <c r="BV32" i="1" s="1"/>
  <c r="BU29" i="1"/>
  <c r="BV29" i="1" s="1"/>
  <c r="BU31" i="1"/>
  <c r="BV31" i="1" s="1"/>
  <c r="BU23" i="1"/>
  <c r="BV23" i="1" s="1"/>
  <c r="BU22" i="1"/>
  <c r="BV22" i="1" s="1"/>
  <c r="BU17" i="1"/>
  <c r="BV17" i="1" s="1"/>
  <c r="BU26" i="1"/>
  <c r="BV26" i="1" s="1"/>
  <c r="BU27" i="1"/>
  <c r="BV27" i="1" s="1"/>
  <c r="BU25" i="1"/>
  <c r="BV25" i="1" s="1"/>
  <c r="BU35" i="1"/>
  <c r="BV35" i="1" s="1"/>
  <c r="BU20" i="1"/>
  <c r="BV20" i="1" s="1"/>
  <c r="BU19" i="1"/>
  <c r="BV19" i="1" s="1"/>
  <c r="BU33" i="1"/>
  <c r="BV33" i="1" s="1"/>
  <c r="BU21" i="1"/>
  <c r="BV21" i="1" s="1"/>
  <c r="BU16" i="1"/>
  <c r="BV16" i="1" s="1"/>
  <c r="BU34" i="1"/>
  <c r="BV34" i="1" s="1"/>
  <c r="BJ15" i="1"/>
  <c r="BS15" i="1" s="1"/>
  <c r="BF15" i="1"/>
  <c r="BO15" i="1" s="1"/>
  <c r="BI15" i="1"/>
  <c r="BR15" i="1" s="1"/>
  <c r="BE15" i="1"/>
  <c r="BN15" i="1" s="1"/>
  <c r="BH15" i="1"/>
  <c r="BQ15" i="1" s="1"/>
  <c r="BD15" i="1"/>
  <c r="BM15" i="1" s="1"/>
  <c r="AZ15" i="1"/>
  <c r="BA15" i="1" s="1"/>
  <c r="BK15" i="1"/>
  <c r="BP15" i="1"/>
  <c r="AR15" i="1" l="1"/>
  <c r="AR65" i="1" s="1"/>
  <c r="BA65" i="1"/>
  <c r="BT15" i="1"/>
  <c r="BU15" i="1" s="1"/>
  <c r="BL15" i="1"/>
  <c r="BL65" i="1" l="1"/>
  <c r="BC15" i="1"/>
  <c r="BC65" i="1" s="1"/>
  <c r="BV15" i="1"/>
  <c r="BV65" i="1" s="1"/>
  <c r="BU6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<sst xmlns="http://schemas.openxmlformats.org/spreadsheetml/2006/main" count="2090" uniqueCount="268">
  <si>
    <t>DEL</t>
  </si>
  <si>
    <t>COMMENTS</t>
  </si>
  <si>
    <t>STYLE</t>
  </si>
  <si>
    <t>DESCRIPTION</t>
  </si>
  <si>
    <t>COLOR</t>
  </si>
  <si>
    <t>COLOR DESC</t>
  </si>
  <si>
    <t>FABRIC</t>
  </si>
  <si>
    <t>COO</t>
  </si>
  <si>
    <t>MSRP</t>
  </si>
  <si>
    <t>PVP CHILE</t>
  </si>
  <si>
    <t>PVP PERU</t>
  </si>
  <si>
    <r>
      <rPr>
        <b/>
        <sz val="10"/>
        <color rgb="FFFF0000"/>
        <rFont val="Calibri"/>
        <family val="2"/>
        <scheme val="minor"/>
      </rPr>
      <t>* Disclaimer:</t>
    </r>
    <r>
      <rPr>
        <sz val="10"/>
        <color rgb="FFFF0000"/>
        <rFont val="Calibri"/>
        <family val="2"/>
        <scheme val="minor"/>
      </rPr>
      <t xml:space="preserve"> Under the strategic direction of Executive Management, GUESS Retail MSRPs should be consistent throughout the globe going forward.  In order to execute this initiative, we have taken a lower margin on various styles to enable you to price GUESS product in line with US MSRPs.  Please review and confirm the MSRPs for each style for your country(ies) prior to ticketing to ensure pricing parity is achieved. </t>
    </r>
  </si>
  <si>
    <t>XS-XL</t>
  </si>
  <si>
    <t>RAM MF</t>
  </si>
  <si>
    <t>SEASON: HO21</t>
  </si>
  <si>
    <t>STYLECOLOR</t>
  </si>
  <si>
    <t>CHILE</t>
  </si>
  <si>
    <t>PRODUCTION TYPE/CATEGORY</t>
  </si>
  <si>
    <t>PRODUCT SUBCLASS</t>
  </si>
  <si>
    <t>PERU</t>
  </si>
  <si>
    <t xml:space="preserve">PERU </t>
  </si>
  <si>
    <t>Lima</t>
  </si>
  <si>
    <t>E- COMM</t>
  </si>
  <si>
    <t>Jockey Plaza</t>
  </si>
  <si>
    <t>Larcomar</t>
  </si>
  <si>
    <t>San Miguel</t>
  </si>
  <si>
    <t>PLAZA VESPUCIO</t>
  </si>
  <si>
    <t>SALAVERRY</t>
  </si>
  <si>
    <t>ESTADO</t>
  </si>
  <si>
    <t>MARINA ARAUCO</t>
  </si>
  <si>
    <t>E- COMM CL</t>
  </si>
  <si>
    <t>E- COMM PE</t>
  </si>
  <si>
    <t>A+</t>
  </si>
  <si>
    <t>A</t>
  </si>
  <si>
    <t>B</t>
  </si>
  <si>
    <t>C</t>
  </si>
  <si>
    <t>D</t>
  </si>
  <si>
    <t>TC CL</t>
  </si>
  <si>
    <t>TC BOL</t>
  </si>
  <si>
    <t>TC PE</t>
  </si>
  <si>
    <t>TC URU</t>
  </si>
  <si>
    <t>26-44</t>
  </si>
  <si>
    <t>ONE</t>
  </si>
  <si>
    <t>FACTORY II</t>
  </si>
  <si>
    <t>FACTORY III</t>
  </si>
  <si>
    <t>MEGAPLAZA</t>
  </si>
  <si>
    <t>FAUCET</t>
  </si>
  <si>
    <t>SANTIAGO</t>
  </si>
  <si>
    <t>PARQUE ARAUCO</t>
  </si>
  <si>
    <t>COSTANERA MALL</t>
  </si>
  <si>
    <t>ANTOFAGASTA</t>
  </si>
  <si>
    <t>ALTO LAS CONDES</t>
  </si>
  <si>
    <t>PLAZA EGAÑA</t>
  </si>
  <si>
    <t>PLAZA TREBOL</t>
  </si>
  <si>
    <t>LOS DOMINICOS</t>
  </si>
  <si>
    <t>VALPO</t>
  </si>
  <si>
    <t>PRE-COSTING</t>
  </si>
  <si>
    <t>LA POLAR</t>
  </si>
  <si>
    <t>MULTICENTRO</t>
  </si>
  <si>
    <t>FALABELLA</t>
  </si>
  <si>
    <t>MIYAKI</t>
  </si>
  <si>
    <t>RETAIL CHILE</t>
  </si>
  <si>
    <t>by Size</t>
  </si>
  <si>
    <t>RETAIL PERU UNITS</t>
  </si>
  <si>
    <t>RETAIL PERU</t>
  </si>
  <si>
    <t>GRAND TOTALS</t>
  </si>
  <si>
    <t>S</t>
  </si>
  <si>
    <t xml:space="preserve">M  </t>
  </si>
  <si>
    <t>L</t>
  </si>
  <si>
    <t>XL</t>
  </si>
  <si>
    <t>XXL</t>
  </si>
  <si>
    <t>RETAIL</t>
  </si>
  <si>
    <t>TOTAL</t>
  </si>
  <si>
    <t>TOTAL COST CHILE</t>
  </si>
  <si>
    <t>TOTAL CHILE UNITS</t>
  </si>
  <si>
    <t>TOTAL COST PERU</t>
  </si>
  <si>
    <t>TOTAL UNITS PERU</t>
  </si>
  <si>
    <t>GRAND TTL UNITS</t>
  </si>
  <si>
    <t>GRAND TTL COST</t>
  </si>
  <si>
    <t>% TO MSRP</t>
  </si>
  <si>
    <t>SIZE RANGE</t>
  </si>
  <si>
    <t>PVP MAYOR</t>
  </si>
  <si>
    <t>CLUSTERS</t>
  </si>
  <si>
    <t>BY SIZE</t>
  </si>
  <si>
    <t>RETAIL CHILE UNITS</t>
  </si>
  <si>
    <t>DELIVERY</t>
  </si>
  <si>
    <t>X1RI01KAK96</t>
  </si>
  <si>
    <t>ALLAN FASHION CREW</t>
  </si>
  <si>
    <t>JBLK</t>
  </si>
  <si>
    <t>(JBLK) Jet Black A996</t>
  </si>
  <si>
    <t>X1RI02KAK96</t>
  </si>
  <si>
    <t>BOSCO FASHION MODV</t>
  </si>
  <si>
    <t>G011</t>
  </si>
  <si>
    <t>(G011) Pure White</t>
  </si>
  <si>
    <t>X1RI03KAK96</t>
  </si>
  <si>
    <t>BORT LOGO CREW</t>
  </si>
  <si>
    <t>G1J7</t>
  </si>
  <si>
    <t>(G1J7) TOASTED TAUPE</t>
  </si>
  <si>
    <t>G2B8</t>
  </si>
  <si>
    <t>(G2B8) DUSTY APRICOT</t>
  </si>
  <si>
    <t>G585</t>
  </si>
  <si>
    <t>(G585) RUGBY RED</t>
  </si>
  <si>
    <t>G8U1</t>
  </si>
  <si>
    <t>(G8U1) ALPINE GROVE</t>
  </si>
  <si>
    <t>X0FI22R4RY0</t>
  </si>
  <si>
    <t>SS JEAN LOGO V NECK</t>
  </si>
  <si>
    <t>X1RI04KAK96</t>
  </si>
  <si>
    <t>JINNER LOGO MODV</t>
  </si>
  <si>
    <t>X1RI05KAK96</t>
  </si>
  <si>
    <t>KELVIN FASHION MODV</t>
  </si>
  <si>
    <t>X1RI06KAK96</t>
  </si>
  <si>
    <t>LOMEY LOGO CREW</t>
  </si>
  <si>
    <t>X1RI07KAK96</t>
  </si>
  <si>
    <t>NOX FASHION MODV</t>
  </si>
  <si>
    <t>X1OI09RAK90</t>
  </si>
  <si>
    <t>ROB FASHION CREW</t>
  </si>
  <si>
    <t>X1RI08KAK96</t>
  </si>
  <si>
    <t>SAMUEL LOGO CREW</t>
  </si>
  <si>
    <t>X1RI11KAK96</t>
  </si>
  <si>
    <t>SPLATTERBOX LOGO CREW</t>
  </si>
  <si>
    <t>X1RI10KAK96</t>
  </si>
  <si>
    <t>SWIRLY FASHION CREW</t>
  </si>
  <si>
    <t>F0E1</t>
  </si>
  <si>
    <t>(F0E1) PURE WHITE MULTI</t>
  </si>
  <si>
    <t>X1RI09KAK96</t>
  </si>
  <si>
    <t>VALIK LOGO CREW</t>
  </si>
  <si>
    <t>A709</t>
  </si>
  <si>
    <t>(A709) BLUE GROTTO</t>
  </si>
  <si>
    <t>MRNR</t>
  </si>
  <si>
    <t>(MRNR) MARMONT RED A570</t>
  </si>
  <si>
    <t>100% Cotton</t>
  </si>
  <si>
    <t>IN</t>
  </si>
  <si>
    <t>BD</t>
  </si>
  <si>
    <t>XS-XXL</t>
  </si>
  <si>
    <t>TOP</t>
  </si>
  <si>
    <t xml:space="preserve">KNIT </t>
  </si>
  <si>
    <t>10.1</t>
  </si>
  <si>
    <t>X1BI18KAK95</t>
  </si>
  <si>
    <t>JAELYN CAMO CREW</t>
  </si>
  <si>
    <t>X1BI19KAK95</t>
  </si>
  <si>
    <t>JAELYN FLORAL CREW</t>
  </si>
  <si>
    <t>X9RI03RI7R1</t>
  </si>
  <si>
    <t>LARRY STRIPED CREW</t>
  </si>
  <si>
    <t>BLK</t>
  </si>
  <si>
    <t>(BLK) BLACK</t>
  </si>
  <si>
    <t>G266</t>
  </si>
  <si>
    <t>(G266) GOLD PLATED</t>
  </si>
  <si>
    <t>X1BI22KAK95</t>
  </si>
  <si>
    <t>MILTON LOGO CREW</t>
  </si>
  <si>
    <t>VRR</t>
  </si>
  <si>
    <t>(VRR) VARSITY RED A553</t>
  </si>
  <si>
    <t>X1VI33KAK94</t>
  </si>
  <si>
    <t>MURALES FASHION CREW</t>
  </si>
  <si>
    <t>X1BI37KAK95</t>
  </si>
  <si>
    <t>ROKA LOGO CREW</t>
  </si>
  <si>
    <t>CAMO</t>
  </si>
  <si>
    <t>(CAMO) CAMOUFLAGE</t>
  </si>
  <si>
    <t>X1BI46KAK95</t>
  </si>
  <si>
    <t>BORNE FASHION CREW</t>
  </si>
  <si>
    <t>F1N7</t>
  </si>
  <si>
    <t>(F1N7) DULCE CREAM MULTI</t>
  </si>
  <si>
    <t>X1BI47KAK95</t>
  </si>
  <si>
    <t>FURY TIE DYE CREW</t>
  </si>
  <si>
    <t>X1BI48KAK95</t>
  </si>
  <si>
    <t>GLEN LOGO CREW</t>
  </si>
  <si>
    <t>X1BI53KAK95</t>
  </si>
  <si>
    <t>LAWRENCE FASHION CREW</t>
  </si>
  <si>
    <t>X1BI54KAK95</t>
  </si>
  <si>
    <t>RANGER LOGO CREW</t>
  </si>
  <si>
    <t>G9E4</t>
  </si>
  <si>
    <t>(G9E4) BASIL</t>
  </si>
  <si>
    <t>X1BI55KAK95</t>
  </si>
  <si>
    <t>SAMIR LOGO MODV</t>
  </si>
  <si>
    <t>X1GI11RAK90</t>
  </si>
  <si>
    <t>TREVOR STRIPED CREW</t>
  </si>
  <si>
    <t>F469</t>
  </si>
  <si>
    <t>(F469) DARK PURPLE MULTI</t>
  </si>
  <si>
    <t>X1BI56KAK95</t>
  </si>
  <si>
    <t>WOLVERTON FASHION CREW</t>
  </si>
  <si>
    <t>X1OI20RAK90</t>
  </si>
  <si>
    <t>DIN LOGO CREW</t>
  </si>
  <si>
    <t>X1BI57KAK95</t>
  </si>
  <si>
    <t>HERTZ FASHION CREW</t>
  </si>
  <si>
    <t>JTMU</t>
  </si>
  <si>
    <t>(JTMU) JET BLACK MULTI</t>
  </si>
  <si>
    <t>X1BI58KAK95</t>
  </si>
  <si>
    <t>SKOLAH FASHION CREW</t>
  </si>
  <si>
    <t>X1BI60KAK95</t>
  </si>
  <si>
    <t>WHEATON FASHION CREW</t>
  </si>
  <si>
    <t>F74Z</t>
  </si>
  <si>
    <t>(F74Z) BLUE GROTTO MULTI</t>
  </si>
  <si>
    <t>X1BI61KAK95</t>
  </si>
  <si>
    <t>BOWIE BANDANA FASHION CREW</t>
  </si>
  <si>
    <t>PWMU</t>
  </si>
  <si>
    <t>(PWMU) PEARL WHITE MULTI</t>
  </si>
  <si>
    <t>9.1</t>
  </si>
  <si>
    <t>GENDER</t>
  </si>
  <si>
    <t>MF</t>
  </si>
  <si>
    <t>DELIVERY: 9.1 Y 10.1</t>
  </si>
  <si>
    <t>Q1VI45K9TJ3</t>
  </si>
  <si>
    <t>RENE TEE</t>
  </si>
  <si>
    <t>Q1BI26K9TJ3</t>
  </si>
  <si>
    <t>ALEXIS MODEL TEE</t>
  </si>
  <si>
    <t>Q1BI38K9TJ3</t>
  </si>
  <si>
    <t>OREN TEE</t>
  </si>
  <si>
    <t>G1DQ</t>
  </si>
  <si>
    <t>(G1DQ) WET SAND</t>
  </si>
  <si>
    <t>Q1BI58K9TJ5</t>
  </si>
  <si>
    <t>BETTE NYC TEE</t>
  </si>
  <si>
    <t>CEMT</t>
  </si>
  <si>
    <t>(CEMT) Cement</t>
  </si>
  <si>
    <t>Q1BI41K9TJ3</t>
  </si>
  <si>
    <t>FLETCHER TIE DYE TEE</t>
  </si>
  <si>
    <t>F11M</t>
  </si>
  <si>
    <t>(F11M) DESERT STORM MULTI</t>
  </si>
  <si>
    <t>Q1BI39K9TJ3</t>
  </si>
  <si>
    <t>NEVEAH LOVE TEE</t>
  </si>
  <si>
    <t>G5B7</t>
  </si>
  <si>
    <t>(G5B7) BEET JUICE RED</t>
  </si>
  <si>
    <t>Q1BI40K9TJ3</t>
  </si>
  <si>
    <t>BETTE CITY TEE</t>
  </si>
  <si>
    <t>5% ElastaneSpandex, 95% Cotton</t>
  </si>
  <si>
    <t>Q1RI04KAK96</t>
  </si>
  <si>
    <t>STABLER TEE</t>
  </si>
  <si>
    <t>A10R</t>
  </si>
  <si>
    <t>(A10R) WEEPING PINE</t>
  </si>
  <si>
    <t>A502</t>
  </si>
  <si>
    <t>(A502) MYSTIC WINE</t>
  </si>
  <si>
    <t>G8F6</t>
  </si>
  <si>
    <t>(G8F6) OLIVE MORNING</t>
  </si>
  <si>
    <t>Q1RI05KAK96</t>
  </si>
  <si>
    <t>SKULLY TEE</t>
  </si>
  <si>
    <t>Q1RI07KAK96</t>
  </si>
  <si>
    <t>NARA LIP TEE</t>
  </si>
  <si>
    <t>G524</t>
  </si>
  <si>
    <t>(G524) BOHEMIAN RED</t>
  </si>
  <si>
    <t>PGLS</t>
  </si>
  <si>
    <t>(PGLS) PINK GLOSS A403</t>
  </si>
  <si>
    <t>Q1RI08KAK96</t>
  </si>
  <si>
    <t>FLEUR TEE</t>
  </si>
  <si>
    <t>A406</t>
  </si>
  <si>
    <t>(A406) VANDA ORCHID</t>
  </si>
  <si>
    <t>Q1RI09K9TJ5</t>
  </si>
  <si>
    <t>ELLEJAY TEE</t>
  </si>
  <si>
    <t>Q1RI10K9TJ5</t>
  </si>
  <si>
    <t>CARLINA TEE</t>
  </si>
  <si>
    <t>YF</t>
  </si>
  <si>
    <t>XS</t>
  </si>
  <si>
    <t>M</t>
  </si>
  <si>
    <t>TOTAL UNITS</t>
  </si>
  <si>
    <t>TOTAL $</t>
  </si>
  <si>
    <t>RAMMFHOL2021TEES</t>
  </si>
  <si>
    <t>RAMYFHOL2021TEES</t>
  </si>
  <si>
    <t>TEMPORADA</t>
  </si>
  <si>
    <t>AÑO</t>
  </si>
  <si>
    <t>LLEGADA</t>
  </si>
  <si>
    <t>DELIVERY (MES)</t>
  </si>
  <si>
    <t>PO#</t>
  </si>
  <si>
    <t>CLASE</t>
  </si>
  <si>
    <t>POLERAS</t>
  </si>
  <si>
    <t>HOLIDAY</t>
  </si>
  <si>
    <t>OCTUBRE</t>
  </si>
  <si>
    <t>RAMYFHOL2021TEES_10.1</t>
  </si>
  <si>
    <t>REVERSE SEASON</t>
  </si>
  <si>
    <t>SEPTIEMBRE</t>
  </si>
  <si>
    <t>RAMYFHOL2021TEES_9.1</t>
  </si>
  <si>
    <t>RAMMFHOL2021TEES_9.1</t>
  </si>
  <si>
    <t>RAMMFHOL2021TEES_10.1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</si>
</sst>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0_ ;_ &quot;$&quot;* \-#,##0_ ;_ &quot;$&quot;* &quot;-&quot;_ ;_ @_ "/>
    <numFmt numFmtId="165" formatCode="_ &quot;$&quot;* #,##0.00_ ;_ &quot;$&quot;* \-#,##0.00_ ;_ &quot;$&quot;* &quot;-&quot;??_ ;_ @_ "/>
    <numFmt numFmtId="166" formatCode="&quot;$&quot;#,##0.00"/>
    <numFmt numFmtId="167" formatCode="_(* #,##0.00_);_(* \(#,##0.00\);_(* &quot;-&quot;??_);_(@_)"/>
    <numFmt numFmtId="168" formatCode="_(* #,##0.000_);_(* \(#,##0.000\);_(* &quot;-&quot;??_);_(@_)"/>
    <numFmt numFmtId="169" formatCode="[$$]\ #,##0.00"/>
    <numFmt numFmtId="170" formatCode="_([$$-540A]* #,##0.00_);_([$$-540A]* \(#,##0.00\);_([$$-540A]* &quot;-&quot;??_);_(@_)"/>
    <numFmt numFmtId="171" formatCode="0.0"/>
    <numFmt numFmtId="172" formatCode="&quot;$&quot;#,##0.0"/>
    <numFmt numFmtId="173" formatCode="&quot;$&quot;#,##0"/>
  </numFmts>
  <fonts count="18" x14ac:knownFonts="1">
    <font>
      <sz val="11"/>
      <color theme="1"/>
      <name val="Calibri"/>
      <family val="2"/>
      <scheme val="minor"/>
    </font>
    <font>
      <sz val="11"/>
      <color theme="1"/>
      <name val="Calibri"/>
      <family val="2"/>
      <scheme val="minor"/>
    </font>
    <font>
      <sz val="10"/>
      <name val="Arial"/>
      <family val="2"/>
    </font>
    <font>
      <b/>
      <sz val="8"/>
      <name val="Calibri"/>
      <family val="2"/>
      <scheme val="minor"/>
    </font>
    <font>
      <b/>
      <sz val="10"/>
      <name val="Calibri"/>
      <family val="2"/>
      <scheme val="minor"/>
    </font>
    <font>
      <b/>
      <sz val="10"/>
      <color rgb="FF1F497D"/>
      <name val="Calibri"/>
      <family val="2"/>
      <scheme val="minor"/>
    </font>
    <font>
      <sz val="10"/>
      <name val="Calibri"/>
      <family val="2"/>
      <scheme val="minor"/>
    </font>
    <font>
      <sz val="10"/>
      <color rgb="FFFF0000"/>
      <name val="Calibri"/>
      <family val="2"/>
      <scheme val="minor"/>
    </font>
    <font>
      <b/>
      <sz val="10"/>
      <color rgb="FFFF0000"/>
      <name val="Calibri"/>
      <family val="2"/>
      <scheme val="minor"/>
    </font>
    <font>
      <b/>
      <sz val="10"/>
      <color indexed="10"/>
      <name val="Calibri"/>
      <family val="2"/>
      <scheme val="minor"/>
    </font>
    <font>
      <i/>
      <sz val="10"/>
      <color rgb="FFFF0000"/>
      <name val="Calibri"/>
      <family val="2"/>
      <scheme val="minor"/>
    </font>
    <font>
      <b/>
      <sz val="10"/>
      <color indexed="14"/>
      <name val="Calibri"/>
      <family val="2"/>
      <scheme val="minor"/>
    </font>
    <font>
      <sz val="8"/>
      <name val="Calibri"/>
      <family val="2"/>
      <scheme val="minor"/>
    </font>
    <font>
      <sz val="8"/>
      <color theme="1"/>
      <name val="Calibri"/>
      <family val="2"/>
      <scheme val="minor"/>
    </font>
    <font>
      <b/>
      <sz val="12"/>
      <name val="Calibri"/>
      <family val="2"/>
      <scheme val="minor"/>
    </font>
    <font>
      <sz val="11"/>
      <name val="Calibri"/>
      <family val="2"/>
      <scheme val="minor"/>
    </font>
    <font>
      <sz val="10"/>
      <color theme="1" tint="0.34998626667073579"/>
      <name val="Calibri"/>
      <family val="2"/>
      <scheme val="minor"/>
    </font>
    <font>
      <sz val="12"/>
      <color rgb="FF000000"/>
      <name val="Calibri"/>
      <family val="2"/>
      <scheme val="minor"/>
    </font>
  </fonts>
  <fills count="15">
    <fill>
      <patternFill patternType="none"/>
    </fill>
    <fill>
      <patternFill patternType="gray125"/>
    </fill>
    <fill>
      <patternFill patternType="solid">
        <fgColor indexed="45"/>
        <bgColor indexed="64"/>
      </patternFill>
    </fill>
    <fill>
      <patternFill patternType="solid">
        <fgColor indexed="40"/>
        <bgColor indexed="64"/>
      </patternFill>
    </fill>
    <fill>
      <patternFill patternType="solid">
        <fgColor theme="0"/>
        <bgColor indexed="64"/>
      </patternFill>
    </fill>
    <fill>
      <patternFill patternType="solid">
        <fgColor indexed="49"/>
        <bgColor indexed="64"/>
      </patternFill>
    </fill>
    <fill>
      <patternFill patternType="solid">
        <fgColor indexed="4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indexed="22"/>
        <bgColor indexed="64"/>
      </patternFill>
    </fill>
    <fill>
      <patternFill patternType="solid">
        <fgColor rgb="FFFFFF00"/>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indexed="9"/>
        <bgColor indexed="64"/>
      </patternFill>
    </fill>
  </fills>
  <borders count="8">
    <border>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9">
    <xf numFmtId="0" fontId="0" fillId="0" borderId="0"/>
    <xf numFmtId="165" fontId="1" fillId="0" borderId="0" applyFont="0" applyFill="0" applyBorder="0" applyAlignment="0" applyProtection="0"/>
    <xf numFmtId="9" fontId="1" fillId="0" borderId="0" applyFont="0" applyFill="0" applyBorder="0" applyAlignment="0" applyProtection="0"/>
    <xf numFmtId="0" fontId="2" fillId="0" borderId="0"/>
    <xf numFmtId="0" fontId="2" fillId="0" borderId="0"/>
    <xf numFmtId="0" fontId="2" fillId="0" borderId="0"/>
    <xf numFmtId="167" fontId="2" fillId="0" borderId="0" applyFont="0" applyFill="0" applyBorder="0" applyAlignment="0" applyProtection="0"/>
    <xf numFmtId="0" fontId="2" fillId="0" borderId="0"/>
    <xf numFmtId="164" fontId="1" fillId="0" borderId="0" applyFont="0" applyFill="0" applyBorder="0" applyAlignment="0" applyProtection="0"/>
  </cellStyleXfs>
  <cellXfs count="121">
    <xf numFmtId="0" fontId="0" fillId="0" borderId="0" xfId="0"/>
    <xf numFmtId="0" fontId="4" fillId="0" borderId="0" xfId="0" applyFont="1" applyAlignment="1" applyProtection="1">
      <alignment horizontal="center" vertical="center"/>
      <protection locked="0"/>
    </xf>
    <xf numFmtId="0" fontId="5" fillId="0" borderId="0" xfId="0" applyFont="1" applyAlignment="1">
      <alignment horizontal="center"/>
    </xf>
    <xf numFmtId="0" fontId="6" fillId="0" borderId="0" xfId="0" applyFont="1" applyAlignment="1" applyProtection="1">
      <alignment horizontal="center" vertical="center"/>
      <protection locked="0"/>
    </xf>
    <xf numFmtId="0" fontId="6" fillId="0" borderId="0" xfId="5" applyFont="1" applyAlignment="1">
      <alignment horizontal="center" vertical="center"/>
    </xf>
    <xf numFmtId="166" fontId="6" fillId="0" borderId="0" xfId="1" applyNumberFormat="1" applyFont="1" applyAlignment="1">
      <alignment horizontal="center" vertical="center"/>
    </xf>
    <xf numFmtId="166" fontId="9" fillId="0" borderId="0" xfId="1" applyNumberFormat="1" applyFont="1" applyFill="1" applyAlignment="1" applyProtection="1">
      <alignment horizontal="center" vertical="center"/>
      <protection locked="0"/>
    </xf>
    <xf numFmtId="168" fontId="9" fillId="0" borderId="0" xfId="6" applyNumberFormat="1" applyFont="1" applyFill="1" applyAlignment="1" applyProtection="1">
      <alignment horizontal="center" vertical="center"/>
      <protection locked="0"/>
    </xf>
    <xf numFmtId="0" fontId="9" fillId="0" borderId="0" xfId="0" applyFont="1" applyAlignment="1" applyProtection="1">
      <alignment horizontal="center" vertical="center"/>
      <protection locked="0"/>
    </xf>
    <xf numFmtId="0" fontId="6" fillId="0" borderId="0" xfId="0" applyFont="1" applyAlignment="1" applyProtection="1">
      <alignment horizontal="center"/>
      <protection locked="0"/>
    </xf>
    <xf numFmtId="169" fontId="6" fillId="0" borderId="0" xfId="0" applyNumberFormat="1" applyFont="1" applyAlignment="1" applyProtection="1">
      <alignment horizontal="center" vertical="center"/>
      <protection locked="0"/>
    </xf>
    <xf numFmtId="166" fontId="6" fillId="0" borderId="0" xfId="0" applyNumberFormat="1" applyFont="1" applyAlignment="1" applyProtection="1">
      <alignment horizontal="center" vertical="center"/>
      <protection locked="0"/>
    </xf>
    <xf numFmtId="0" fontId="4" fillId="0" borderId="0" xfId="0" applyFont="1" applyAlignment="1" applyProtection="1">
      <alignment horizontal="center"/>
      <protection locked="0"/>
    </xf>
    <xf numFmtId="166" fontId="6" fillId="0" borderId="0" xfId="1" applyNumberFormat="1" applyFont="1" applyAlignment="1" applyProtection="1">
      <alignment horizontal="center" vertical="center"/>
      <protection locked="0"/>
    </xf>
    <xf numFmtId="0" fontId="10" fillId="0" borderId="0" xfId="0" applyFont="1" applyAlignment="1" applyProtection="1">
      <alignment horizontal="center" vertical="center"/>
      <protection locked="0"/>
    </xf>
    <xf numFmtId="166" fontId="10" fillId="0" borderId="0" xfId="1" applyNumberFormat="1" applyFont="1" applyAlignment="1" applyProtection="1">
      <alignment horizontal="center" vertical="center"/>
      <protection locked="0"/>
    </xf>
    <xf numFmtId="14" fontId="4" fillId="0" borderId="0" xfId="0" quotePrefix="1" applyNumberFormat="1" applyFont="1" applyAlignment="1" applyProtection="1">
      <alignment horizontal="center" vertical="center"/>
      <protection locked="0"/>
    </xf>
    <xf numFmtId="0" fontId="11" fillId="0" borderId="0" xfId="5" applyFont="1" applyAlignment="1" applyProtection="1">
      <alignment horizontal="left" vertical="center"/>
      <protection locked="0"/>
    </xf>
    <xf numFmtId="0" fontId="11" fillId="0" borderId="0" xfId="5" applyFont="1" applyAlignment="1" applyProtection="1">
      <alignment horizontal="center" vertical="center"/>
      <protection locked="0"/>
    </xf>
    <xf numFmtId="0" fontId="4" fillId="4" borderId="0" xfId="0" applyFont="1" applyFill="1" applyAlignment="1" applyProtection="1">
      <alignment vertical="center"/>
      <protection locked="0"/>
    </xf>
    <xf numFmtId="0" fontId="6" fillId="4" borderId="0" xfId="0" applyFont="1" applyFill="1" applyAlignment="1" applyProtection="1">
      <alignment vertical="center"/>
      <protection locked="0"/>
    </xf>
    <xf numFmtId="9" fontId="10" fillId="0" borderId="0" xfId="2" applyFont="1" applyAlignment="1" applyProtection="1">
      <alignment horizontal="center" vertical="center"/>
      <protection locked="0"/>
    </xf>
    <xf numFmtId="166" fontId="10" fillId="0" borderId="0" xfId="2" applyNumberFormat="1" applyFont="1" applyFill="1" applyAlignment="1" applyProtection="1">
      <alignment horizontal="center" vertical="center"/>
      <protection locked="0"/>
    </xf>
    <xf numFmtId="0" fontId="6" fillId="4" borderId="0" xfId="5" applyFont="1" applyFill="1" applyAlignment="1">
      <alignment vertical="center"/>
    </xf>
    <xf numFmtId="0" fontId="6" fillId="0" borderId="0" xfId="5" applyFont="1" applyAlignment="1" applyProtection="1">
      <alignment horizontal="center" vertical="center"/>
      <protection locked="0"/>
    </xf>
    <xf numFmtId="170" fontId="4" fillId="0" borderId="0" xfId="0" applyNumberFormat="1" applyFont="1" applyAlignment="1" applyProtection="1">
      <alignment horizontal="center" vertical="center"/>
      <protection locked="0"/>
    </xf>
    <xf numFmtId="0" fontId="4" fillId="4" borderId="0" xfId="5" applyFont="1" applyFill="1" applyAlignment="1" applyProtection="1">
      <alignment vertical="center"/>
      <protection locked="0"/>
    </xf>
    <xf numFmtId="166" fontId="12" fillId="4" borderId="4" xfId="1" applyNumberFormat="1" applyFont="1" applyFill="1" applyBorder="1" applyAlignment="1" applyProtection="1">
      <alignment horizontal="center" vertical="center"/>
      <protection locked="0"/>
    </xf>
    <xf numFmtId="0" fontId="3" fillId="5" borderId="5" xfId="7" applyFont="1" applyFill="1" applyBorder="1" applyAlignment="1" applyProtection="1">
      <alignment horizontal="center" vertical="center"/>
      <protection locked="0"/>
    </xf>
    <xf numFmtId="0" fontId="3" fillId="7" borderId="5" xfId="7" applyFont="1" applyFill="1" applyBorder="1" applyAlignment="1" applyProtection="1">
      <alignment horizontal="center" vertical="center"/>
      <protection locked="0"/>
    </xf>
    <xf numFmtId="0" fontId="3" fillId="6" borderId="5" xfId="7" applyFont="1" applyFill="1" applyBorder="1" applyAlignment="1" applyProtection="1">
      <alignment horizontal="center" vertical="center" wrapText="1"/>
      <protection locked="0"/>
    </xf>
    <xf numFmtId="0" fontId="3" fillId="8" borderId="5" xfId="7" applyFont="1" applyFill="1" applyBorder="1" applyAlignment="1" applyProtection="1">
      <alignment horizontal="center" vertical="center" wrapText="1"/>
      <protection locked="0"/>
    </xf>
    <xf numFmtId="0" fontId="3" fillId="6" borderId="5" xfId="7" applyFont="1" applyFill="1" applyBorder="1" applyAlignment="1" applyProtection="1">
      <alignment horizontal="center" vertical="center"/>
      <protection locked="0"/>
    </xf>
    <xf numFmtId="0" fontId="3" fillId="8" borderId="5" xfId="7" applyFont="1" applyFill="1" applyBorder="1" applyAlignment="1" applyProtection="1">
      <alignment horizontal="center" vertical="center"/>
      <protection locked="0"/>
    </xf>
    <xf numFmtId="0" fontId="12" fillId="9" borderId="5" xfId="3" applyFont="1" applyFill="1" applyBorder="1" applyAlignment="1" applyProtection="1">
      <alignment horizontal="center" vertical="center"/>
      <protection locked="0"/>
    </xf>
    <xf numFmtId="0" fontId="12" fillId="10" borderId="5" xfId="3" applyFont="1" applyFill="1" applyBorder="1" applyAlignment="1" applyProtection="1">
      <alignment horizontal="center" vertical="center"/>
      <protection locked="0"/>
    </xf>
    <xf numFmtId="0" fontId="3" fillId="0" borderId="0" xfId="7" applyFont="1" applyAlignment="1" applyProtection="1">
      <alignment horizontal="center"/>
      <protection locked="0"/>
    </xf>
    <xf numFmtId="171" fontId="3" fillId="0" borderId="0" xfId="7" applyNumberFormat="1" applyFont="1" applyAlignment="1" applyProtection="1">
      <alignment horizontal="center"/>
      <protection locked="0"/>
    </xf>
    <xf numFmtId="0" fontId="4" fillId="0" borderId="0" xfId="7" applyFont="1" applyAlignment="1" applyProtection="1">
      <alignment horizontal="center"/>
      <protection locked="0"/>
    </xf>
    <xf numFmtId="165" fontId="4" fillId="0" borderId="0" xfId="1" applyFont="1" applyAlignment="1" applyProtection="1">
      <alignment horizontal="center"/>
      <protection locked="0"/>
    </xf>
    <xf numFmtId="49" fontId="3" fillId="3" borderId="5" xfId="7" applyNumberFormat="1" applyFont="1" applyFill="1" applyBorder="1" applyAlignment="1" applyProtection="1">
      <alignment horizontal="center"/>
      <protection locked="0"/>
    </xf>
    <xf numFmtId="0" fontId="3" fillId="3" borderId="5" xfId="7" applyFont="1" applyFill="1" applyBorder="1" applyAlignment="1" applyProtection="1">
      <alignment horizontal="center"/>
      <protection locked="0"/>
    </xf>
    <xf numFmtId="172" fontId="3" fillId="0" borderId="0" xfId="0" applyNumberFormat="1" applyFont="1" applyAlignment="1" applyProtection="1">
      <alignment horizontal="center"/>
      <protection locked="0"/>
    </xf>
    <xf numFmtId="9" fontId="12" fillId="0" borderId="5" xfId="7" applyNumberFormat="1" applyFont="1" applyBorder="1" applyAlignment="1" applyProtection="1">
      <alignment horizontal="center"/>
      <protection locked="0"/>
    </xf>
    <xf numFmtId="0" fontId="12" fillId="0" borderId="5" xfId="7" applyFont="1" applyBorder="1" applyAlignment="1" applyProtection="1">
      <alignment horizontal="center"/>
      <protection locked="0"/>
    </xf>
    <xf numFmtId="9" fontId="3" fillId="0" borderId="5" xfId="7" applyNumberFormat="1" applyFont="1" applyBorder="1" applyAlignment="1" applyProtection="1">
      <alignment horizontal="center"/>
      <protection locked="0"/>
    </xf>
    <xf numFmtId="9" fontId="12" fillId="0" borderId="5" xfId="2" applyFont="1" applyBorder="1" applyAlignment="1" applyProtection="1">
      <alignment horizontal="center"/>
      <protection locked="0"/>
    </xf>
    <xf numFmtId="0" fontId="4" fillId="5" borderId="5" xfId="0" applyFont="1" applyFill="1" applyBorder="1" applyAlignment="1" applyProtection="1">
      <alignment horizontal="center"/>
      <protection locked="0"/>
    </xf>
    <xf numFmtId="0" fontId="4" fillId="6" borderId="5" xfId="0" applyFont="1" applyFill="1" applyBorder="1" applyAlignment="1" applyProtection="1">
      <alignment horizontal="center"/>
      <protection locked="0"/>
    </xf>
    <xf numFmtId="0" fontId="3" fillId="6" borderId="5" xfId="0" applyFont="1" applyFill="1" applyBorder="1" applyAlignment="1" applyProtection="1">
      <alignment horizontal="center"/>
      <protection locked="0"/>
    </xf>
    <xf numFmtId="0" fontId="4" fillId="5" borderId="2" xfId="0" applyFont="1" applyFill="1" applyBorder="1" applyAlignment="1" applyProtection="1">
      <alignment horizontal="center"/>
      <protection locked="0"/>
    </xf>
    <xf numFmtId="0" fontId="4" fillId="7" borderId="5" xfId="0" applyFont="1" applyFill="1" applyBorder="1" applyAlignment="1" applyProtection="1">
      <alignment horizontal="center" wrapText="1"/>
      <protection locked="0"/>
    </xf>
    <xf numFmtId="0" fontId="4" fillId="7" borderId="2" xfId="0" applyFont="1" applyFill="1" applyBorder="1" applyAlignment="1" applyProtection="1">
      <alignment horizontal="center"/>
      <protection locked="0"/>
    </xf>
    <xf numFmtId="0" fontId="4" fillId="7" borderId="5" xfId="0" applyFont="1" applyFill="1" applyBorder="1" applyAlignment="1" applyProtection="1">
      <alignment horizontal="center"/>
      <protection locked="0"/>
    </xf>
    <xf numFmtId="0" fontId="4" fillId="11" borderId="5" xfId="0" applyFont="1" applyFill="1" applyBorder="1" applyAlignment="1" applyProtection="1">
      <alignment horizontal="center"/>
      <protection locked="0"/>
    </xf>
    <xf numFmtId="0" fontId="4" fillId="5" borderId="5" xfId="0" applyFont="1" applyFill="1" applyBorder="1" applyAlignment="1" applyProtection="1">
      <alignment horizontal="center" wrapText="1"/>
      <protection locked="0"/>
    </xf>
    <xf numFmtId="0" fontId="4" fillId="5" borderId="5" xfId="0" quotePrefix="1" applyFont="1" applyFill="1" applyBorder="1" applyAlignment="1" applyProtection="1">
      <alignment horizontal="center" wrapText="1"/>
      <protection locked="0"/>
    </xf>
    <xf numFmtId="0" fontId="4" fillId="6" borderId="5" xfId="0" applyFont="1" applyFill="1" applyBorder="1" applyAlignment="1" applyProtection="1">
      <alignment horizontal="center" wrapText="1"/>
      <protection locked="0"/>
    </xf>
    <xf numFmtId="0" fontId="4" fillId="7" borderId="4" xfId="0" applyFont="1" applyFill="1" applyBorder="1" applyAlignment="1" applyProtection="1">
      <alignment wrapText="1"/>
      <protection locked="0"/>
    </xf>
    <xf numFmtId="0" fontId="4" fillId="7" borderId="5" xfId="0" quotePrefix="1" applyFont="1" applyFill="1" applyBorder="1" applyAlignment="1" applyProtection="1">
      <alignment horizontal="center" wrapText="1"/>
      <protection locked="0"/>
    </xf>
    <xf numFmtId="0" fontId="4" fillId="8" borderId="5" xfId="0" applyFont="1" applyFill="1" applyBorder="1" applyAlignment="1" applyProtection="1">
      <alignment horizontal="center" wrapText="1"/>
      <protection locked="0"/>
    </xf>
    <xf numFmtId="0" fontId="4" fillId="11" borderId="5" xfId="0" applyFont="1" applyFill="1" applyBorder="1" applyAlignment="1" applyProtection="1">
      <alignment horizontal="center" wrapText="1"/>
      <protection locked="0"/>
    </xf>
    <xf numFmtId="0" fontId="14" fillId="5" borderId="5" xfId="0" applyFont="1" applyFill="1" applyBorder="1" applyAlignment="1" applyProtection="1">
      <alignment horizontal="center"/>
      <protection locked="0"/>
    </xf>
    <xf numFmtId="0" fontId="14" fillId="7" borderId="5" xfId="0" applyFont="1" applyFill="1" applyBorder="1" applyAlignment="1" applyProtection="1">
      <alignment horizontal="center"/>
      <protection locked="0"/>
    </xf>
    <xf numFmtId="0" fontId="4" fillId="8" borderId="5" xfId="0" applyFont="1" applyFill="1" applyBorder="1" applyAlignment="1" applyProtection="1">
      <alignment horizontal="center"/>
      <protection locked="0"/>
    </xf>
    <xf numFmtId="0" fontId="4" fillId="11" borderId="1" xfId="0" applyFont="1" applyFill="1" applyBorder="1" applyAlignment="1" applyProtection="1">
      <alignment horizontal="center"/>
      <protection locked="0"/>
    </xf>
    <xf numFmtId="166" fontId="4" fillId="6" borderId="5" xfId="0" applyNumberFormat="1" applyFont="1" applyFill="1" applyBorder="1" applyAlignment="1" applyProtection="1">
      <alignment horizontal="center"/>
      <protection locked="0"/>
    </xf>
    <xf numFmtId="1" fontId="15" fillId="0" borderId="5" xfId="7" applyNumberFormat="1" applyFont="1" applyBorder="1" applyAlignment="1">
      <alignment horizontal="center" vertical="top"/>
    </xf>
    <xf numFmtId="1" fontId="4" fillId="6" borderId="5" xfId="0" applyNumberFormat="1" applyFont="1" applyFill="1" applyBorder="1" applyAlignment="1">
      <alignment horizontal="center"/>
    </xf>
    <xf numFmtId="166" fontId="4" fillId="8" borderId="5" xfId="0" applyNumberFormat="1" applyFont="1" applyFill="1" applyBorder="1" applyAlignment="1" applyProtection="1">
      <alignment horizontal="center"/>
      <protection locked="0"/>
    </xf>
    <xf numFmtId="1" fontId="4" fillId="8" borderId="5" xfId="0" applyNumberFormat="1" applyFont="1" applyFill="1" applyBorder="1" applyAlignment="1">
      <alignment horizontal="center"/>
    </xf>
    <xf numFmtId="1" fontId="6" fillId="0" borderId="5" xfId="0" applyNumberFormat="1" applyFont="1" applyBorder="1" applyAlignment="1">
      <alignment horizontal="center"/>
    </xf>
    <xf numFmtId="1" fontId="4" fillId="0" borderId="5" xfId="0" applyNumberFormat="1" applyFont="1" applyBorder="1" applyAlignment="1">
      <alignment horizontal="center"/>
    </xf>
    <xf numFmtId="166" fontId="4" fillId="0" borderId="5" xfId="0" applyNumberFormat="1" applyFont="1" applyBorder="1" applyAlignment="1">
      <alignment horizontal="center"/>
    </xf>
    <xf numFmtId="0" fontId="12" fillId="0" borderId="5" xfId="0" applyFont="1" applyBorder="1" applyAlignment="1" applyProtection="1">
      <alignment horizontal="center"/>
      <protection locked="0"/>
    </xf>
    <xf numFmtId="9" fontId="12" fillId="0" borderId="5" xfId="0" applyNumberFormat="1" applyFont="1" applyBorder="1" applyAlignment="1" applyProtection="1">
      <alignment horizontal="center"/>
      <protection locked="0"/>
    </xf>
    <xf numFmtId="9" fontId="3" fillId="0" borderId="5" xfId="0" applyNumberFormat="1" applyFont="1" applyBorder="1" applyAlignment="1" applyProtection="1">
      <alignment horizontal="center"/>
      <protection locked="0"/>
    </xf>
    <xf numFmtId="0" fontId="13" fillId="0" borderId="5" xfId="0" applyFont="1" applyBorder="1"/>
    <xf numFmtId="9" fontId="13" fillId="0" borderId="5" xfId="2" applyFont="1" applyBorder="1"/>
    <xf numFmtId="0" fontId="4" fillId="11" borderId="5" xfId="0" applyFont="1" applyFill="1" applyBorder="1" applyAlignment="1" applyProtection="1">
      <alignment horizontal="center"/>
      <protection locked="0"/>
    </xf>
    <xf numFmtId="166" fontId="3" fillId="5" borderId="5" xfId="1" applyNumberFormat="1" applyFont="1" applyFill="1" applyBorder="1" applyAlignment="1" applyProtection="1">
      <alignment horizontal="center" vertical="center"/>
      <protection locked="0"/>
    </xf>
    <xf numFmtId="166" fontId="3" fillId="5" borderId="1" xfId="1" applyNumberFormat="1" applyFont="1" applyFill="1" applyBorder="1" applyAlignment="1" applyProtection="1">
      <alignment horizontal="center" vertical="center"/>
      <protection locked="0"/>
    </xf>
    <xf numFmtId="166" fontId="3" fillId="5" borderId="3" xfId="1" applyNumberFormat="1" applyFont="1" applyFill="1" applyBorder="1" applyAlignment="1" applyProtection="1">
      <alignment vertical="center"/>
      <protection locked="0"/>
    </xf>
    <xf numFmtId="166" fontId="3" fillId="5" borderId="4" xfId="1" applyNumberFormat="1" applyFont="1" applyFill="1" applyBorder="1" applyAlignment="1" applyProtection="1">
      <alignment vertical="center"/>
      <protection locked="0"/>
    </xf>
    <xf numFmtId="0" fontId="3" fillId="0" borderId="0" xfId="3" applyFont="1" applyFill="1" applyBorder="1" applyAlignment="1" applyProtection="1">
      <alignment vertical="center"/>
      <protection locked="0"/>
    </xf>
    <xf numFmtId="0" fontId="3" fillId="0" borderId="0" xfId="3" applyFont="1" applyFill="1" applyBorder="1" applyAlignment="1" applyProtection="1">
      <alignment vertical="center" wrapText="1"/>
      <protection locked="0"/>
    </xf>
    <xf numFmtId="166" fontId="3" fillId="0" borderId="0" xfId="3" applyNumberFormat="1" applyFont="1" applyFill="1" applyBorder="1" applyAlignment="1" applyProtection="1">
      <alignment vertical="center"/>
      <protection locked="0"/>
    </xf>
    <xf numFmtId="0" fontId="3" fillId="0" borderId="0" xfId="4" applyFont="1" applyFill="1" applyBorder="1" applyAlignment="1" applyProtection="1">
      <alignment vertical="center"/>
      <protection locked="0"/>
    </xf>
    <xf numFmtId="0" fontId="3" fillId="0" borderId="0" xfId="3" applyFont="1" applyFill="1" applyBorder="1" applyAlignment="1" applyProtection="1">
      <alignment horizontal="center" vertical="center" wrapText="1"/>
      <protection locked="0"/>
    </xf>
    <xf numFmtId="0" fontId="3" fillId="2" borderId="5" xfId="3" applyFont="1" applyFill="1" applyBorder="1" applyAlignment="1" applyProtection="1">
      <alignment vertical="center"/>
      <protection locked="0"/>
    </xf>
    <xf numFmtId="0" fontId="3" fillId="3" borderId="5" xfId="3" applyFont="1" applyFill="1" applyBorder="1" applyAlignment="1" applyProtection="1">
      <alignment vertical="center"/>
      <protection locked="0"/>
    </xf>
    <xf numFmtId="0" fontId="3" fillId="3" borderId="5" xfId="3" applyFont="1" applyFill="1" applyBorder="1" applyAlignment="1" applyProtection="1">
      <alignment vertical="center" wrapText="1"/>
      <protection locked="0"/>
    </xf>
    <xf numFmtId="166" fontId="3" fillId="3" borderId="5" xfId="3" applyNumberFormat="1" applyFont="1" applyFill="1" applyBorder="1" applyAlignment="1" applyProtection="1">
      <alignment vertical="center"/>
      <protection locked="0"/>
    </xf>
    <xf numFmtId="0" fontId="3" fillId="3" borderId="5" xfId="4" applyFont="1" applyFill="1" applyBorder="1" applyAlignment="1" applyProtection="1">
      <alignment vertical="center"/>
      <protection locked="0"/>
    </xf>
    <xf numFmtId="0" fontId="3" fillId="3" borderId="5" xfId="3" applyFont="1" applyFill="1" applyBorder="1" applyAlignment="1" applyProtection="1">
      <alignment horizontal="center" vertical="center" wrapText="1"/>
      <protection locked="0"/>
    </xf>
    <xf numFmtId="0" fontId="3" fillId="0" borderId="0" xfId="1" applyNumberFormat="1" applyFont="1" applyAlignment="1" applyProtection="1">
      <alignment horizontal="center"/>
      <protection locked="0"/>
    </xf>
    <xf numFmtId="3" fontId="13" fillId="0" borderId="5" xfId="0" applyNumberFormat="1" applyFont="1" applyBorder="1"/>
    <xf numFmtId="9" fontId="0" fillId="0" borderId="0" xfId="2" applyFont="1"/>
    <xf numFmtId="164" fontId="0" fillId="0" borderId="0" xfId="8" applyFont="1"/>
    <xf numFmtId="0" fontId="0" fillId="0" borderId="5" xfId="0" applyBorder="1"/>
    <xf numFmtId="0" fontId="3" fillId="3" borderId="3" xfId="3" applyFont="1" applyFill="1" applyBorder="1" applyAlignment="1" applyProtection="1">
      <alignment vertical="center"/>
      <protection locked="0"/>
    </xf>
    <xf numFmtId="0" fontId="13" fillId="0" borderId="5" xfId="0" applyFont="1" applyFill="1" applyBorder="1" applyAlignment="1">
      <alignment horizontal="center"/>
    </xf>
    <xf numFmtId="0" fontId="4" fillId="13" borderId="5" xfId="0" applyFont="1" applyFill="1" applyBorder="1" applyAlignment="1" applyProtection="1">
      <alignment horizontal="center" wrapText="1"/>
      <protection locked="0"/>
    </xf>
    <xf numFmtId="0" fontId="4" fillId="13" borderId="5" xfId="0" applyFont="1" applyFill="1" applyBorder="1" applyAlignment="1" applyProtection="1">
      <alignment horizontal="center"/>
      <protection locked="0"/>
    </xf>
    <xf numFmtId="0" fontId="0" fillId="0" borderId="3" xfId="0" applyFill="1" applyBorder="1"/>
    <xf numFmtId="1" fontId="4" fillId="14" borderId="5" xfId="0" applyNumberFormat="1" applyFont="1" applyFill="1" applyBorder="1" applyAlignment="1" applyProtection="1">
      <alignment horizontal="center"/>
      <protection locked="0"/>
    </xf>
    <xf numFmtId="0" fontId="16" fillId="14" borderId="0" xfId="0" applyFont="1" applyFill="1" applyAlignment="1" applyProtection="1">
      <alignment horizontal="center"/>
      <protection locked="0"/>
    </xf>
    <xf numFmtId="173" fontId="16" fillId="14" borderId="0" xfId="0" applyNumberFormat="1" applyFont="1" applyFill="1" applyAlignment="1" applyProtection="1">
      <alignment horizontal="center"/>
      <protection locked="0"/>
    </xf>
    <xf numFmtId="1" fontId="0" fillId="0" borderId="0" xfId="0" applyNumberFormat="1"/>
    <xf numFmtId="0" fontId="17" fillId="0" borderId="0" xfId="0" applyFont="1"/>
    <xf numFmtId="0" fontId="4" fillId="11" borderId="5" xfId="0" applyFont="1" applyFill="1" applyBorder="1" applyAlignment="1" applyProtection="1">
      <alignment horizontal="center"/>
      <protection locked="0"/>
    </xf>
    <xf numFmtId="0" fontId="7" fillId="0" borderId="5" xfId="0" applyFont="1" applyBorder="1" applyAlignment="1" applyProtection="1">
      <alignment horizontal="center" vertical="center" wrapText="1"/>
      <protection locked="0"/>
    </xf>
    <xf numFmtId="0" fontId="14" fillId="5" borderId="6" xfId="0" applyFont="1" applyFill="1" applyBorder="1" applyAlignment="1" applyProtection="1">
      <alignment horizontal="center"/>
      <protection locked="0"/>
    </xf>
    <xf numFmtId="0" fontId="14" fillId="5" borderId="7" xfId="0" applyFont="1" applyFill="1" applyBorder="1" applyAlignment="1" applyProtection="1">
      <alignment horizontal="center"/>
      <protection locked="0"/>
    </xf>
    <xf numFmtId="0" fontId="14" fillId="5" borderId="2" xfId="0" applyFont="1" applyFill="1" applyBorder="1" applyAlignment="1" applyProtection="1">
      <alignment horizontal="center"/>
      <protection locked="0"/>
    </xf>
    <xf numFmtId="0" fontId="14" fillId="7" borderId="6" xfId="0" applyFont="1" applyFill="1" applyBorder="1" applyAlignment="1" applyProtection="1">
      <alignment horizontal="center"/>
      <protection locked="0"/>
    </xf>
    <xf numFmtId="0" fontId="14" fillId="7" borderId="7" xfId="0" applyFont="1" applyFill="1" applyBorder="1" applyAlignment="1" applyProtection="1">
      <alignment horizontal="center"/>
      <protection locked="0"/>
    </xf>
    <xf numFmtId="0" fontId="14" fillId="7" borderId="2" xfId="0" applyFont="1" applyFill="1" applyBorder="1" applyAlignment="1" applyProtection="1">
      <alignment horizontal="center"/>
      <protection locked="0"/>
    </xf>
    <xf numFmtId="0" fontId="14" fillId="12" borderId="6" xfId="0" applyFont="1" applyFill="1" applyBorder="1" applyAlignment="1" applyProtection="1">
      <alignment horizontal="center"/>
      <protection locked="0"/>
    </xf>
    <xf numFmtId="0" fontId="14" fillId="12" borderId="7" xfId="0" applyFont="1" applyFill="1" applyBorder="1" applyAlignment="1" applyProtection="1">
      <alignment horizontal="center"/>
      <protection locked="0"/>
    </xf>
    <xf numFmtId="0" fontId="14" fillId="12" borderId="2" xfId="0" applyFont="1" applyFill="1" applyBorder="1" applyAlignment="1" applyProtection="1">
      <alignment horizontal="center"/>
      <protection locked="0"/>
    </xf>
  </cellXfs>
  <cellStyles count="9">
    <cellStyle name="Comma 10 2" xfId="6" xr:uid="{10A5B3AF-0F25-4BCC-B1EB-50AC73A4801E}"/>
    <cellStyle name="Moneda" xfId="1" builtinId="4"/>
    <cellStyle name="Moneda [0]" xfId="8" builtinId="7"/>
    <cellStyle name="Normal" xfId="0" builtinId="0"/>
    <cellStyle name="Normal 10" xfId="4" xr:uid="{30D648BF-C1BA-4669-B0A4-8AC1989011B2}"/>
    <cellStyle name="Normal 101" xfId="5" xr:uid="{8976E80C-AA17-47AE-A451-4D4975F00779}"/>
    <cellStyle name="Normal 152" xfId="3" xr:uid="{3CE29C25-15D0-432E-9CEF-1AEE250289BC}"/>
    <cellStyle name="Normal 152 2" xfId="7" xr:uid="{AAB3C17E-61FB-4CE0-91DE-B5F75391E59D}"/>
    <cellStyle name="Porcentaje" xfId="2" builtinId="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37075</xdr:colOff>
      <xdr:row>0</xdr:row>
      <xdr:rowOff>87083</xdr:rowOff>
    </xdr:from>
    <xdr:to>
      <xdr:col>1</xdr:col>
      <xdr:colOff>396240</xdr:colOff>
      <xdr:row>7</xdr:row>
      <xdr:rowOff>13608</xdr:rowOff>
    </xdr:to>
    <xdr:pic>
      <xdr:nvPicPr>
        <xdr:cNvPr id="2" name="Picture 1">
          <a:extLst>
            <a:ext uri="{FF2B5EF4-FFF2-40B4-BE49-F238E27FC236}">
              <a16:creationId xmlns:a16="http://schemas.microsoft.com/office/drawing/2014/main" id="{A13B97AF-3547-45ED-B214-9CF4F528EA3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121" r="8455"/>
        <a:stretch/>
      </xdr:blipFill>
      <xdr:spPr bwMode="auto">
        <a:xfrm>
          <a:off x="37075" y="87083"/>
          <a:ext cx="1540265" cy="1206685"/>
        </a:xfrm>
        <a:prstGeom prst="rect">
          <a:avLst/>
        </a:prstGeom>
        <a:solidFill>
          <a:srgbClr val="FFFF00"/>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37075</xdr:colOff>
      <xdr:row>0</xdr:row>
      <xdr:rowOff>87083</xdr:rowOff>
    </xdr:from>
    <xdr:to>
      <xdr:col>1</xdr:col>
      <xdr:colOff>396240</xdr:colOff>
      <xdr:row>7</xdr:row>
      <xdr:rowOff>13608</xdr:rowOff>
    </xdr:to>
    <xdr:pic>
      <xdr:nvPicPr>
        <xdr:cNvPr id="2" name="Picture 1">
          <a:extLst>
            <a:ext uri="{FF2B5EF4-FFF2-40B4-BE49-F238E27FC236}">
              <a16:creationId xmlns:a16="http://schemas.microsoft.com/office/drawing/2014/main" id="{272A59BC-A5CA-4C88-93FA-DF1D5336072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121" r="8455"/>
        <a:stretch/>
      </xdr:blipFill>
      <xdr:spPr bwMode="auto">
        <a:xfrm>
          <a:off x="37075" y="87083"/>
          <a:ext cx="1540265" cy="1206685"/>
        </a:xfrm>
        <a:prstGeom prst="rect">
          <a:avLst/>
        </a:prstGeom>
        <a:solidFill>
          <a:srgbClr val="FFFF00"/>
        </a:solid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4721F-F147-4F3B-83C9-708F21260025}">
  <dimension ref="A1:CB65"/>
  <sheetViews>
    <sheetView showGridLines="0" tabSelected="1" topLeftCell="A14" workbookViewId="0">
      <selection activeCell="D17" sqref="D17"/>
    </sheetView>
  </sheetViews>
  <sheetFormatPr baseColWidth="10" defaultRowHeight="15" x14ac:dyDescent="0.25"/>
  <cols>
    <col min="1" max="1" width="17.28515625" bestFit="1" customWidth="1"/>
    <col min="2" max="2" width="8" customWidth="1"/>
    <col min="4" max="4" width="12" bestFit="1" customWidth="1"/>
    <col min="5" max="5" width="7.5703125" bestFit="1" customWidth="1"/>
    <col min="6" max="6" width="13.42578125" bestFit="1" customWidth="1"/>
    <col min="7" max="7" width="23.5703125" bestFit="1" customWidth="1"/>
    <col min="8" max="8" width="5" bestFit="1" customWidth="1"/>
    <col min="9" max="9" width="20.7109375" bestFit="1" customWidth="1"/>
    <col min="10" max="10" width="28.28515625" bestFit="1" customWidth="1"/>
    <col min="11" max="11" width="5.7109375" bestFit="1" customWidth="1"/>
    <col min="12" max="12" width="5.42578125" bestFit="1" customWidth="1"/>
    <col min="13" max="13" width="6.42578125" bestFit="1" customWidth="1"/>
    <col min="14" max="14" width="6.85546875" bestFit="1" customWidth="1"/>
    <col min="15" max="15" width="6.7109375" bestFit="1" customWidth="1"/>
    <col min="16" max="16" width="8.28515625" bestFit="1" customWidth="1"/>
    <col min="17" max="17" width="6.42578125" bestFit="1" customWidth="1"/>
    <col min="19" max="29" width="0" hidden="1" customWidth="1"/>
    <col min="32" max="32" width="7.140625" bestFit="1" customWidth="1"/>
    <col min="33" max="33" width="9.42578125" hidden="1" customWidth="1"/>
    <col min="34" max="34" width="7.5703125" hidden="1" customWidth="1"/>
    <col min="35" max="35" width="7.140625" hidden="1" customWidth="1"/>
    <col min="37" max="37" width="5.28515625" bestFit="1" customWidth="1"/>
    <col min="38" max="38" width="7.7109375" hidden="1" customWidth="1"/>
    <col min="39" max="39" width="6.42578125" hidden="1" customWidth="1"/>
    <col min="40" max="40" width="7.28515625" hidden="1" customWidth="1"/>
    <col min="41" max="41" width="8" hidden="1" customWidth="1"/>
    <col min="42" max="42" width="8.28515625" hidden="1" customWidth="1"/>
    <col min="43" max="43" width="16.5703125" bestFit="1" customWidth="1"/>
    <col min="44" max="44" width="15.42578125" bestFit="1" customWidth="1"/>
    <col min="53" max="53" width="16.28515625" bestFit="1" customWidth="1"/>
    <col min="55" max="55" width="15.28515625" bestFit="1" customWidth="1"/>
    <col min="64" max="64" width="15.85546875" bestFit="1" customWidth="1"/>
    <col min="73" max="73" width="15.140625" bestFit="1" customWidth="1"/>
    <col min="74" max="74" width="14.42578125" bestFit="1" customWidth="1"/>
  </cols>
  <sheetData>
    <row r="1" spans="1:80" s="3" customFormat="1" ht="17.45" customHeight="1" x14ac:dyDescent="0.2">
      <c r="A1" s="1"/>
      <c r="B1" s="2"/>
      <c r="C1" s="2"/>
      <c r="F1" s="111" t="s">
        <v>11</v>
      </c>
      <c r="G1" s="111"/>
      <c r="H1" s="111"/>
      <c r="I1" s="111"/>
      <c r="J1" s="4"/>
      <c r="K1" s="4"/>
      <c r="L1" s="4"/>
      <c r="M1" s="4"/>
      <c r="N1" s="5"/>
      <c r="O1" s="6"/>
      <c r="P1" s="6"/>
      <c r="Q1" s="7"/>
      <c r="R1" s="8"/>
      <c r="S1" s="9"/>
      <c r="T1" s="9"/>
      <c r="U1" s="9"/>
      <c r="V1" s="9"/>
      <c r="W1" s="9"/>
      <c r="X1" s="9"/>
      <c r="Y1" s="9"/>
      <c r="AP1" s="10"/>
      <c r="AR1" s="10"/>
    </row>
    <row r="2" spans="1:80" s="3" customFormat="1" ht="15" customHeight="1" x14ac:dyDescent="0.2">
      <c r="A2" s="1"/>
      <c r="B2" s="1"/>
      <c r="C2" s="1"/>
      <c r="F2" s="111"/>
      <c r="G2" s="111"/>
      <c r="H2" s="111"/>
      <c r="I2" s="111"/>
      <c r="J2" s="4"/>
      <c r="K2" s="4"/>
      <c r="L2" s="4"/>
      <c r="M2" s="4"/>
      <c r="N2" s="5"/>
      <c r="O2" s="11"/>
      <c r="P2" s="11"/>
      <c r="Q2" s="11"/>
      <c r="R2" s="11"/>
      <c r="S2" s="12"/>
      <c r="T2" s="12"/>
      <c r="U2" s="12"/>
      <c r="V2" s="12"/>
      <c r="W2" s="12"/>
      <c r="X2" s="12"/>
      <c r="Y2" s="12"/>
      <c r="AQ2" s="10"/>
    </row>
    <row r="3" spans="1:80" s="3" customFormat="1" ht="17.45" customHeight="1" x14ac:dyDescent="0.2">
      <c r="A3" s="1"/>
      <c r="B3" s="1"/>
      <c r="C3" s="1"/>
      <c r="F3" s="111"/>
      <c r="G3" s="111"/>
      <c r="H3" s="111"/>
      <c r="I3" s="111"/>
      <c r="N3" s="13"/>
      <c r="O3" s="11"/>
      <c r="P3" s="11"/>
      <c r="Q3" s="11"/>
      <c r="R3" s="11"/>
      <c r="S3" s="9"/>
      <c r="T3" s="9"/>
      <c r="U3" s="9"/>
      <c r="V3" s="9"/>
      <c r="W3" s="9"/>
      <c r="X3" s="9"/>
      <c r="Y3" s="9"/>
      <c r="AQ3" s="10"/>
    </row>
    <row r="4" spans="1:80" s="3" customFormat="1" ht="12.75" customHeight="1" x14ac:dyDescent="0.2">
      <c r="A4" s="1"/>
      <c r="B4" s="1"/>
      <c r="C4" s="1"/>
      <c r="F4" s="111"/>
      <c r="G4" s="111"/>
      <c r="H4" s="111"/>
      <c r="I4" s="111"/>
      <c r="L4" s="40" t="s">
        <v>133</v>
      </c>
      <c r="M4" s="14"/>
      <c r="N4" s="15"/>
      <c r="O4" s="13"/>
      <c r="P4" s="13"/>
      <c r="R4" s="11"/>
      <c r="S4" s="9"/>
      <c r="T4" s="9"/>
      <c r="U4" s="9"/>
      <c r="V4" s="9"/>
      <c r="W4" s="9"/>
      <c r="X4" s="9"/>
      <c r="Y4" s="9"/>
      <c r="AR4" s="42" t="s">
        <v>12</v>
      </c>
      <c r="AS4" s="43">
        <v>0.22</v>
      </c>
      <c r="AT4" s="43">
        <v>0.38</v>
      </c>
      <c r="AU4" s="43">
        <v>0.27</v>
      </c>
      <c r="AV4" s="43">
        <v>0.13</v>
      </c>
      <c r="AW4" s="43"/>
      <c r="AX4" s="44"/>
      <c r="AY4" s="44"/>
      <c r="AZ4" s="43"/>
      <c r="BA4" s="45">
        <f>SUM(AS4:AZ4)</f>
        <v>1</v>
      </c>
      <c r="BC4" s="42" t="s">
        <v>12</v>
      </c>
      <c r="BD4" s="43">
        <v>0.23</v>
      </c>
      <c r="BE4" s="43">
        <v>0.38</v>
      </c>
      <c r="BF4" s="43">
        <v>0.27</v>
      </c>
      <c r="BG4" s="43">
        <v>0.12</v>
      </c>
      <c r="BH4" s="43"/>
      <c r="BI4" s="46"/>
      <c r="BJ4" s="74"/>
      <c r="BK4" s="75"/>
      <c r="BL4" s="76">
        <f>SUM(BD4:BK4)</f>
        <v>1</v>
      </c>
    </row>
    <row r="5" spans="1:80" s="3" customFormat="1" ht="12.75" x14ac:dyDescent="0.2">
      <c r="A5" s="16"/>
      <c r="C5" s="17" t="s">
        <v>13</v>
      </c>
      <c r="F5" s="111"/>
      <c r="G5" s="111"/>
      <c r="H5" s="111"/>
      <c r="I5" s="111"/>
      <c r="L5" s="41" t="s">
        <v>41</v>
      </c>
      <c r="M5" s="14"/>
      <c r="N5" s="15"/>
      <c r="O5" s="13"/>
      <c r="P5" s="13"/>
      <c r="R5" s="11"/>
      <c r="S5" s="12"/>
      <c r="T5" s="12"/>
      <c r="U5" s="12"/>
      <c r="V5" s="12"/>
      <c r="W5" s="12"/>
      <c r="X5" s="12"/>
      <c r="Y5" s="12"/>
      <c r="AR5" s="42" t="s">
        <v>41</v>
      </c>
      <c r="AS5" s="43">
        <v>0.09</v>
      </c>
      <c r="AT5" s="43">
        <v>0.12</v>
      </c>
      <c r="AU5" s="43">
        <v>0.14000000000000001</v>
      </c>
      <c r="AV5" s="43">
        <v>0.17499999999999999</v>
      </c>
      <c r="AW5" s="43">
        <v>0.215</v>
      </c>
      <c r="AX5" s="46">
        <v>0.16</v>
      </c>
      <c r="AY5" s="46">
        <v>0.1</v>
      </c>
      <c r="AZ5" s="44"/>
      <c r="BA5" s="45">
        <f>SUM(AS5:AZ5)</f>
        <v>0.99999999999999989</v>
      </c>
      <c r="BC5" s="42" t="s">
        <v>41</v>
      </c>
      <c r="BD5" s="43">
        <v>0.09</v>
      </c>
      <c r="BE5" s="43">
        <v>0.12</v>
      </c>
      <c r="BF5" s="43">
        <v>0.14000000000000001</v>
      </c>
      <c r="BG5" s="43">
        <v>0.17499999999999999</v>
      </c>
      <c r="BH5" s="43">
        <v>0.215</v>
      </c>
      <c r="BI5" s="46">
        <v>0.16</v>
      </c>
      <c r="BJ5" s="46">
        <v>0.1</v>
      </c>
      <c r="BK5" s="74"/>
      <c r="BL5" s="76">
        <f>SUM(BD5:BK5)</f>
        <v>0.99999999999999989</v>
      </c>
    </row>
    <row r="6" spans="1:80" s="3" customFormat="1" ht="12.6" customHeight="1" x14ac:dyDescent="0.2">
      <c r="A6" s="16"/>
      <c r="C6" s="17" t="s">
        <v>14</v>
      </c>
      <c r="D6" s="18"/>
      <c r="E6" s="18"/>
      <c r="F6" s="19"/>
      <c r="G6" s="20"/>
      <c r="H6" s="20"/>
      <c r="I6" s="20"/>
      <c r="J6" s="20"/>
      <c r="K6" s="14"/>
      <c r="L6" s="41"/>
      <c r="M6" s="21"/>
      <c r="N6" s="22"/>
      <c r="O6" s="13"/>
      <c r="P6" s="13"/>
      <c r="Q6" s="13"/>
      <c r="R6" s="11"/>
      <c r="S6" s="12"/>
      <c r="T6" s="12"/>
      <c r="U6" s="12"/>
      <c r="V6" s="12"/>
      <c r="W6" s="12"/>
      <c r="X6" s="12"/>
      <c r="Y6" s="12"/>
      <c r="AR6" s="42"/>
      <c r="AS6" s="43"/>
      <c r="AT6" s="43"/>
      <c r="AU6" s="43"/>
      <c r="AV6" s="43"/>
      <c r="AW6" s="43"/>
      <c r="AX6" s="46"/>
      <c r="AY6" s="46"/>
      <c r="AZ6" s="43"/>
      <c r="BA6" s="45">
        <f>SUM(AS6:AZ6)</f>
        <v>0</v>
      </c>
      <c r="BC6" s="42"/>
      <c r="BD6" s="75"/>
      <c r="BE6" s="75"/>
      <c r="BF6" s="75"/>
      <c r="BG6" s="75"/>
      <c r="BH6" s="75"/>
      <c r="BI6" s="75"/>
      <c r="BJ6" s="75"/>
      <c r="BK6" s="75"/>
      <c r="BL6" s="76">
        <f>SUM(BD6:BK6)</f>
        <v>0</v>
      </c>
    </row>
    <row r="7" spans="1:80" s="3" customFormat="1" ht="12" customHeight="1" x14ac:dyDescent="0.2">
      <c r="A7" s="16"/>
      <c r="C7" s="17" t="s">
        <v>198</v>
      </c>
      <c r="F7" s="19"/>
      <c r="G7" s="20"/>
      <c r="H7" s="20"/>
      <c r="I7" s="23"/>
      <c r="J7" s="19"/>
      <c r="K7" s="24"/>
      <c r="L7" s="41" t="s">
        <v>42</v>
      </c>
      <c r="M7" s="24"/>
      <c r="N7" s="13"/>
      <c r="O7" s="13"/>
      <c r="P7" s="13"/>
      <c r="Q7" s="13"/>
      <c r="R7" s="11"/>
      <c r="AR7" s="12" t="s">
        <v>42</v>
      </c>
      <c r="AS7" s="43">
        <v>1</v>
      </c>
      <c r="AT7" s="43"/>
      <c r="AU7" s="43"/>
      <c r="AV7" s="43"/>
      <c r="AW7" s="43"/>
      <c r="AX7" s="43"/>
      <c r="AY7" s="43"/>
      <c r="AZ7" s="43"/>
      <c r="BA7" s="45">
        <f>SUM(AS7:AZ7)</f>
        <v>1</v>
      </c>
      <c r="BC7" s="12" t="s">
        <v>42</v>
      </c>
      <c r="BD7" s="75">
        <v>1</v>
      </c>
      <c r="BE7" s="75"/>
      <c r="BF7" s="75"/>
      <c r="BG7" s="75"/>
      <c r="BH7" s="75"/>
      <c r="BI7" s="75"/>
      <c r="BJ7" s="75"/>
      <c r="BK7" s="75"/>
      <c r="BL7" s="76">
        <f>SUM(BD7:BK7)</f>
        <v>1</v>
      </c>
    </row>
    <row r="8" spans="1:80" s="3" customFormat="1" ht="12" customHeight="1" x14ac:dyDescent="0.2">
      <c r="A8" s="16"/>
      <c r="B8" s="17"/>
      <c r="C8" s="17"/>
      <c r="F8" s="19"/>
      <c r="G8" s="19"/>
      <c r="H8" s="20"/>
      <c r="I8" s="23"/>
      <c r="J8" s="26"/>
      <c r="K8" s="24"/>
      <c r="L8" s="36" t="s">
        <v>37</v>
      </c>
      <c r="M8" s="36">
        <v>820</v>
      </c>
      <c r="N8" s="36">
        <v>1.19</v>
      </c>
      <c r="O8" s="36" t="s">
        <v>38</v>
      </c>
      <c r="P8" s="37">
        <v>6.9</v>
      </c>
      <c r="Q8" s="95">
        <v>1.1000000000000001</v>
      </c>
      <c r="AQ8" s="25"/>
    </row>
    <row r="9" spans="1:80" ht="15.75" x14ac:dyDescent="0.25">
      <c r="C9" s="109" t="s">
        <v>251</v>
      </c>
      <c r="L9" s="38" t="s">
        <v>39</v>
      </c>
      <c r="M9" s="38">
        <v>3.45</v>
      </c>
      <c r="N9" s="38">
        <v>1.18</v>
      </c>
      <c r="O9" s="38" t="s">
        <v>40</v>
      </c>
      <c r="P9" s="38">
        <v>30</v>
      </c>
      <c r="Q9" s="39">
        <v>1.75</v>
      </c>
    </row>
    <row r="10" spans="1:80" ht="26.25" x14ac:dyDescent="0.25">
      <c r="R10" s="81" t="s">
        <v>56</v>
      </c>
      <c r="S10" s="28" t="s">
        <v>16</v>
      </c>
      <c r="T10" s="28" t="s">
        <v>16</v>
      </c>
      <c r="U10" s="28" t="s">
        <v>16</v>
      </c>
      <c r="V10" s="28" t="s">
        <v>16</v>
      </c>
      <c r="W10" s="28" t="s">
        <v>16</v>
      </c>
      <c r="X10" s="28" t="s">
        <v>16</v>
      </c>
      <c r="Y10" s="28" t="s">
        <v>16</v>
      </c>
      <c r="Z10" s="28" t="s">
        <v>16</v>
      </c>
      <c r="AA10" s="28" t="s">
        <v>16</v>
      </c>
      <c r="AB10" s="28" t="s">
        <v>16</v>
      </c>
      <c r="AC10" s="28" t="s">
        <v>16</v>
      </c>
      <c r="AD10" s="28" t="s">
        <v>16</v>
      </c>
      <c r="AE10" s="28" t="s">
        <v>16</v>
      </c>
      <c r="AF10" s="28" t="s">
        <v>16</v>
      </c>
      <c r="AG10" s="28" t="s">
        <v>16</v>
      </c>
      <c r="AH10" s="28" t="s">
        <v>16</v>
      </c>
      <c r="AI10" s="28" t="s">
        <v>16</v>
      </c>
      <c r="AJ10" s="29" t="s">
        <v>19</v>
      </c>
      <c r="AK10" s="29" t="s">
        <v>19</v>
      </c>
      <c r="AL10" s="29" t="s">
        <v>19</v>
      </c>
      <c r="AM10" s="29" t="s">
        <v>20</v>
      </c>
      <c r="AN10" s="29" t="s">
        <v>19</v>
      </c>
      <c r="AO10" s="29" t="s">
        <v>19</v>
      </c>
      <c r="AP10" s="29" t="s">
        <v>19</v>
      </c>
      <c r="AQ10" s="50" t="s">
        <v>84</v>
      </c>
      <c r="AR10" s="50" t="s">
        <v>82</v>
      </c>
      <c r="AS10" s="112" t="s">
        <v>61</v>
      </c>
      <c r="AT10" s="113"/>
      <c r="AU10" s="113"/>
      <c r="AV10" s="113"/>
      <c r="AW10" s="113"/>
      <c r="AX10" s="113"/>
      <c r="AY10" s="113"/>
      <c r="AZ10" s="114"/>
      <c r="BA10" s="47" t="s">
        <v>83</v>
      </c>
      <c r="BB10" s="51" t="s">
        <v>63</v>
      </c>
      <c r="BC10" s="52" t="s">
        <v>82</v>
      </c>
      <c r="BD10" s="115" t="s">
        <v>64</v>
      </c>
      <c r="BE10" s="116"/>
      <c r="BF10" s="116"/>
      <c r="BG10" s="116"/>
      <c r="BH10" s="116"/>
      <c r="BI10" s="116"/>
      <c r="BJ10" s="116"/>
      <c r="BK10" s="117"/>
      <c r="BL10" s="53" t="s">
        <v>62</v>
      </c>
      <c r="BM10" s="110" t="s">
        <v>65</v>
      </c>
      <c r="BN10" s="110"/>
      <c r="BO10" s="110"/>
      <c r="BP10" s="110"/>
      <c r="BQ10" s="110"/>
      <c r="BR10" s="110"/>
      <c r="BS10" s="110"/>
      <c r="BT10" s="110"/>
      <c r="BU10" s="54"/>
      <c r="BV10" s="54"/>
    </row>
    <row r="11" spans="1:80" ht="20.45" customHeight="1" x14ac:dyDescent="0.25">
      <c r="A11" s="84"/>
      <c r="B11" s="84"/>
      <c r="C11" s="84"/>
      <c r="D11" s="85"/>
      <c r="E11" s="85"/>
      <c r="F11" s="84"/>
      <c r="G11" s="84"/>
      <c r="H11" s="84"/>
      <c r="I11" s="84"/>
      <c r="J11" s="84"/>
      <c r="K11" s="84"/>
      <c r="L11" s="85"/>
      <c r="M11" s="86"/>
      <c r="N11" s="87"/>
      <c r="O11" s="87"/>
      <c r="P11" s="87"/>
      <c r="Q11" s="88"/>
      <c r="R11" s="82"/>
      <c r="S11" s="30" t="s">
        <v>47</v>
      </c>
      <c r="T11" s="30" t="s">
        <v>47</v>
      </c>
      <c r="U11" s="30" t="s">
        <v>47</v>
      </c>
      <c r="V11" s="30" t="s">
        <v>47</v>
      </c>
      <c r="W11" s="30" t="s">
        <v>47</v>
      </c>
      <c r="X11" s="30" t="s">
        <v>47</v>
      </c>
      <c r="Y11" s="30" t="s">
        <v>47</v>
      </c>
      <c r="Z11" s="30" t="s">
        <v>47</v>
      </c>
      <c r="AA11" s="30" t="s">
        <v>47</v>
      </c>
      <c r="AB11" s="30" t="s">
        <v>55</v>
      </c>
      <c r="AC11" s="30" t="s">
        <v>22</v>
      </c>
      <c r="AD11" s="30" t="s">
        <v>47</v>
      </c>
      <c r="AE11" s="30" t="s">
        <v>47</v>
      </c>
      <c r="AF11" s="30" t="s">
        <v>47</v>
      </c>
      <c r="AG11" s="30" t="s">
        <v>47</v>
      </c>
      <c r="AH11" s="30" t="s">
        <v>47</v>
      </c>
      <c r="AI11" s="30" t="s">
        <v>47</v>
      </c>
      <c r="AJ11" s="31" t="s">
        <v>19</v>
      </c>
      <c r="AK11" s="31" t="s">
        <v>19</v>
      </c>
      <c r="AL11" s="31" t="s">
        <v>21</v>
      </c>
      <c r="AM11" s="31" t="s">
        <v>21</v>
      </c>
      <c r="AN11" s="31" t="s">
        <v>21</v>
      </c>
      <c r="AO11" s="31" t="s">
        <v>21</v>
      </c>
      <c r="AP11" s="31" t="s">
        <v>22</v>
      </c>
      <c r="AQ11" s="55"/>
      <c r="AR11" s="56"/>
      <c r="AS11" s="57"/>
      <c r="AT11" s="57"/>
      <c r="AU11" s="57"/>
      <c r="AV11" s="57"/>
      <c r="AW11" s="57"/>
      <c r="AX11" s="57"/>
      <c r="AY11" s="57"/>
      <c r="AZ11" s="57"/>
      <c r="BA11" s="56"/>
      <c r="BB11" s="58"/>
      <c r="BC11" s="59"/>
      <c r="BD11" s="60"/>
      <c r="BE11" s="60"/>
      <c r="BF11" s="60"/>
      <c r="BG11" s="60"/>
      <c r="BH11" s="60"/>
      <c r="BI11" s="60"/>
      <c r="BJ11" s="60"/>
      <c r="BK11" s="60"/>
      <c r="BL11" s="59"/>
      <c r="BM11" s="61"/>
      <c r="BN11" s="61"/>
      <c r="BO11" s="61"/>
      <c r="BP11" s="61"/>
      <c r="BQ11" s="61"/>
      <c r="BR11" s="61"/>
      <c r="BS11" s="61"/>
      <c r="BT11" s="61"/>
      <c r="BU11" s="61"/>
      <c r="BV11" s="61"/>
    </row>
    <row r="12" spans="1:80" ht="15.75" x14ac:dyDescent="0.25">
      <c r="A12" s="84"/>
      <c r="B12" s="84"/>
      <c r="C12" s="84"/>
      <c r="D12" s="85"/>
      <c r="E12" s="85"/>
      <c r="F12" s="84"/>
      <c r="G12" s="84"/>
      <c r="H12" s="84"/>
      <c r="I12" s="84"/>
      <c r="J12" s="84"/>
      <c r="K12" s="84"/>
      <c r="L12" s="85"/>
      <c r="M12" s="86"/>
      <c r="N12" s="87"/>
      <c r="O12" s="87"/>
      <c r="P12" s="87"/>
      <c r="Q12" s="85"/>
      <c r="R12" s="82"/>
      <c r="S12" s="32">
        <v>1</v>
      </c>
      <c r="T12" s="32">
        <v>1</v>
      </c>
      <c r="U12" s="32">
        <v>1</v>
      </c>
      <c r="V12" s="32">
        <v>1</v>
      </c>
      <c r="W12" s="32">
        <v>1</v>
      </c>
      <c r="X12" s="32">
        <v>1</v>
      </c>
      <c r="Y12" s="32">
        <v>1</v>
      </c>
      <c r="Z12" s="32">
        <v>1</v>
      </c>
      <c r="AA12" s="32">
        <v>1</v>
      </c>
      <c r="AB12" s="32">
        <v>1</v>
      </c>
      <c r="AC12" s="32">
        <v>1</v>
      </c>
      <c r="AD12" s="32">
        <v>1</v>
      </c>
      <c r="AE12" s="32">
        <v>1</v>
      </c>
      <c r="AF12" s="32">
        <v>1</v>
      </c>
      <c r="AG12" s="32">
        <v>1</v>
      </c>
      <c r="AH12" s="32">
        <v>1</v>
      </c>
      <c r="AI12" s="32">
        <v>1</v>
      </c>
      <c r="AJ12" s="33">
        <v>1</v>
      </c>
      <c r="AK12" s="33">
        <v>1</v>
      </c>
      <c r="AL12" s="33">
        <v>1</v>
      </c>
      <c r="AM12" s="33">
        <v>1</v>
      </c>
      <c r="AN12" s="33">
        <v>1</v>
      </c>
      <c r="AO12" s="33">
        <v>1</v>
      </c>
      <c r="AP12" s="33">
        <v>1</v>
      </c>
      <c r="AQ12" s="47"/>
      <c r="AR12" s="62"/>
      <c r="AS12" s="48" t="s">
        <v>66</v>
      </c>
      <c r="AT12" s="48" t="s">
        <v>67</v>
      </c>
      <c r="AU12" s="48" t="s">
        <v>68</v>
      </c>
      <c r="AV12" s="48" t="s">
        <v>69</v>
      </c>
      <c r="AW12" s="48" t="s">
        <v>70</v>
      </c>
      <c r="AX12" s="48"/>
      <c r="AY12" s="48"/>
      <c r="AZ12" s="48"/>
      <c r="BA12" s="62" t="s">
        <v>16</v>
      </c>
      <c r="BB12" s="53"/>
      <c r="BC12" s="63"/>
      <c r="BD12" s="64" t="s">
        <v>66</v>
      </c>
      <c r="BE12" s="64" t="s">
        <v>67</v>
      </c>
      <c r="BF12" s="64" t="s">
        <v>68</v>
      </c>
      <c r="BG12" s="64" t="s">
        <v>69</v>
      </c>
      <c r="BH12" s="64" t="s">
        <v>70</v>
      </c>
      <c r="BI12" s="64"/>
      <c r="BJ12" s="64"/>
      <c r="BK12" s="64"/>
      <c r="BL12" s="63" t="s">
        <v>19</v>
      </c>
      <c r="BM12" s="61" t="s">
        <v>66</v>
      </c>
      <c r="BN12" s="61" t="s">
        <v>67</v>
      </c>
      <c r="BO12" s="61" t="s">
        <v>68</v>
      </c>
      <c r="BP12" s="61" t="s">
        <v>69</v>
      </c>
      <c r="BQ12" s="61" t="s">
        <v>70</v>
      </c>
      <c r="BR12" s="61"/>
      <c r="BS12" s="61"/>
      <c r="BT12" s="61"/>
      <c r="BU12" s="54"/>
      <c r="BV12" s="54"/>
    </row>
    <row r="13" spans="1:80" ht="15.75" x14ac:dyDescent="0.25">
      <c r="A13" s="84"/>
      <c r="B13" s="84"/>
      <c r="C13" s="84"/>
      <c r="D13" s="85"/>
      <c r="E13" s="85"/>
      <c r="F13" s="84"/>
      <c r="G13" s="84"/>
      <c r="H13" s="84"/>
      <c r="I13" s="84"/>
      <c r="J13" s="84"/>
      <c r="K13" s="84"/>
      <c r="L13" s="85"/>
      <c r="M13" s="86"/>
      <c r="N13" s="87"/>
      <c r="O13" s="87"/>
      <c r="P13" s="87"/>
      <c r="Q13" s="85"/>
      <c r="R13" s="83"/>
      <c r="S13" s="32" t="s">
        <v>32</v>
      </c>
      <c r="T13" s="32" t="s">
        <v>32</v>
      </c>
      <c r="U13" s="32" t="s">
        <v>33</v>
      </c>
      <c r="V13" s="32" t="s">
        <v>33</v>
      </c>
      <c r="W13" s="32" t="s">
        <v>34</v>
      </c>
      <c r="X13" s="32" t="s">
        <v>34</v>
      </c>
      <c r="Y13" s="32" t="s">
        <v>34</v>
      </c>
      <c r="Z13" s="32" t="s">
        <v>36</v>
      </c>
      <c r="AA13" s="32" t="s">
        <v>36</v>
      </c>
      <c r="AB13" s="32" t="s">
        <v>34</v>
      </c>
      <c r="AC13" s="32" t="s">
        <v>36</v>
      </c>
      <c r="AD13" s="48"/>
      <c r="AE13" s="48"/>
      <c r="AF13" s="48"/>
      <c r="AG13" s="48"/>
      <c r="AH13" s="48"/>
      <c r="AI13" s="48"/>
      <c r="AJ13" s="33"/>
      <c r="AK13" s="33"/>
      <c r="AL13" s="33" t="s">
        <v>36</v>
      </c>
      <c r="AM13" s="33" t="s">
        <v>35</v>
      </c>
      <c r="AN13" s="33" t="s">
        <v>34</v>
      </c>
      <c r="AO13" s="33" t="s">
        <v>33</v>
      </c>
      <c r="AP13" s="33" t="s">
        <v>34</v>
      </c>
      <c r="AQ13" s="47"/>
      <c r="AR13" s="62"/>
      <c r="AS13" s="48">
        <v>29</v>
      </c>
      <c r="AT13" s="48">
        <v>30</v>
      </c>
      <c r="AU13" s="48">
        <v>31</v>
      </c>
      <c r="AV13" s="48">
        <v>32</v>
      </c>
      <c r="AW13" s="48">
        <v>33</v>
      </c>
      <c r="AX13" s="48">
        <v>34</v>
      </c>
      <c r="AY13" s="48">
        <v>36</v>
      </c>
      <c r="AZ13" s="48">
        <v>38</v>
      </c>
      <c r="BA13" s="62" t="s">
        <v>71</v>
      </c>
      <c r="BB13" s="53"/>
      <c r="BC13" s="63"/>
      <c r="BD13" s="64">
        <v>29</v>
      </c>
      <c r="BE13" s="64">
        <v>30</v>
      </c>
      <c r="BF13" s="64">
        <v>31</v>
      </c>
      <c r="BG13" s="64">
        <v>32</v>
      </c>
      <c r="BH13" s="64">
        <v>33</v>
      </c>
      <c r="BI13" s="64">
        <v>34</v>
      </c>
      <c r="BJ13" s="64">
        <v>36</v>
      </c>
      <c r="BK13" s="64">
        <v>38</v>
      </c>
      <c r="BL13" s="63" t="s">
        <v>71</v>
      </c>
      <c r="BM13" s="61">
        <v>29</v>
      </c>
      <c r="BN13" s="61">
        <v>30</v>
      </c>
      <c r="BO13" s="61">
        <v>31</v>
      </c>
      <c r="BP13" s="61">
        <v>32</v>
      </c>
      <c r="BQ13" s="61">
        <v>33</v>
      </c>
      <c r="BR13" s="61">
        <v>34</v>
      </c>
      <c r="BS13" s="61">
        <v>36</v>
      </c>
      <c r="BT13" s="61">
        <v>38</v>
      </c>
      <c r="BU13" s="54" t="s">
        <v>72</v>
      </c>
      <c r="BV13" s="54" t="s">
        <v>72</v>
      </c>
    </row>
    <row r="14" spans="1:80" ht="33.75" x14ac:dyDescent="0.25">
      <c r="A14" s="89" t="s">
        <v>15</v>
      </c>
      <c r="B14" s="90" t="s">
        <v>0</v>
      </c>
      <c r="C14" s="90" t="s">
        <v>1</v>
      </c>
      <c r="D14" s="91" t="s">
        <v>17</v>
      </c>
      <c r="E14" s="91" t="s">
        <v>18</v>
      </c>
      <c r="F14" s="90" t="s">
        <v>2</v>
      </c>
      <c r="G14" s="90" t="s">
        <v>3</v>
      </c>
      <c r="H14" s="90" t="s">
        <v>4</v>
      </c>
      <c r="I14" s="90" t="s">
        <v>5</v>
      </c>
      <c r="J14" s="90" t="s">
        <v>6</v>
      </c>
      <c r="K14" s="90" t="s">
        <v>7</v>
      </c>
      <c r="L14" s="91" t="s">
        <v>80</v>
      </c>
      <c r="M14" s="92" t="s">
        <v>8</v>
      </c>
      <c r="N14" s="93" t="s">
        <v>9</v>
      </c>
      <c r="O14" s="93" t="s">
        <v>10</v>
      </c>
      <c r="P14" s="93" t="s">
        <v>81</v>
      </c>
      <c r="Q14" s="94" t="s">
        <v>79</v>
      </c>
      <c r="R14" s="80" t="s">
        <v>56</v>
      </c>
      <c r="S14" s="32" t="s">
        <v>48</v>
      </c>
      <c r="T14" s="32" t="s">
        <v>49</v>
      </c>
      <c r="U14" s="32" t="s">
        <v>50</v>
      </c>
      <c r="V14" s="32" t="s">
        <v>51</v>
      </c>
      <c r="W14" s="32" t="s">
        <v>52</v>
      </c>
      <c r="X14" s="32" t="s">
        <v>26</v>
      </c>
      <c r="Y14" s="32" t="s">
        <v>53</v>
      </c>
      <c r="Z14" s="32" t="s">
        <v>54</v>
      </c>
      <c r="AA14" s="32" t="s">
        <v>28</v>
      </c>
      <c r="AB14" s="32" t="s">
        <v>29</v>
      </c>
      <c r="AC14" s="32" t="s">
        <v>30</v>
      </c>
      <c r="AD14" s="49" t="s">
        <v>43</v>
      </c>
      <c r="AE14" s="49" t="s">
        <v>44</v>
      </c>
      <c r="AF14" s="49" t="s">
        <v>57</v>
      </c>
      <c r="AG14" s="49" t="s">
        <v>58</v>
      </c>
      <c r="AH14" s="49" t="s">
        <v>59</v>
      </c>
      <c r="AI14" s="49" t="s">
        <v>60</v>
      </c>
      <c r="AJ14" s="33" t="s">
        <v>45</v>
      </c>
      <c r="AK14" s="33" t="s">
        <v>46</v>
      </c>
      <c r="AL14" s="33" t="s">
        <v>27</v>
      </c>
      <c r="AM14" s="33" t="s">
        <v>24</v>
      </c>
      <c r="AN14" s="33" t="s">
        <v>25</v>
      </c>
      <c r="AO14" s="33" t="s">
        <v>23</v>
      </c>
      <c r="AP14" s="31" t="s">
        <v>31</v>
      </c>
      <c r="AQ14" s="50" t="s">
        <v>84</v>
      </c>
      <c r="AR14" s="47" t="s">
        <v>73</v>
      </c>
      <c r="AS14" s="48">
        <v>29</v>
      </c>
      <c r="AT14" s="48">
        <v>30</v>
      </c>
      <c r="AU14" s="48">
        <v>31</v>
      </c>
      <c r="AV14" s="48">
        <v>32</v>
      </c>
      <c r="AW14" s="48">
        <v>33</v>
      </c>
      <c r="AX14" s="48">
        <v>34</v>
      </c>
      <c r="AY14" s="48">
        <v>36</v>
      </c>
      <c r="AZ14" s="48">
        <v>38</v>
      </c>
      <c r="BA14" s="47" t="s">
        <v>74</v>
      </c>
      <c r="BB14" s="51" t="s">
        <v>63</v>
      </c>
      <c r="BC14" s="53" t="s">
        <v>75</v>
      </c>
      <c r="BD14" s="64">
        <v>29</v>
      </c>
      <c r="BE14" s="64">
        <v>30</v>
      </c>
      <c r="BF14" s="64">
        <v>31</v>
      </c>
      <c r="BG14" s="64">
        <v>32</v>
      </c>
      <c r="BH14" s="64">
        <v>33</v>
      </c>
      <c r="BI14" s="64">
        <v>34</v>
      </c>
      <c r="BJ14" s="64">
        <v>36</v>
      </c>
      <c r="BK14" s="64">
        <v>38</v>
      </c>
      <c r="BL14" s="53" t="s">
        <v>76</v>
      </c>
      <c r="BM14" s="61">
        <v>29</v>
      </c>
      <c r="BN14" s="61">
        <v>30</v>
      </c>
      <c r="BO14" s="61">
        <v>31</v>
      </c>
      <c r="BP14" s="61">
        <v>32</v>
      </c>
      <c r="BQ14" s="61">
        <v>33</v>
      </c>
      <c r="BR14" s="61">
        <v>34</v>
      </c>
      <c r="BS14" s="61">
        <v>36</v>
      </c>
      <c r="BT14" s="61">
        <v>38</v>
      </c>
      <c r="BU14" s="65" t="s">
        <v>77</v>
      </c>
      <c r="BV14" s="54" t="s">
        <v>78</v>
      </c>
      <c r="BW14" t="s">
        <v>253</v>
      </c>
      <c r="BX14" t="s">
        <v>254</v>
      </c>
      <c r="BY14" t="s">
        <v>255</v>
      </c>
      <c r="BZ14" t="s">
        <v>256</v>
      </c>
      <c r="CA14" t="s">
        <v>257</v>
      </c>
      <c r="CB14" t="s">
        <v>258</v>
      </c>
    </row>
    <row r="15" spans="1:80" x14ac:dyDescent="0.25">
      <c r="A15" s="77" t="str">
        <f>F15&amp;H15</f>
        <v>X1RI01KAK96JBLK</v>
      </c>
      <c r="B15" s="77" t="s">
        <v>136</v>
      </c>
      <c r="C15" s="77"/>
      <c r="D15" s="77" t="s">
        <v>135</v>
      </c>
      <c r="E15" s="77" t="s">
        <v>134</v>
      </c>
      <c r="F15" s="77" t="s">
        <v>86</v>
      </c>
      <c r="G15" s="77" t="s">
        <v>87</v>
      </c>
      <c r="H15" s="77" t="s">
        <v>88</v>
      </c>
      <c r="I15" s="77" t="s">
        <v>89</v>
      </c>
      <c r="J15" s="77" t="s">
        <v>130</v>
      </c>
      <c r="K15" s="77" t="s">
        <v>131</v>
      </c>
      <c r="L15" s="77" t="s">
        <v>133</v>
      </c>
      <c r="M15" s="77">
        <v>29.99</v>
      </c>
      <c r="N15" s="96">
        <f>M15*$M$8*$N$8*$Q$8</f>
        <v>32190.6662</v>
      </c>
      <c r="O15" s="77"/>
      <c r="P15" s="96">
        <f>((N15/1.19)*(1-40%))</f>
        <v>16230.588</v>
      </c>
      <c r="Q15" s="78">
        <f>R15/M15</f>
        <v>0.31</v>
      </c>
      <c r="R15" s="27">
        <v>9.2968999999999991</v>
      </c>
      <c r="S15" s="34"/>
      <c r="T15" s="34"/>
      <c r="U15" s="34"/>
      <c r="V15" s="34"/>
      <c r="W15" s="34"/>
      <c r="X15" s="34"/>
      <c r="Y15" s="34"/>
      <c r="Z15" s="34"/>
      <c r="AA15" s="35"/>
      <c r="AB15" s="34"/>
      <c r="AC15" s="34"/>
      <c r="AD15" s="34"/>
      <c r="AE15" s="34"/>
      <c r="AF15" s="34"/>
      <c r="AG15" s="34"/>
      <c r="AH15" s="34"/>
      <c r="AI15" s="34"/>
      <c r="AJ15" s="35"/>
      <c r="AK15" s="34"/>
      <c r="AL15" s="35"/>
      <c r="AM15" s="34"/>
      <c r="AN15" s="34"/>
      <c r="AO15" s="35"/>
      <c r="AP15" s="35"/>
      <c r="AQ15" s="48">
        <f>+S15+T15+U15+V15+W15+X15+Y15+Z15+AA15+AC15+AD15+AE15+AF15+AG15+AH15+AI15</f>
        <v>0</v>
      </c>
      <c r="AR15" s="66">
        <f>BA15*R15</f>
        <v>0</v>
      </c>
      <c r="AS15" s="67">
        <f t="shared" ref="AS15:AZ30" si="0">ROUND(IF($L15=$L$4,($AQ15*AS$4),IF($L15=$L$5,($AQ15*AS$5),IF($L15=$L$6,($AQ15*AS$6),IF($L15=$L$7,($AQ15*AS$7))))),0)</f>
        <v>0</v>
      </c>
      <c r="AT15" s="67">
        <f t="shared" si="0"/>
        <v>0</v>
      </c>
      <c r="AU15" s="67">
        <f t="shared" si="0"/>
        <v>0</v>
      </c>
      <c r="AV15" s="67">
        <f t="shared" si="0"/>
        <v>0</v>
      </c>
      <c r="AW15" s="67">
        <f t="shared" si="0"/>
        <v>0</v>
      </c>
      <c r="AX15" s="67">
        <f t="shared" si="0"/>
        <v>0</v>
      </c>
      <c r="AY15" s="67">
        <f t="shared" si="0"/>
        <v>0</v>
      </c>
      <c r="AZ15" s="67">
        <f t="shared" si="0"/>
        <v>0</v>
      </c>
      <c r="BA15" s="68">
        <f>SUM(AS15:AZ15)</f>
        <v>0</v>
      </c>
      <c r="BB15" s="64">
        <f>+AJ15+AL15+AK15+AM15+AN15+AO15+AP15</f>
        <v>0</v>
      </c>
      <c r="BC15" s="69">
        <f>BL15*R15</f>
        <v>0</v>
      </c>
      <c r="BD15" s="67">
        <f t="shared" ref="BD15:BK30" si="1">ROUND(IF($L15=$L$4,($BB15*BD$4),IF($L15=$L$5,($BB15*BD$5),IF($L15=$L$6,($BB15*BD$6),IF($L15=$L$7,($BB15*BD$7))))),0)</f>
        <v>0</v>
      </c>
      <c r="BE15" s="67">
        <f t="shared" si="1"/>
        <v>0</v>
      </c>
      <c r="BF15" s="67">
        <f t="shared" si="1"/>
        <v>0</v>
      </c>
      <c r="BG15" s="67">
        <f t="shared" si="1"/>
        <v>0</v>
      </c>
      <c r="BH15" s="67">
        <f t="shared" si="1"/>
        <v>0</v>
      </c>
      <c r="BI15" s="67">
        <f t="shared" si="1"/>
        <v>0</v>
      </c>
      <c r="BJ15" s="67">
        <f t="shared" si="1"/>
        <v>0</v>
      </c>
      <c r="BK15" s="67">
        <f t="shared" si="1"/>
        <v>0</v>
      </c>
      <c r="BL15" s="70">
        <f t="shared" ref="BL15" si="2">SUM(BD15:BK15)</f>
        <v>0</v>
      </c>
      <c r="BM15" s="71">
        <f>AS15+BD15</f>
        <v>0</v>
      </c>
      <c r="BN15" s="71">
        <f t="shared" ref="BN15:BT15" si="3">AT15+BE15</f>
        <v>0</v>
      </c>
      <c r="BO15" s="71">
        <f t="shared" si="3"/>
        <v>0</v>
      </c>
      <c r="BP15" s="71">
        <f t="shared" si="3"/>
        <v>0</v>
      </c>
      <c r="BQ15" s="71">
        <f t="shared" si="3"/>
        <v>0</v>
      </c>
      <c r="BR15" s="71">
        <f t="shared" si="3"/>
        <v>0</v>
      </c>
      <c r="BS15" s="71">
        <f t="shared" si="3"/>
        <v>0</v>
      </c>
      <c r="BT15" s="71">
        <f t="shared" si="3"/>
        <v>0</v>
      </c>
      <c r="BU15" s="72">
        <f>SUM(BM15:BT15)</f>
        <v>0</v>
      </c>
      <c r="BV15" s="73">
        <f>SUM(R15*BU15)</f>
        <v>0</v>
      </c>
      <c r="BW15" t="s">
        <v>260</v>
      </c>
      <c r="BX15">
        <v>2021</v>
      </c>
      <c r="BY15" t="s">
        <v>263</v>
      </c>
      <c r="BZ15" t="s">
        <v>261</v>
      </c>
      <c r="CA15" t="s">
        <v>267</v>
      </c>
      <c r="CB15" t="s">
        <v>259</v>
      </c>
    </row>
    <row r="16" spans="1:80" x14ac:dyDescent="0.25">
      <c r="A16" s="77" t="str">
        <f t="shared" ref="A16:A64" si="4">F16&amp;H16</f>
        <v>X1RI02KAK96G011</v>
      </c>
      <c r="B16" s="77" t="s">
        <v>136</v>
      </c>
      <c r="C16" s="77"/>
      <c r="D16" s="77" t="s">
        <v>135</v>
      </c>
      <c r="E16" s="77" t="s">
        <v>134</v>
      </c>
      <c r="F16" s="77" t="s">
        <v>90</v>
      </c>
      <c r="G16" s="77" t="s">
        <v>91</v>
      </c>
      <c r="H16" s="77" t="s">
        <v>92</v>
      </c>
      <c r="I16" s="77" t="s">
        <v>93</v>
      </c>
      <c r="J16" s="77" t="s">
        <v>130</v>
      </c>
      <c r="K16" s="77" t="s">
        <v>131</v>
      </c>
      <c r="L16" s="77" t="s">
        <v>133</v>
      </c>
      <c r="M16" s="77">
        <v>29.99</v>
      </c>
      <c r="N16" s="96">
        <f t="shared" ref="N16:N64" si="5">M16*$M$8*$N$8*$Q$8</f>
        <v>32190.6662</v>
      </c>
      <c r="O16" s="77"/>
      <c r="P16" s="96">
        <f t="shared" ref="P16:P36" si="6">((N16/1.19)*(1-40%))</f>
        <v>16230.588</v>
      </c>
      <c r="Q16" s="78">
        <f t="shared" ref="Q16:Q36" si="7">R16/M16</f>
        <v>0.31</v>
      </c>
      <c r="R16" s="27">
        <v>9.2968999999999991</v>
      </c>
      <c r="AD16" s="34"/>
      <c r="AE16" s="34"/>
      <c r="AF16" s="34"/>
      <c r="AG16" s="34"/>
      <c r="AH16" s="34"/>
      <c r="AI16" s="34"/>
      <c r="AJ16" s="35"/>
      <c r="AK16" s="34"/>
      <c r="AL16" s="35"/>
      <c r="AM16" s="34"/>
      <c r="AN16" s="34"/>
      <c r="AO16" s="35"/>
      <c r="AP16" s="35"/>
      <c r="AQ16" s="48">
        <f t="shared" ref="AQ16:AQ36" si="8">+S16+T16+U16+V16+W16+X16+Y16+Z16+AA16+AC16+AD16+AE16+AF16+AG16+AH16+AI16</f>
        <v>0</v>
      </c>
      <c r="AR16" s="66">
        <f t="shared" ref="AR16:AR36" si="9">BA16*R16</f>
        <v>0</v>
      </c>
      <c r="AS16" s="67">
        <f t="shared" si="0"/>
        <v>0</v>
      </c>
      <c r="AT16" s="67">
        <f t="shared" si="0"/>
        <v>0</v>
      </c>
      <c r="AU16" s="67">
        <f t="shared" si="0"/>
        <v>0</v>
      </c>
      <c r="AV16" s="67">
        <f t="shared" si="0"/>
        <v>0</v>
      </c>
      <c r="AW16" s="67">
        <f t="shared" si="0"/>
        <v>0</v>
      </c>
      <c r="AX16" s="67">
        <f t="shared" si="0"/>
        <v>0</v>
      </c>
      <c r="AY16" s="67">
        <f t="shared" si="0"/>
        <v>0</v>
      </c>
      <c r="AZ16" s="67">
        <f t="shared" si="0"/>
        <v>0</v>
      </c>
      <c r="BA16" s="68">
        <f t="shared" ref="BA16:BA36" si="10">SUM(AS16:AZ16)</f>
        <v>0</v>
      </c>
      <c r="BB16" s="64">
        <f t="shared" ref="BB16:BB36" si="11">+AJ16+AL16+AK16+AM16+AN16+AO16+AP16</f>
        <v>0</v>
      </c>
      <c r="BC16" s="69">
        <f t="shared" ref="BC16:BC36" si="12">BL16*R16</f>
        <v>0</v>
      </c>
      <c r="BD16" s="67">
        <f t="shared" si="1"/>
        <v>0</v>
      </c>
      <c r="BE16" s="67">
        <f t="shared" si="1"/>
        <v>0</v>
      </c>
      <c r="BF16" s="67">
        <f t="shared" si="1"/>
        <v>0</v>
      </c>
      <c r="BG16" s="67">
        <f t="shared" si="1"/>
        <v>0</v>
      </c>
      <c r="BH16" s="67">
        <f t="shared" si="1"/>
        <v>0</v>
      </c>
      <c r="BI16" s="67">
        <f t="shared" si="1"/>
        <v>0</v>
      </c>
      <c r="BJ16" s="67">
        <f t="shared" si="1"/>
        <v>0</v>
      </c>
      <c r="BK16" s="67">
        <f t="shared" si="1"/>
        <v>0</v>
      </c>
      <c r="BL16" s="70">
        <f t="shared" ref="BL16:BL36" si="13">SUM(BD16:BK16)</f>
        <v>0</v>
      </c>
      <c r="BM16" s="71">
        <f t="shared" ref="BM16:BM36" si="14">AS16+BD16</f>
        <v>0</v>
      </c>
      <c r="BN16" s="71">
        <f t="shared" ref="BN16:BN36" si="15">AT16+BE16</f>
        <v>0</v>
      </c>
      <c r="BO16" s="71">
        <f t="shared" ref="BO16:BO36" si="16">AU16+BF16</f>
        <v>0</v>
      </c>
      <c r="BP16" s="71">
        <f t="shared" ref="BP16:BP36" si="17">AV16+BG16</f>
        <v>0</v>
      </c>
      <c r="BQ16" s="71">
        <f t="shared" ref="BQ16:BQ36" si="18">AW16+BH16</f>
        <v>0</v>
      </c>
      <c r="BR16" s="71">
        <f t="shared" ref="BR16:BR36" si="19">AX16+BI16</f>
        <v>0</v>
      </c>
      <c r="BS16" s="71">
        <f t="shared" ref="BS16:BS36" si="20">AY16+BJ16</f>
        <v>0</v>
      </c>
      <c r="BT16" s="71">
        <f t="shared" ref="BT16:BT36" si="21">AZ16+BK16</f>
        <v>0</v>
      </c>
      <c r="BU16" s="72">
        <f t="shared" ref="BU16:BU36" si="22">SUM(BM16:BT16)</f>
        <v>0</v>
      </c>
      <c r="BV16" s="73">
        <f t="shared" ref="BV16:BV36" si="23">SUM(R16*BU16)</f>
        <v>0</v>
      </c>
      <c r="BW16" t="s">
        <v>260</v>
      </c>
      <c r="BX16">
        <v>2021</v>
      </c>
      <c r="BY16" t="s">
        <v>263</v>
      </c>
      <c r="BZ16" t="s">
        <v>261</v>
      </c>
      <c r="CA16" t="s">
        <v>267</v>
      </c>
      <c r="CB16" t="s">
        <v>259</v>
      </c>
    </row>
    <row r="17" spans="1:80" x14ac:dyDescent="0.25">
      <c r="A17" s="77" t="str">
        <f t="shared" si="4"/>
        <v>X1RI02KAK96JBLK</v>
      </c>
      <c r="B17" s="77" t="s">
        <v>136</v>
      </c>
      <c r="C17" s="77"/>
      <c r="D17" s="77" t="s">
        <v>135</v>
      </c>
      <c r="E17" s="77" t="s">
        <v>134</v>
      </c>
      <c r="F17" s="77" t="s">
        <v>90</v>
      </c>
      <c r="G17" s="77" t="s">
        <v>91</v>
      </c>
      <c r="H17" s="77" t="s">
        <v>88</v>
      </c>
      <c r="I17" s="77" t="s">
        <v>89</v>
      </c>
      <c r="J17" s="77" t="s">
        <v>130</v>
      </c>
      <c r="K17" s="77" t="s">
        <v>131</v>
      </c>
      <c r="L17" s="77" t="s">
        <v>133</v>
      </c>
      <c r="M17" s="77">
        <v>29.99</v>
      </c>
      <c r="N17" s="96">
        <f t="shared" si="5"/>
        <v>32190.6662</v>
      </c>
      <c r="O17" s="77"/>
      <c r="P17" s="96">
        <f t="shared" si="6"/>
        <v>16230.588</v>
      </c>
      <c r="Q17" s="78">
        <f t="shared" si="7"/>
        <v>0.31</v>
      </c>
      <c r="R17" s="27">
        <v>9.2968999999999991</v>
      </c>
      <c r="AD17" s="34"/>
      <c r="AE17" s="34"/>
      <c r="AF17" s="34"/>
      <c r="AG17" s="34"/>
      <c r="AH17" s="34"/>
      <c r="AI17" s="34"/>
      <c r="AJ17" s="35"/>
      <c r="AK17" s="34"/>
      <c r="AL17" s="35"/>
      <c r="AM17" s="34"/>
      <c r="AN17" s="34"/>
      <c r="AO17" s="35"/>
      <c r="AP17" s="35"/>
      <c r="AQ17" s="48">
        <f t="shared" si="8"/>
        <v>0</v>
      </c>
      <c r="AR17" s="66">
        <f t="shared" si="9"/>
        <v>0</v>
      </c>
      <c r="AS17" s="67">
        <f t="shared" si="0"/>
        <v>0</v>
      </c>
      <c r="AT17" s="67">
        <f t="shared" si="0"/>
        <v>0</v>
      </c>
      <c r="AU17" s="67">
        <f t="shared" si="0"/>
        <v>0</v>
      </c>
      <c r="AV17" s="67">
        <f t="shared" si="0"/>
        <v>0</v>
      </c>
      <c r="AW17" s="67">
        <f t="shared" si="0"/>
        <v>0</v>
      </c>
      <c r="AX17" s="67">
        <f t="shared" si="0"/>
        <v>0</v>
      </c>
      <c r="AY17" s="67">
        <f t="shared" si="0"/>
        <v>0</v>
      </c>
      <c r="AZ17" s="67">
        <f t="shared" si="0"/>
        <v>0</v>
      </c>
      <c r="BA17" s="68">
        <f t="shared" si="10"/>
        <v>0</v>
      </c>
      <c r="BB17" s="64">
        <f t="shared" si="11"/>
        <v>0</v>
      </c>
      <c r="BC17" s="69">
        <f t="shared" si="12"/>
        <v>0</v>
      </c>
      <c r="BD17" s="67">
        <f t="shared" si="1"/>
        <v>0</v>
      </c>
      <c r="BE17" s="67">
        <f t="shared" si="1"/>
        <v>0</v>
      </c>
      <c r="BF17" s="67">
        <f t="shared" si="1"/>
        <v>0</v>
      </c>
      <c r="BG17" s="67">
        <f t="shared" si="1"/>
        <v>0</v>
      </c>
      <c r="BH17" s="67">
        <f t="shared" si="1"/>
        <v>0</v>
      </c>
      <c r="BI17" s="67">
        <f t="shared" si="1"/>
        <v>0</v>
      </c>
      <c r="BJ17" s="67">
        <f t="shared" si="1"/>
        <v>0</v>
      </c>
      <c r="BK17" s="67">
        <f t="shared" si="1"/>
        <v>0</v>
      </c>
      <c r="BL17" s="70">
        <f t="shared" si="13"/>
        <v>0</v>
      </c>
      <c r="BM17" s="71">
        <f t="shared" si="14"/>
        <v>0</v>
      </c>
      <c r="BN17" s="71">
        <f t="shared" si="15"/>
        <v>0</v>
      </c>
      <c r="BO17" s="71">
        <f t="shared" si="16"/>
        <v>0</v>
      </c>
      <c r="BP17" s="71">
        <f t="shared" si="17"/>
        <v>0</v>
      </c>
      <c r="BQ17" s="71">
        <f t="shared" si="18"/>
        <v>0</v>
      </c>
      <c r="BR17" s="71">
        <f t="shared" si="19"/>
        <v>0</v>
      </c>
      <c r="BS17" s="71">
        <f t="shared" si="20"/>
        <v>0</v>
      </c>
      <c r="BT17" s="71">
        <f t="shared" si="21"/>
        <v>0</v>
      </c>
      <c r="BU17" s="72">
        <f t="shared" si="22"/>
        <v>0</v>
      </c>
      <c r="BV17" s="73">
        <f t="shared" si="23"/>
        <v>0</v>
      </c>
      <c r="BW17" t="s">
        <v>260</v>
      </c>
      <c r="BX17">
        <v>2021</v>
      </c>
      <c r="BY17" t="s">
        <v>263</v>
      </c>
      <c r="BZ17" t="s">
        <v>261</v>
      </c>
      <c r="CA17" t="s">
        <v>267</v>
      </c>
      <c r="CB17" t="s">
        <v>259</v>
      </c>
    </row>
    <row r="18" spans="1:80" x14ac:dyDescent="0.25">
      <c r="A18" s="77" t="str">
        <f t="shared" si="4"/>
        <v>X1RI03KAK96G1J7</v>
      </c>
      <c r="B18" s="77" t="s">
        <v>136</v>
      </c>
      <c r="C18" s="77"/>
      <c r="D18" s="77" t="s">
        <v>135</v>
      </c>
      <c r="E18" s="77" t="s">
        <v>134</v>
      </c>
      <c r="F18" s="77" t="s">
        <v>94</v>
      </c>
      <c r="G18" s="77" t="s">
        <v>95</v>
      </c>
      <c r="H18" s="77" t="s">
        <v>96</v>
      </c>
      <c r="I18" s="77" t="s">
        <v>97</v>
      </c>
      <c r="J18" s="77" t="s">
        <v>130</v>
      </c>
      <c r="K18" s="77" t="s">
        <v>131</v>
      </c>
      <c r="L18" s="77" t="s">
        <v>133</v>
      </c>
      <c r="M18" s="77">
        <v>29.99</v>
      </c>
      <c r="N18" s="96">
        <f t="shared" si="5"/>
        <v>32190.6662</v>
      </c>
      <c r="O18" s="77"/>
      <c r="P18" s="96">
        <f t="shared" si="6"/>
        <v>16230.588</v>
      </c>
      <c r="Q18" s="78">
        <f t="shared" si="7"/>
        <v>0.31</v>
      </c>
      <c r="R18" s="27">
        <v>9.2968999999999991</v>
      </c>
      <c r="AD18" s="34"/>
      <c r="AE18" s="34"/>
      <c r="AF18" s="34"/>
      <c r="AG18" s="34"/>
      <c r="AH18" s="34"/>
      <c r="AI18" s="34"/>
      <c r="AJ18" s="35"/>
      <c r="AK18" s="34"/>
      <c r="AL18" s="35"/>
      <c r="AM18" s="34"/>
      <c r="AN18" s="34"/>
      <c r="AO18" s="35"/>
      <c r="AP18" s="35"/>
      <c r="AQ18" s="48">
        <f t="shared" si="8"/>
        <v>0</v>
      </c>
      <c r="AR18" s="66">
        <f t="shared" si="9"/>
        <v>0</v>
      </c>
      <c r="AS18" s="67">
        <f t="shared" si="0"/>
        <v>0</v>
      </c>
      <c r="AT18" s="67">
        <f t="shared" si="0"/>
        <v>0</v>
      </c>
      <c r="AU18" s="67">
        <f t="shared" si="0"/>
        <v>0</v>
      </c>
      <c r="AV18" s="67">
        <f t="shared" si="0"/>
        <v>0</v>
      </c>
      <c r="AW18" s="67">
        <f t="shared" si="0"/>
        <v>0</v>
      </c>
      <c r="AX18" s="67">
        <f t="shared" si="0"/>
        <v>0</v>
      </c>
      <c r="AY18" s="67">
        <f t="shared" si="0"/>
        <v>0</v>
      </c>
      <c r="AZ18" s="67">
        <f t="shared" si="0"/>
        <v>0</v>
      </c>
      <c r="BA18" s="68">
        <f t="shared" si="10"/>
        <v>0</v>
      </c>
      <c r="BB18" s="64">
        <f t="shared" si="11"/>
        <v>0</v>
      </c>
      <c r="BC18" s="69">
        <f t="shared" si="12"/>
        <v>0</v>
      </c>
      <c r="BD18" s="67">
        <f t="shared" si="1"/>
        <v>0</v>
      </c>
      <c r="BE18" s="67">
        <f t="shared" si="1"/>
        <v>0</v>
      </c>
      <c r="BF18" s="67">
        <f t="shared" si="1"/>
        <v>0</v>
      </c>
      <c r="BG18" s="67">
        <f t="shared" si="1"/>
        <v>0</v>
      </c>
      <c r="BH18" s="67">
        <f t="shared" si="1"/>
        <v>0</v>
      </c>
      <c r="BI18" s="67">
        <f t="shared" si="1"/>
        <v>0</v>
      </c>
      <c r="BJ18" s="67">
        <f t="shared" si="1"/>
        <v>0</v>
      </c>
      <c r="BK18" s="67">
        <f t="shared" si="1"/>
        <v>0</v>
      </c>
      <c r="BL18" s="70">
        <f t="shared" si="13"/>
        <v>0</v>
      </c>
      <c r="BM18" s="71">
        <f t="shared" si="14"/>
        <v>0</v>
      </c>
      <c r="BN18" s="71">
        <f t="shared" si="15"/>
        <v>0</v>
      </c>
      <c r="BO18" s="71">
        <f t="shared" si="16"/>
        <v>0</v>
      </c>
      <c r="BP18" s="71">
        <f t="shared" si="17"/>
        <v>0</v>
      </c>
      <c r="BQ18" s="71">
        <f t="shared" si="18"/>
        <v>0</v>
      </c>
      <c r="BR18" s="71">
        <f t="shared" si="19"/>
        <v>0</v>
      </c>
      <c r="BS18" s="71">
        <f t="shared" si="20"/>
        <v>0</v>
      </c>
      <c r="BT18" s="71">
        <f t="shared" si="21"/>
        <v>0</v>
      </c>
      <c r="BU18" s="72">
        <f t="shared" si="22"/>
        <v>0</v>
      </c>
      <c r="BV18" s="73">
        <f t="shared" si="23"/>
        <v>0</v>
      </c>
      <c r="BW18" t="s">
        <v>260</v>
      </c>
      <c r="BX18">
        <v>2021</v>
      </c>
      <c r="BY18" t="s">
        <v>263</v>
      </c>
      <c r="BZ18" t="s">
        <v>261</v>
      </c>
      <c r="CA18" t="s">
        <v>267</v>
      </c>
      <c r="CB18" t="s">
        <v>259</v>
      </c>
    </row>
    <row r="19" spans="1:80" x14ac:dyDescent="0.25">
      <c r="A19" s="77" t="str">
        <f t="shared" si="4"/>
        <v>X1RI03KAK96G2B8</v>
      </c>
      <c r="B19" s="77" t="s">
        <v>136</v>
      </c>
      <c r="C19" s="77"/>
      <c r="D19" s="77" t="s">
        <v>135</v>
      </c>
      <c r="E19" s="77" t="s">
        <v>134</v>
      </c>
      <c r="F19" s="77" t="s">
        <v>94</v>
      </c>
      <c r="G19" s="77" t="s">
        <v>95</v>
      </c>
      <c r="H19" s="77" t="s">
        <v>98</v>
      </c>
      <c r="I19" s="77" t="s">
        <v>99</v>
      </c>
      <c r="J19" s="77" t="s">
        <v>130</v>
      </c>
      <c r="K19" s="77" t="s">
        <v>131</v>
      </c>
      <c r="L19" s="77" t="s">
        <v>133</v>
      </c>
      <c r="M19" s="77">
        <v>29.99</v>
      </c>
      <c r="N19" s="96">
        <f t="shared" si="5"/>
        <v>32190.6662</v>
      </c>
      <c r="O19" s="77"/>
      <c r="P19" s="96">
        <f t="shared" si="6"/>
        <v>16230.588</v>
      </c>
      <c r="Q19" s="78">
        <f t="shared" si="7"/>
        <v>0.31</v>
      </c>
      <c r="R19" s="27">
        <v>9.2968999999999991</v>
      </c>
      <c r="AD19" s="34">
        <v>15</v>
      </c>
      <c r="AE19" s="34">
        <v>15</v>
      </c>
      <c r="AF19" s="34"/>
      <c r="AG19" s="34"/>
      <c r="AH19" s="34"/>
      <c r="AI19" s="34"/>
      <c r="AJ19" s="35">
        <v>15</v>
      </c>
      <c r="AK19" s="34">
        <v>15</v>
      </c>
      <c r="AL19" s="35"/>
      <c r="AM19" s="34"/>
      <c r="AN19" s="34"/>
      <c r="AO19" s="35"/>
      <c r="AP19" s="35"/>
      <c r="AQ19" s="48">
        <f>+S19+T19+U19+V19+W19+X19+Y19+Z19+AA19+AC19+AD19+AE19+AF19+AG19+AH19+AI19</f>
        <v>30</v>
      </c>
      <c r="AR19" s="66">
        <f>BA19*R19</f>
        <v>278.90699999999998</v>
      </c>
      <c r="AS19" s="67">
        <f t="shared" si="0"/>
        <v>7</v>
      </c>
      <c r="AT19" s="67">
        <f t="shared" si="0"/>
        <v>11</v>
      </c>
      <c r="AU19" s="67">
        <f t="shared" si="0"/>
        <v>8</v>
      </c>
      <c r="AV19" s="67">
        <f t="shared" si="0"/>
        <v>4</v>
      </c>
      <c r="AW19" s="67">
        <f t="shared" si="0"/>
        <v>0</v>
      </c>
      <c r="AX19" s="67">
        <f t="shared" si="0"/>
        <v>0</v>
      </c>
      <c r="AY19" s="67">
        <f t="shared" si="0"/>
        <v>0</v>
      </c>
      <c r="AZ19" s="67">
        <f t="shared" si="0"/>
        <v>0</v>
      </c>
      <c r="BA19" s="68">
        <f t="shared" si="10"/>
        <v>30</v>
      </c>
      <c r="BB19" s="64">
        <f t="shared" si="11"/>
        <v>30</v>
      </c>
      <c r="BC19" s="69">
        <f t="shared" si="12"/>
        <v>278.90699999999998</v>
      </c>
      <c r="BD19" s="67">
        <f t="shared" si="1"/>
        <v>7</v>
      </c>
      <c r="BE19" s="67">
        <f t="shared" si="1"/>
        <v>11</v>
      </c>
      <c r="BF19" s="67">
        <f t="shared" si="1"/>
        <v>8</v>
      </c>
      <c r="BG19" s="67">
        <f t="shared" si="1"/>
        <v>4</v>
      </c>
      <c r="BH19" s="67">
        <f t="shared" si="1"/>
        <v>0</v>
      </c>
      <c r="BI19" s="67">
        <f t="shared" si="1"/>
        <v>0</v>
      </c>
      <c r="BJ19" s="67">
        <f t="shared" si="1"/>
        <v>0</v>
      </c>
      <c r="BK19" s="67">
        <f t="shared" si="1"/>
        <v>0</v>
      </c>
      <c r="BL19" s="70">
        <f t="shared" si="13"/>
        <v>30</v>
      </c>
      <c r="BM19" s="71">
        <f t="shared" si="14"/>
        <v>14</v>
      </c>
      <c r="BN19" s="71">
        <f t="shared" si="15"/>
        <v>22</v>
      </c>
      <c r="BO19" s="71">
        <f t="shared" si="16"/>
        <v>16</v>
      </c>
      <c r="BP19" s="71">
        <f t="shared" si="17"/>
        <v>8</v>
      </c>
      <c r="BQ19" s="71">
        <f t="shared" si="18"/>
        <v>0</v>
      </c>
      <c r="BR19" s="71">
        <f t="shared" si="19"/>
        <v>0</v>
      </c>
      <c r="BS19" s="71">
        <f t="shared" si="20"/>
        <v>0</v>
      </c>
      <c r="BT19" s="71">
        <f t="shared" si="21"/>
        <v>0</v>
      </c>
      <c r="BU19" s="72">
        <f t="shared" si="22"/>
        <v>60</v>
      </c>
      <c r="BV19" s="73">
        <f t="shared" si="23"/>
        <v>557.81399999999996</v>
      </c>
      <c r="BW19" t="s">
        <v>260</v>
      </c>
      <c r="BX19">
        <v>2021</v>
      </c>
      <c r="BY19" t="s">
        <v>263</v>
      </c>
      <c r="BZ19" t="s">
        <v>261</v>
      </c>
      <c r="CA19" t="s">
        <v>267</v>
      </c>
      <c r="CB19" t="s">
        <v>259</v>
      </c>
    </row>
    <row r="20" spans="1:80" x14ac:dyDescent="0.25">
      <c r="A20" s="77" t="str">
        <f t="shared" si="4"/>
        <v>X1RI03KAK96G585</v>
      </c>
      <c r="B20" s="77" t="s">
        <v>136</v>
      </c>
      <c r="C20" s="77"/>
      <c r="D20" s="77" t="s">
        <v>135</v>
      </c>
      <c r="E20" s="77" t="s">
        <v>134</v>
      </c>
      <c r="F20" s="77" t="s">
        <v>94</v>
      </c>
      <c r="G20" s="77" t="s">
        <v>95</v>
      </c>
      <c r="H20" s="77" t="s">
        <v>100</v>
      </c>
      <c r="I20" s="77" t="s">
        <v>101</v>
      </c>
      <c r="J20" s="77" t="s">
        <v>130</v>
      </c>
      <c r="K20" s="77" t="s">
        <v>131</v>
      </c>
      <c r="L20" s="77" t="s">
        <v>133</v>
      </c>
      <c r="M20" s="77">
        <v>29.99</v>
      </c>
      <c r="N20" s="96">
        <f t="shared" si="5"/>
        <v>32190.6662</v>
      </c>
      <c r="O20" s="77"/>
      <c r="P20" s="96">
        <f t="shared" si="6"/>
        <v>16230.588</v>
      </c>
      <c r="Q20" s="78">
        <f t="shared" si="7"/>
        <v>0.31</v>
      </c>
      <c r="R20" s="27">
        <v>9.2968999999999991</v>
      </c>
      <c r="AD20" s="34"/>
      <c r="AE20" s="34"/>
      <c r="AF20" s="34"/>
      <c r="AG20" s="34"/>
      <c r="AH20" s="34"/>
      <c r="AI20" s="34"/>
      <c r="AJ20" s="35"/>
      <c r="AK20" s="34"/>
      <c r="AL20" s="35"/>
      <c r="AM20" s="34"/>
      <c r="AN20" s="34"/>
      <c r="AO20" s="35"/>
      <c r="AP20" s="35"/>
      <c r="AQ20" s="48">
        <f t="shared" si="8"/>
        <v>0</v>
      </c>
      <c r="AR20" s="66">
        <f t="shared" si="9"/>
        <v>0</v>
      </c>
      <c r="AS20" s="67">
        <f t="shared" si="0"/>
        <v>0</v>
      </c>
      <c r="AT20" s="67">
        <f t="shared" si="0"/>
        <v>0</v>
      </c>
      <c r="AU20" s="67">
        <f t="shared" si="0"/>
        <v>0</v>
      </c>
      <c r="AV20" s="67">
        <f t="shared" si="0"/>
        <v>0</v>
      </c>
      <c r="AW20" s="67">
        <f t="shared" si="0"/>
        <v>0</v>
      </c>
      <c r="AX20" s="67">
        <f t="shared" si="0"/>
        <v>0</v>
      </c>
      <c r="AY20" s="67">
        <f t="shared" si="0"/>
        <v>0</v>
      </c>
      <c r="AZ20" s="67">
        <f t="shared" si="0"/>
        <v>0</v>
      </c>
      <c r="BA20" s="68">
        <f t="shared" si="10"/>
        <v>0</v>
      </c>
      <c r="BB20" s="64">
        <f t="shared" si="11"/>
        <v>0</v>
      </c>
      <c r="BC20" s="69">
        <f t="shared" si="12"/>
        <v>0</v>
      </c>
      <c r="BD20" s="67">
        <f t="shared" si="1"/>
        <v>0</v>
      </c>
      <c r="BE20" s="67">
        <f t="shared" si="1"/>
        <v>0</v>
      </c>
      <c r="BF20" s="67">
        <f t="shared" si="1"/>
        <v>0</v>
      </c>
      <c r="BG20" s="67">
        <f t="shared" si="1"/>
        <v>0</v>
      </c>
      <c r="BH20" s="67">
        <f t="shared" si="1"/>
        <v>0</v>
      </c>
      <c r="BI20" s="67">
        <f t="shared" si="1"/>
        <v>0</v>
      </c>
      <c r="BJ20" s="67">
        <f t="shared" si="1"/>
        <v>0</v>
      </c>
      <c r="BK20" s="67">
        <f t="shared" si="1"/>
        <v>0</v>
      </c>
      <c r="BL20" s="70">
        <f t="shared" si="13"/>
        <v>0</v>
      </c>
      <c r="BM20" s="71">
        <f t="shared" si="14"/>
        <v>0</v>
      </c>
      <c r="BN20" s="71">
        <f t="shared" si="15"/>
        <v>0</v>
      </c>
      <c r="BO20" s="71">
        <f t="shared" si="16"/>
        <v>0</v>
      </c>
      <c r="BP20" s="71">
        <f t="shared" si="17"/>
        <v>0</v>
      </c>
      <c r="BQ20" s="71">
        <f t="shared" si="18"/>
        <v>0</v>
      </c>
      <c r="BR20" s="71">
        <f t="shared" si="19"/>
        <v>0</v>
      </c>
      <c r="BS20" s="71">
        <f t="shared" si="20"/>
        <v>0</v>
      </c>
      <c r="BT20" s="71">
        <f t="shared" si="21"/>
        <v>0</v>
      </c>
      <c r="BU20" s="72">
        <f t="shared" si="22"/>
        <v>0</v>
      </c>
      <c r="BV20" s="73">
        <f t="shared" si="23"/>
        <v>0</v>
      </c>
      <c r="BW20" t="s">
        <v>260</v>
      </c>
      <c r="BX20">
        <v>2021</v>
      </c>
      <c r="BY20" t="s">
        <v>263</v>
      </c>
      <c r="BZ20" t="s">
        <v>261</v>
      </c>
      <c r="CA20" t="s">
        <v>267</v>
      </c>
      <c r="CB20" t="s">
        <v>259</v>
      </c>
    </row>
    <row r="21" spans="1:80" x14ac:dyDescent="0.25">
      <c r="A21" s="77" t="str">
        <f t="shared" si="4"/>
        <v>X1RI03KAK96G8U1</v>
      </c>
      <c r="B21" s="77" t="s">
        <v>136</v>
      </c>
      <c r="C21" s="77"/>
      <c r="D21" s="77" t="s">
        <v>135</v>
      </c>
      <c r="E21" s="77" t="s">
        <v>134</v>
      </c>
      <c r="F21" s="77" t="s">
        <v>94</v>
      </c>
      <c r="G21" s="77" t="s">
        <v>95</v>
      </c>
      <c r="H21" s="77" t="s">
        <v>102</v>
      </c>
      <c r="I21" s="77" t="s">
        <v>103</v>
      </c>
      <c r="J21" s="77" t="s">
        <v>130</v>
      </c>
      <c r="K21" s="77" t="s">
        <v>131</v>
      </c>
      <c r="L21" s="77" t="s">
        <v>133</v>
      </c>
      <c r="M21" s="77">
        <v>29.99</v>
      </c>
      <c r="N21" s="96">
        <f t="shared" si="5"/>
        <v>32190.6662</v>
      </c>
      <c r="O21" s="77"/>
      <c r="P21" s="96">
        <f t="shared" si="6"/>
        <v>16230.588</v>
      </c>
      <c r="Q21" s="78">
        <f t="shared" si="7"/>
        <v>0.31</v>
      </c>
      <c r="R21" s="27">
        <v>9.2968999999999991</v>
      </c>
      <c r="AD21" s="34">
        <v>15</v>
      </c>
      <c r="AE21" s="34">
        <v>15</v>
      </c>
      <c r="AF21" s="34"/>
      <c r="AG21" s="34"/>
      <c r="AH21" s="34"/>
      <c r="AI21" s="34"/>
      <c r="AJ21" s="35">
        <v>15</v>
      </c>
      <c r="AK21" s="34">
        <v>15</v>
      </c>
      <c r="AL21" s="35"/>
      <c r="AM21" s="34"/>
      <c r="AN21" s="34"/>
      <c r="AO21" s="35"/>
      <c r="AP21" s="35"/>
      <c r="AQ21" s="48">
        <f t="shared" si="8"/>
        <v>30</v>
      </c>
      <c r="AR21" s="66">
        <f t="shared" si="9"/>
        <v>278.90699999999998</v>
      </c>
      <c r="AS21" s="67">
        <f t="shared" si="0"/>
        <v>7</v>
      </c>
      <c r="AT21" s="67">
        <f t="shared" si="0"/>
        <v>11</v>
      </c>
      <c r="AU21" s="67">
        <f t="shared" si="0"/>
        <v>8</v>
      </c>
      <c r="AV21" s="67">
        <f t="shared" si="0"/>
        <v>4</v>
      </c>
      <c r="AW21" s="67">
        <f t="shared" si="0"/>
        <v>0</v>
      </c>
      <c r="AX21" s="67">
        <f t="shared" si="0"/>
        <v>0</v>
      </c>
      <c r="AY21" s="67">
        <f t="shared" si="0"/>
        <v>0</v>
      </c>
      <c r="AZ21" s="67">
        <f t="shared" si="0"/>
        <v>0</v>
      </c>
      <c r="BA21" s="68">
        <f t="shared" si="10"/>
        <v>30</v>
      </c>
      <c r="BB21" s="64">
        <f t="shared" si="11"/>
        <v>30</v>
      </c>
      <c r="BC21" s="69">
        <f t="shared" si="12"/>
        <v>278.90699999999998</v>
      </c>
      <c r="BD21" s="67">
        <f t="shared" si="1"/>
        <v>7</v>
      </c>
      <c r="BE21" s="67">
        <f t="shared" si="1"/>
        <v>11</v>
      </c>
      <c r="BF21" s="67">
        <f t="shared" si="1"/>
        <v>8</v>
      </c>
      <c r="BG21" s="67">
        <f t="shared" si="1"/>
        <v>4</v>
      </c>
      <c r="BH21" s="67">
        <f t="shared" si="1"/>
        <v>0</v>
      </c>
      <c r="BI21" s="67">
        <f t="shared" si="1"/>
        <v>0</v>
      </c>
      <c r="BJ21" s="67">
        <f t="shared" si="1"/>
        <v>0</v>
      </c>
      <c r="BK21" s="67">
        <f t="shared" si="1"/>
        <v>0</v>
      </c>
      <c r="BL21" s="70">
        <f t="shared" si="13"/>
        <v>30</v>
      </c>
      <c r="BM21" s="71">
        <f t="shared" si="14"/>
        <v>14</v>
      </c>
      <c r="BN21" s="71">
        <f t="shared" si="15"/>
        <v>22</v>
      </c>
      <c r="BO21" s="71">
        <f t="shared" si="16"/>
        <v>16</v>
      </c>
      <c r="BP21" s="71">
        <f t="shared" si="17"/>
        <v>8</v>
      </c>
      <c r="BQ21" s="71">
        <f t="shared" si="18"/>
        <v>0</v>
      </c>
      <c r="BR21" s="71">
        <f t="shared" si="19"/>
        <v>0</v>
      </c>
      <c r="BS21" s="71">
        <f t="shared" si="20"/>
        <v>0</v>
      </c>
      <c r="BT21" s="71">
        <f t="shared" si="21"/>
        <v>0</v>
      </c>
      <c r="BU21" s="72">
        <f t="shared" si="22"/>
        <v>60</v>
      </c>
      <c r="BV21" s="73">
        <f t="shared" si="23"/>
        <v>557.81399999999996</v>
      </c>
      <c r="BW21" t="s">
        <v>260</v>
      </c>
      <c r="BX21">
        <v>2021</v>
      </c>
      <c r="BY21" t="s">
        <v>263</v>
      </c>
      <c r="BZ21" t="s">
        <v>261</v>
      </c>
      <c r="CA21" t="s">
        <v>267</v>
      </c>
      <c r="CB21" t="s">
        <v>259</v>
      </c>
    </row>
    <row r="22" spans="1:80" x14ac:dyDescent="0.25">
      <c r="A22" s="77" t="str">
        <f t="shared" si="4"/>
        <v>X1RI03KAK96JBLK</v>
      </c>
      <c r="B22" s="77" t="s">
        <v>136</v>
      </c>
      <c r="C22" s="77"/>
      <c r="D22" s="77" t="s">
        <v>135</v>
      </c>
      <c r="E22" s="77" t="s">
        <v>134</v>
      </c>
      <c r="F22" s="77" t="s">
        <v>94</v>
      </c>
      <c r="G22" s="77" t="s">
        <v>95</v>
      </c>
      <c r="H22" s="77" t="s">
        <v>88</v>
      </c>
      <c r="I22" s="77" t="s">
        <v>89</v>
      </c>
      <c r="J22" s="77" t="s">
        <v>130</v>
      </c>
      <c r="K22" s="77" t="s">
        <v>131</v>
      </c>
      <c r="L22" s="77" t="s">
        <v>133</v>
      </c>
      <c r="M22" s="77">
        <v>29.99</v>
      </c>
      <c r="N22" s="96">
        <f t="shared" si="5"/>
        <v>32190.6662</v>
      </c>
      <c r="O22" s="77"/>
      <c r="P22" s="96">
        <f t="shared" si="6"/>
        <v>16230.588</v>
      </c>
      <c r="Q22" s="78">
        <f t="shared" si="7"/>
        <v>0.31</v>
      </c>
      <c r="R22" s="27">
        <v>9.2968999999999991</v>
      </c>
      <c r="AD22" s="34">
        <v>15</v>
      </c>
      <c r="AE22" s="34">
        <v>15</v>
      </c>
      <c r="AF22" s="34"/>
      <c r="AG22" s="34"/>
      <c r="AH22" s="34"/>
      <c r="AI22" s="34"/>
      <c r="AJ22" s="35">
        <v>15</v>
      </c>
      <c r="AK22" s="34">
        <v>15</v>
      </c>
      <c r="AL22" s="35"/>
      <c r="AM22" s="34"/>
      <c r="AN22" s="34"/>
      <c r="AO22" s="35"/>
      <c r="AP22" s="35"/>
      <c r="AQ22" s="48">
        <f t="shared" si="8"/>
        <v>30</v>
      </c>
      <c r="AR22" s="66">
        <f t="shared" si="9"/>
        <v>278.90699999999998</v>
      </c>
      <c r="AS22" s="67">
        <f t="shared" si="0"/>
        <v>7</v>
      </c>
      <c r="AT22" s="67">
        <f t="shared" si="0"/>
        <v>11</v>
      </c>
      <c r="AU22" s="67">
        <f t="shared" si="0"/>
        <v>8</v>
      </c>
      <c r="AV22" s="67">
        <f t="shared" si="0"/>
        <v>4</v>
      </c>
      <c r="AW22" s="67">
        <f t="shared" si="0"/>
        <v>0</v>
      </c>
      <c r="AX22" s="67">
        <f t="shared" si="0"/>
        <v>0</v>
      </c>
      <c r="AY22" s="67">
        <f t="shared" si="0"/>
        <v>0</v>
      </c>
      <c r="AZ22" s="67">
        <f t="shared" si="0"/>
        <v>0</v>
      </c>
      <c r="BA22" s="68">
        <f t="shared" si="10"/>
        <v>30</v>
      </c>
      <c r="BB22" s="64">
        <f t="shared" si="11"/>
        <v>30</v>
      </c>
      <c r="BC22" s="69">
        <f t="shared" si="12"/>
        <v>278.90699999999998</v>
      </c>
      <c r="BD22" s="67">
        <f t="shared" si="1"/>
        <v>7</v>
      </c>
      <c r="BE22" s="67">
        <f t="shared" si="1"/>
        <v>11</v>
      </c>
      <c r="BF22" s="67">
        <f t="shared" si="1"/>
        <v>8</v>
      </c>
      <c r="BG22" s="67">
        <f t="shared" si="1"/>
        <v>4</v>
      </c>
      <c r="BH22" s="67">
        <f t="shared" si="1"/>
        <v>0</v>
      </c>
      <c r="BI22" s="67">
        <f t="shared" si="1"/>
        <v>0</v>
      </c>
      <c r="BJ22" s="67">
        <f t="shared" si="1"/>
        <v>0</v>
      </c>
      <c r="BK22" s="67">
        <f t="shared" si="1"/>
        <v>0</v>
      </c>
      <c r="BL22" s="70">
        <f t="shared" si="13"/>
        <v>30</v>
      </c>
      <c r="BM22" s="71">
        <f t="shared" si="14"/>
        <v>14</v>
      </c>
      <c r="BN22" s="71">
        <f t="shared" si="15"/>
        <v>22</v>
      </c>
      <c r="BO22" s="71">
        <f t="shared" si="16"/>
        <v>16</v>
      </c>
      <c r="BP22" s="71">
        <f t="shared" si="17"/>
        <v>8</v>
      </c>
      <c r="BQ22" s="71">
        <f t="shared" si="18"/>
        <v>0</v>
      </c>
      <c r="BR22" s="71">
        <f t="shared" si="19"/>
        <v>0</v>
      </c>
      <c r="BS22" s="71">
        <f t="shared" si="20"/>
        <v>0</v>
      </c>
      <c r="BT22" s="71">
        <f t="shared" si="21"/>
        <v>0</v>
      </c>
      <c r="BU22" s="72">
        <f t="shared" si="22"/>
        <v>60</v>
      </c>
      <c r="BV22" s="73">
        <f t="shared" si="23"/>
        <v>557.81399999999996</v>
      </c>
      <c r="BW22" t="s">
        <v>260</v>
      </c>
      <c r="BX22">
        <v>2021</v>
      </c>
      <c r="BY22" t="s">
        <v>263</v>
      </c>
      <c r="BZ22" t="s">
        <v>261</v>
      </c>
      <c r="CA22" t="s">
        <v>267</v>
      </c>
      <c r="CB22" t="s">
        <v>259</v>
      </c>
    </row>
    <row r="23" spans="1:80" x14ac:dyDescent="0.25">
      <c r="A23" s="77" t="str">
        <f t="shared" si="4"/>
        <v>X0FI22R4RY0JBLK</v>
      </c>
      <c r="B23" s="77" t="s">
        <v>136</v>
      </c>
      <c r="C23" s="77"/>
      <c r="D23" s="77" t="s">
        <v>135</v>
      </c>
      <c r="E23" s="77" t="s">
        <v>134</v>
      </c>
      <c r="F23" s="77" t="s">
        <v>104</v>
      </c>
      <c r="G23" s="77" t="s">
        <v>105</v>
      </c>
      <c r="H23" s="77" t="s">
        <v>88</v>
      </c>
      <c r="I23" s="77" t="s">
        <v>89</v>
      </c>
      <c r="J23" s="77" t="s">
        <v>130</v>
      </c>
      <c r="K23" s="77" t="s">
        <v>131</v>
      </c>
      <c r="L23" s="77" t="s">
        <v>133</v>
      </c>
      <c r="M23" s="77">
        <v>29.99</v>
      </c>
      <c r="N23" s="96">
        <f t="shared" si="5"/>
        <v>32190.6662</v>
      </c>
      <c r="O23" s="77"/>
      <c r="P23" s="96">
        <f t="shared" si="6"/>
        <v>16230.588</v>
      </c>
      <c r="Q23" s="78">
        <f t="shared" si="7"/>
        <v>0.31</v>
      </c>
      <c r="R23" s="27">
        <v>9.2968999999999991</v>
      </c>
      <c r="AD23" s="34">
        <v>15</v>
      </c>
      <c r="AE23" s="34">
        <v>15</v>
      </c>
      <c r="AF23" s="34"/>
      <c r="AG23" s="34"/>
      <c r="AH23" s="34"/>
      <c r="AI23" s="34"/>
      <c r="AJ23" s="35">
        <v>15</v>
      </c>
      <c r="AK23" s="34">
        <v>15</v>
      </c>
      <c r="AL23" s="35"/>
      <c r="AM23" s="34"/>
      <c r="AN23" s="34"/>
      <c r="AO23" s="35"/>
      <c r="AP23" s="35"/>
      <c r="AQ23" s="48">
        <f t="shared" si="8"/>
        <v>30</v>
      </c>
      <c r="AR23" s="66">
        <f t="shared" si="9"/>
        <v>278.90699999999998</v>
      </c>
      <c r="AS23" s="67">
        <f t="shared" si="0"/>
        <v>7</v>
      </c>
      <c r="AT23" s="67">
        <f t="shared" si="0"/>
        <v>11</v>
      </c>
      <c r="AU23" s="67">
        <f t="shared" si="0"/>
        <v>8</v>
      </c>
      <c r="AV23" s="67">
        <f t="shared" si="0"/>
        <v>4</v>
      </c>
      <c r="AW23" s="67">
        <f t="shared" si="0"/>
        <v>0</v>
      </c>
      <c r="AX23" s="67">
        <f t="shared" si="0"/>
        <v>0</v>
      </c>
      <c r="AY23" s="67">
        <f t="shared" si="0"/>
        <v>0</v>
      </c>
      <c r="AZ23" s="67">
        <f t="shared" si="0"/>
        <v>0</v>
      </c>
      <c r="BA23" s="68">
        <f t="shared" si="10"/>
        <v>30</v>
      </c>
      <c r="BB23" s="64">
        <f t="shared" si="11"/>
        <v>30</v>
      </c>
      <c r="BC23" s="69">
        <f t="shared" si="12"/>
        <v>278.90699999999998</v>
      </c>
      <c r="BD23" s="67">
        <f t="shared" si="1"/>
        <v>7</v>
      </c>
      <c r="BE23" s="67">
        <f t="shared" si="1"/>
        <v>11</v>
      </c>
      <c r="BF23" s="67">
        <f t="shared" si="1"/>
        <v>8</v>
      </c>
      <c r="BG23" s="67">
        <f t="shared" si="1"/>
        <v>4</v>
      </c>
      <c r="BH23" s="67">
        <f t="shared" si="1"/>
        <v>0</v>
      </c>
      <c r="BI23" s="67">
        <f t="shared" si="1"/>
        <v>0</v>
      </c>
      <c r="BJ23" s="67">
        <f t="shared" si="1"/>
        <v>0</v>
      </c>
      <c r="BK23" s="67">
        <f t="shared" si="1"/>
        <v>0</v>
      </c>
      <c r="BL23" s="70">
        <f t="shared" si="13"/>
        <v>30</v>
      </c>
      <c r="BM23" s="71">
        <f t="shared" si="14"/>
        <v>14</v>
      </c>
      <c r="BN23" s="71">
        <f t="shared" si="15"/>
        <v>22</v>
      </c>
      <c r="BO23" s="71">
        <f t="shared" si="16"/>
        <v>16</v>
      </c>
      <c r="BP23" s="71">
        <f t="shared" si="17"/>
        <v>8</v>
      </c>
      <c r="BQ23" s="71">
        <f t="shared" si="18"/>
        <v>0</v>
      </c>
      <c r="BR23" s="71">
        <f t="shared" si="19"/>
        <v>0</v>
      </c>
      <c r="BS23" s="71">
        <f t="shared" si="20"/>
        <v>0</v>
      </c>
      <c r="BT23" s="71">
        <f t="shared" si="21"/>
        <v>0</v>
      </c>
      <c r="BU23" s="72">
        <f t="shared" si="22"/>
        <v>60</v>
      </c>
      <c r="BV23" s="73">
        <f t="shared" si="23"/>
        <v>557.81399999999996</v>
      </c>
      <c r="BW23" t="s">
        <v>260</v>
      </c>
      <c r="BX23">
        <v>2021</v>
      </c>
      <c r="BY23" t="s">
        <v>263</v>
      </c>
      <c r="BZ23" t="s">
        <v>261</v>
      </c>
      <c r="CA23" t="s">
        <v>267</v>
      </c>
      <c r="CB23" t="s">
        <v>259</v>
      </c>
    </row>
    <row r="24" spans="1:80" x14ac:dyDescent="0.25">
      <c r="A24" s="77" t="str">
        <f t="shared" si="4"/>
        <v>X1RI04KAK96JBLK</v>
      </c>
      <c r="B24" s="77" t="s">
        <v>136</v>
      </c>
      <c r="C24" s="77"/>
      <c r="D24" s="77" t="s">
        <v>135</v>
      </c>
      <c r="E24" s="77" t="s">
        <v>134</v>
      </c>
      <c r="F24" s="77" t="s">
        <v>106</v>
      </c>
      <c r="G24" s="77" t="s">
        <v>107</v>
      </c>
      <c r="H24" s="77" t="s">
        <v>88</v>
      </c>
      <c r="I24" s="77" t="s">
        <v>89</v>
      </c>
      <c r="J24" s="77" t="s">
        <v>130</v>
      </c>
      <c r="K24" s="77" t="s">
        <v>132</v>
      </c>
      <c r="L24" s="77" t="s">
        <v>133</v>
      </c>
      <c r="M24" s="77">
        <v>29.99</v>
      </c>
      <c r="N24" s="96">
        <f t="shared" si="5"/>
        <v>32190.6662</v>
      </c>
      <c r="O24" s="77"/>
      <c r="P24" s="96">
        <f t="shared" si="6"/>
        <v>16230.588</v>
      </c>
      <c r="Q24" s="78">
        <f t="shared" si="7"/>
        <v>0.31</v>
      </c>
      <c r="R24" s="27">
        <v>9.2968999999999991</v>
      </c>
      <c r="AD24" s="34"/>
      <c r="AE24" s="34"/>
      <c r="AF24" s="34"/>
      <c r="AG24" s="34"/>
      <c r="AH24" s="34"/>
      <c r="AI24" s="34"/>
      <c r="AJ24" s="35"/>
      <c r="AK24" s="34"/>
      <c r="AL24" s="35"/>
      <c r="AM24" s="34"/>
      <c r="AN24" s="34"/>
      <c r="AO24" s="35"/>
      <c r="AP24" s="35"/>
      <c r="AQ24" s="48">
        <f t="shared" si="8"/>
        <v>0</v>
      </c>
      <c r="AR24" s="66">
        <f t="shared" si="9"/>
        <v>0</v>
      </c>
      <c r="AS24" s="67">
        <f t="shared" si="0"/>
        <v>0</v>
      </c>
      <c r="AT24" s="67">
        <f t="shared" si="0"/>
        <v>0</v>
      </c>
      <c r="AU24" s="67">
        <f t="shared" si="0"/>
        <v>0</v>
      </c>
      <c r="AV24" s="67">
        <f t="shared" si="0"/>
        <v>0</v>
      </c>
      <c r="AW24" s="67">
        <f t="shared" si="0"/>
        <v>0</v>
      </c>
      <c r="AX24" s="67">
        <f t="shared" si="0"/>
        <v>0</v>
      </c>
      <c r="AY24" s="67">
        <f t="shared" si="0"/>
        <v>0</v>
      </c>
      <c r="AZ24" s="67">
        <f t="shared" si="0"/>
        <v>0</v>
      </c>
      <c r="BA24" s="68">
        <f t="shared" si="10"/>
        <v>0</v>
      </c>
      <c r="BB24" s="64">
        <f t="shared" si="11"/>
        <v>0</v>
      </c>
      <c r="BC24" s="69">
        <f t="shared" si="12"/>
        <v>0</v>
      </c>
      <c r="BD24" s="67">
        <f t="shared" si="1"/>
        <v>0</v>
      </c>
      <c r="BE24" s="67">
        <f t="shared" si="1"/>
        <v>0</v>
      </c>
      <c r="BF24" s="67">
        <f t="shared" si="1"/>
        <v>0</v>
      </c>
      <c r="BG24" s="67">
        <f t="shared" si="1"/>
        <v>0</v>
      </c>
      <c r="BH24" s="67">
        <f t="shared" si="1"/>
        <v>0</v>
      </c>
      <c r="BI24" s="67">
        <f t="shared" si="1"/>
        <v>0</v>
      </c>
      <c r="BJ24" s="67">
        <f t="shared" si="1"/>
        <v>0</v>
      </c>
      <c r="BK24" s="67">
        <f t="shared" si="1"/>
        <v>0</v>
      </c>
      <c r="BL24" s="70">
        <f t="shared" si="13"/>
        <v>0</v>
      </c>
      <c r="BM24" s="71">
        <f t="shared" si="14"/>
        <v>0</v>
      </c>
      <c r="BN24" s="71">
        <f t="shared" si="15"/>
        <v>0</v>
      </c>
      <c r="BO24" s="71">
        <f t="shared" si="16"/>
        <v>0</v>
      </c>
      <c r="BP24" s="71">
        <f t="shared" si="17"/>
        <v>0</v>
      </c>
      <c r="BQ24" s="71">
        <f t="shared" si="18"/>
        <v>0</v>
      </c>
      <c r="BR24" s="71">
        <f t="shared" si="19"/>
        <v>0</v>
      </c>
      <c r="BS24" s="71">
        <f t="shared" si="20"/>
        <v>0</v>
      </c>
      <c r="BT24" s="71">
        <f t="shared" si="21"/>
        <v>0</v>
      </c>
      <c r="BU24" s="72">
        <f t="shared" si="22"/>
        <v>0</v>
      </c>
      <c r="BV24" s="73">
        <f t="shared" si="23"/>
        <v>0</v>
      </c>
      <c r="BW24" t="s">
        <v>260</v>
      </c>
      <c r="BX24">
        <v>2021</v>
      </c>
      <c r="BY24" t="s">
        <v>263</v>
      </c>
      <c r="BZ24" t="s">
        <v>261</v>
      </c>
      <c r="CA24" t="s">
        <v>267</v>
      </c>
      <c r="CB24" t="s">
        <v>259</v>
      </c>
    </row>
    <row r="25" spans="1:80" x14ac:dyDescent="0.25">
      <c r="A25" s="77" t="str">
        <f t="shared" si="4"/>
        <v>X1RI05KAK96JBLK</v>
      </c>
      <c r="B25" s="77" t="s">
        <v>136</v>
      </c>
      <c r="C25" s="77"/>
      <c r="D25" s="77" t="s">
        <v>135</v>
      </c>
      <c r="E25" s="77" t="s">
        <v>134</v>
      </c>
      <c r="F25" s="77" t="s">
        <v>108</v>
      </c>
      <c r="G25" s="77" t="s">
        <v>109</v>
      </c>
      <c r="H25" s="77" t="s">
        <v>88</v>
      </c>
      <c r="I25" s="77" t="s">
        <v>89</v>
      </c>
      <c r="J25" s="77" t="s">
        <v>130</v>
      </c>
      <c r="K25" s="77" t="s">
        <v>131</v>
      </c>
      <c r="L25" s="77" t="s">
        <v>133</v>
      </c>
      <c r="M25" s="77">
        <v>29.99</v>
      </c>
      <c r="N25" s="96">
        <f t="shared" si="5"/>
        <v>32190.6662</v>
      </c>
      <c r="O25" s="77"/>
      <c r="P25" s="96">
        <f t="shared" si="6"/>
        <v>16230.588</v>
      </c>
      <c r="Q25" s="78">
        <f t="shared" si="7"/>
        <v>0.31</v>
      </c>
      <c r="R25" s="27">
        <v>9.2968999999999991</v>
      </c>
      <c r="AD25" s="34">
        <v>15</v>
      </c>
      <c r="AE25" s="34">
        <v>15</v>
      </c>
      <c r="AF25" s="34"/>
      <c r="AG25" s="34"/>
      <c r="AH25" s="34"/>
      <c r="AI25" s="34"/>
      <c r="AJ25" s="35">
        <v>15</v>
      </c>
      <c r="AK25" s="34">
        <v>15</v>
      </c>
      <c r="AL25" s="35"/>
      <c r="AM25" s="34"/>
      <c r="AN25" s="34"/>
      <c r="AO25" s="35"/>
      <c r="AP25" s="35"/>
      <c r="AQ25" s="48">
        <f t="shared" si="8"/>
        <v>30</v>
      </c>
      <c r="AR25" s="66">
        <f t="shared" si="9"/>
        <v>278.90699999999998</v>
      </c>
      <c r="AS25" s="67">
        <f t="shared" si="0"/>
        <v>7</v>
      </c>
      <c r="AT25" s="67">
        <f t="shared" si="0"/>
        <v>11</v>
      </c>
      <c r="AU25" s="67">
        <f t="shared" si="0"/>
        <v>8</v>
      </c>
      <c r="AV25" s="67">
        <f t="shared" si="0"/>
        <v>4</v>
      </c>
      <c r="AW25" s="67">
        <f t="shared" si="0"/>
        <v>0</v>
      </c>
      <c r="AX25" s="67">
        <f t="shared" si="0"/>
        <v>0</v>
      </c>
      <c r="AY25" s="67">
        <f t="shared" si="0"/>
        <v>0</v>
      </c>
      <c r="AZ25" s="67">
        <f t="shared" si="0"/>
        <v>0</v>
      </c>
      <c r="BA25" s="68">
        <f t="shared" si="10"/>
        <v>30</v>
      </c>
      <c r="BB25" s="64">
        <f t="shared" si="11"/>
        <v>30</v>
      </c>
      <c r="BC25" s="69">
        <f t="shared" si="12"/>
        <v>278.90699999999998</v>
      </c>
      <c r="BD25" s="67">
        <f t="shared" si="1"/>
        <v>7</v>
      </c>
      <c r="BE25" s="67">
        <f t="shared" si="1"/>
        <v>11</v>
      </c>
      <c r="BF25" s="67">
        <f t="shared" si="1"/>
        <v>8</v>
      </c>
      <c r="BG25" s="67">
        <f t="shared" si="1"/>
        <v>4</v>
      </c>
      <c r="BH25" s="67">
        <f t="shared" si="1"/>
        <v>0</v>
      </c>
      <c r="BI25" s="67">
        <f t="shared" si="1"/>
        <v>0</v>
      </c>
      <c r="BJ25" s="67">
        <f t="shared" si="1"/>
        <v>0</v>
      </c>
      <c r="BK25" s="67">
        <f t="shared" si="1"/>
        <v>0</v>
      </c>
      <c r="BL25" s="70">
        <f t="shared" si="13"/>
        <v>30</v>
      </c>
      <c r="BM25" s="71">
        <f t="shared" si="14"/>
        <v>14</v>
      </c>
      <c r="BN25" s="71">
        <f t="shared" si="15"/>
        <v>22</v>
      </c>
      <c r="BO25" s="71">
        <f t="shared" si="16"/>
        <v>16</v>
      </c>
      <c r="BP25" s="71">
        <f t="shared" si="17"/>
        <v>8</v>
      </c>
      <c r="BQ25" s="71">
        <f t="shared" si="18"/>
        <v>0</v>
      </c>
      <c r="BR25" s="71">
        <f t="shared" si="19"/>
        <v>0</v>
      </c>
      <c r="BS25" s="71">
        <f t="shared" si="20"/>
        <v>0</v>
      </c>
      <c r="BT25" s="71">
        <f t="shared" si="21"/>
        <v>0</v>
      </c>
      <c r="BU25" s="72">
        <f t="shared" si="22"/>
        <v>60</v>
      </c>
      <c r="BV25" s="73">
        <f t="shared" si="23"/>
        <v>557.81399999999996</v>
      </c>
      <c r="BW25" t="s">
        <v>260</v>
      </c>
      <c r="BX25">
        <v>2021</v>
      </c>
      <c r="BY25" t="s">
        <v>263</v>
      </c>
      <c r="BZ25" t="s">
        <v>261</v>
      </c>
      <c r="CA25" t="s">
        <v>267</v>
      </c>
      <c r="CB25" t="s">
        <v>259</v>
      </c>
    </row>
    <row r="26" spans="1:80" x14ac:dyDescent="0.25">
      <c r="A26" s="77" t="str">
        <f t="shared" si="4"/>
        <v>X1RI06KAK96JBLK</v>
      </c>
      <c r="B26" s="77" t="s">
        <v>136</v>
      </c>
      <c r="C26" s="77"/>
      <c r="D26" s="77" t="s">
        <v>135</v>
      </c>
      <c r="E26" s="77" t="s">
        <v>134</v>
      </c>
      <c r="F26" s="77" t="s">
        <v>110</v>
      </c>
      <c r="G26" s="77" t="s">
        <v>111</v>
      </c>
      <c r="H26" s="77" t="s">
        <v>88</v>
      </c>
      <c r="I26" s="77" t="s">
        <v>89</v>
      </c>
      <c r="J26" s="77" t="s">
        <v>130</v>
      </c>
      <c r="K26" s="77" t="s">
        <v>131</v>
      </c>
      <c r="L26" s="77" t="s">
        <v>133</v>
      </c>
      <c r="M26" s="77">
        <v>29.99</v>
      </c>
      <c r="N26" s="96">
        <f t="shared" si="5"/>
        <v>32190.6662</v>
      </c>
      <c r="O26" s="77"/>
      <c r="P26" s="96">
        <f t="shared" si="6"/>
        <v>16230.588</v>
      </c>
      <c r="Q26" s="78">
        <f t="shared" si="7"/>
        <v>0.31</v>
      </c>
      <c r="R26" s="27">
        <v>9.2968999999999991</v>
      </c>
      <c r="AD26" s="34">
        <v>15</v>
      </c>
      <c r="AE26" s="34">
        <v>15</v>
      </c>
      <c r="AF26" s="34"/>
      <c r="AG26" s="34"/>
      <c r="AH26" s="34"/>
      <c r="AI26" s="34"/>
      <c r="AJ26" s="35">
        <v>15</v>
      </c>
      <c r="AK26" s="34">
        <v>15</v>
      </c>
      <c r="AL26" s="35"/>
      <c r="AM26" s="34"/>
      <c r="AN26" s="34"/>
      <c r="AO26" s="35"/>
      <c r="AP26" s="35"/>
      <c r="AQ26" s="48">
        <f t="shared" si="8"/>
        <v>30</v>
      </c>
      <c r="AR26" s="66">
        <f t="shared" si="9"/>
        <v>278.90699999999998</v>
      </c>
      <c r="AS26" s="67">
        <f t="shared" si="0"/>
        <v>7</v>
      </c>
      <c r="AT26" s="67">
        <f t="shared" si="0"/>
        <v>11</v>
      </c>
      <c r="AU26" s="67">
        <f t="shared" si="0"/>
        <v>8</v>
      </c>
      <c r="AV26" s="67">
        <f t="shared" si="0"/>
        <v>4</v>
      </c>
      <c r="AW26" s="67">
        <f t="shared" si="0"/>
        <v>0</v>
      </c>
      <c r="AX26" s="67">
        <f t="shared" si="0"/>
        <v>0</v>
      </c>
      <c r="AY26" s="67">
        <f t="shared" si="0"/>
        <v>0</v>
      </c>
      <c r="AZ26" s="67">
        <f t="shared" si="0"/>
        <v>0</v>
      </c>
      <c r="BA26" s="68">
        <f t="shared" si="10"/>
        <v>30</v>
      </c>
      <c r="BB26" s="64">
        <f t="shared" si="11"/>
        <v>30</v>
      </c>
      <c r="BC26" s="69">
        <f t="shared" si="12"/>
        <v>278.90699999999998</v>
      </c>
      <c r="BD26" s="67">
        <f t="shared" si="1"/>
        <v>7</v>
      </c>
      <c r="BE26" s="67">
        <f t="shared" si="1"/>
        <v>11</v>
      </c>
      <c r="BF26" s="67">
        <f t="shared" si="1"/>
        <v>8</v>
      </c>
      <c r="BG26" s="67">
        <f t="shared" si="1"/>
        <v>4</v>
      </c>
      <c r="BH26" s="67">
        <f t="shared" si="1"/>
        <v>0</v>
      </c>
      <c r="BI26" s="67">
        <f t="shared" si="1"/>
        <v>0</v>
      </c>
      <c r="BJ26" s="67">
        <f t="shared" si="1"/>
        <v>0</v>
      </c>
      <c r="BK26" s="67">
        <f t="shared" si="1"/>
        <v>0</v>
      </c>
      <c r="BL26" s="70">
        <f t="shared" si="13"/>
        <v>30</v>
      </c>
      <c r="BM26" s="71">
        <f t="shared" si="14"/>
        <v>14</v>
      </c>
      <c r="BN26" s="71">
        <f t="shared" si="15"/>
        <v>22</v>
      </c>
      <c r="BO26" s="71">
        <f t="shared" si="16"/>
        <v>16</v>
      </c>
      <c r="BP26" s="71">
        <f t="shared" si="17"/>
        <v>8</v>
      </c>
      <c r="BQ26" s="71">
        <f t="shared" si="18"/>
        <v>0</v>
      </c>
      <c r="BR26" s="71">
        <f t="shared" si="19"/>
        <v>0</v>
      </c>
      <c r="BS26" s="71">
        <f t="shared" si="20"/>
        <v>0</v>
      </c>
      <c r="BT26" s="71">
        <f t="shared" si="21"/>
        <v>0</v>
      </c>
      <c r="BU26" s="72">
        <f t="shared" si="22"/>
        <v>60</v>
      </c>
      <c r="BV26" s="73">
        <f t="shared" si="23"/>
        <v>557.81399999999996</v>
      </c>
      <c r="BW26" t="s">
        <v>260</v>
      </c>
      <c r="BX26">
        <v>2021</v>
      </c>
      <c r="BY26" t="s">
        <v>263</v>
      </c>
      <c r="BZ26" t="s">
        <v>261</v>
      </c>
      <c r="CA26" t="s">
        <v>267</v>
      </c>
      <c r="CB26" t="s">
        <v>259</v>
      </c>
    </row>
    <row r="27" spans="1:80" x14ac:dyDescent="0.25">
      <c r="A27" s="77" t="str">
        <f t="shared" si="4"/>
        <v>X1RI07KAK96JBLK</v>
      </c>
      <c r="B27" s="77" t="s">
        <v>136</v>
      </c>
      <c r="C27" s="77"/>
      <c r="D27" s="77" t="s">
        <v>135</v>
      </c>
      <c r="E27" s="77" t="s">
        <v>134</v>
      </c>
      <c r="F27" s="77" t="s">
        <v>112</v>
      </c>
      <c r="G27" s="77" t="s">
        <v>113</v>
      </c>
      <c r="H27" s="77" t="s">
        <v>88</v>
      </c>
      <c r="I27" s="77" t="s">
        <v>89</v>
      </c>
      <c r="J27" s="77" t="s">
        <v>130</v>
      </c>
      <c r="K27" s="77" t="s">
        <v>131</v>
      </c>
      <c r="L27" s="77" t="s">
        <v>133</v>
      </c>
      <c r="M27" s="77">
        <v>29.99</v>
      </c>
      <c r="N27" s="96">
        <f t="shared" si="5"/>
        <v>32190.6662</v>
      </c>
      <c r="O27" s="77"/>
      <c r="P27" s="96">
        <f t="shared" si="6"/>
        <v>16230.588</v>
      </c>
      <c r="Q27" s="78">
        <f t="shared" si="7"/>
        <v>0.31</v>
      </c>
      <c r="R27" s="27">
        <v>9.2968999999999991</v>
      </c>
      <c r="AD27" s="34"/>
      <c r="AE27" s="34"/>
      <c r="AF27" s="34"/>
      <c r="AG27" s="34"/>
      <c r="AH27" s="34"/>
      <c r="AI27" s="34"/>
      <c r="AJ27" s="35"/>
      <c r="AK27" s="34"/>
      <c r="AL27" s="35"/>
      <c r="AM27" s="34"/>
      <c r="AN27" s="34"/>
      <c r="AO27" s="35"/>
      <c r="AP27" s="35"/>
      <c r="AQ27" s="48">
        <f t="shared" si="8"/>
        <v>0</v>
      </c>
      <c r="AR27" s="66">
        <f t="shared" si="9"/>
        <v>0</v>
      </c>
      <c r="AS27" s="67">
        <f t="shared" si="0"/>
        <v>0</v>
      </c>
      <c r="AT27" s="67">
        <f t="shared" si="0"/>
        <v>0</v>
      </c>
      <c r="AU27" s="67">
        <f t="shared" si="0"/>
        <v>0</v>
      </c>
      <c r="AV27" s="67">
        <f t="shared" si="0"/>
        <v>0</v>
      </c>
      <c r="AW27" s="67">
        <f t="shared" si="0"/>
        <v>0</v>
      </c>
      <c r="AX27" s="67">
        <f t="shared" si="0"/>
        <v>0</v>
      </c>
      <c r="AY27" s="67">
        <f t="shared" si="0"/>
        <v>0</v>
      </c>
      <c r="AZ27" s="67">
        <f t="shared" si="0"/>
        <v>0</v>
      </c>
      <c r="BA27" s="68">
        <f t="shared" si="10"/>
        <v>0</v>
      </c>
      <c r="BB27" s="64">
        <f t="shared" si="11"/>
        <v>0</v>
      </c>
      <c r="BC27" s="69">
        <f t="shared" si="12"/>
        <v>0</v>
      </c>
      <c r="BD27" s="67">
        <f t="shared" si="1"/>
        <v>0</v>
      </c>
      <c r="BE27" s="67">
        <f t="shared" si="1"/>
        <v>0</v>
      </c>
      <c r="BF27" s="67">
        <f t="shared" si="1"/>
        <v>0</v>
      </c>
      <c r="BG27" s="67">
        <f t="shared" si="1"/>
        <v>0</v>
      </c>
      <c r="BH27" s="67">
        <f t="shared" si="1"/>
        <v>0</v>
      </c>
      <c r="BI27" s="67">
        <f t="shared" si="1"/>
        <v>0</v>
      </c>
      <c r="BJ27" s="67">
        <f t="shared" si="1"/>
        <v>0</v>
      </c>
      <c r="BK27" s="67">
        <f t="shared" si="1"/>
        <v>0</v>
      </c>
      <c r="BL27" s="70">
        <f t="shared" si="13"/>
        <v>0</v>
      </c>
      <c r="BM27" s="71">
        <f t="shared" si="14"/>
        <v>0</v>
      </c>
      <c r="BN27" s="71">
        <f t="shared" si="15"/>
        <v>0</v>
      </c>
      <c r="BO27" s="71">
        <f t="shared" si="16"/>
        <v>0</v>
      </c>
      <c r="BP27" s="71">
        <f t="shared" si="17"/>
        <v>0</v>
      </c>
      <c r="BQ27" s="71">
        <f t="shared" si="18"/>
        <v>0</v>
      </c>
      <c r="BR27" s="71">
        <f t="shared" si="19"/>
        <v>0</v>
      </c>
      <c r="BS27" s="71">
        <f t="shared" si="20"/>
        <v>0</v>
      </c>
      <c r="BT27" s="71">
        <f t="shared" si="21"/>
        <v>0</v>
      </c>
      <c r="BU27" s="72">
        <f t="shared" si="22"/>
        <v>0</v>
      </c>
      <c r="BV27" s="73">
        <f t="shared" si="23"/>
        <v>0</v>
      </c>
      <c r="BW27" t="s">
        <v>260</v>
      </c>
      <c r="BX27">
        <v>2021</v>
      </c>
      <c r="BY27" t="s">
        <v>263</v>
      </c>
      <c r="BZ27" t="s">
        <v>261</v>
      </c>
      <c r="CA27" t="s">
        <v>267</v>
      </c>
      <c r="CB27" t="s">
        <v>259</v>
      </c>
    </row>
    <row r="28" spans="1:80" x14ac:dyDescent="0.25">
      <c r="A28" s="77" t="str">
        <f t="shared" si="4"/>
        <v>X1OI09RAK90JBLK</v>
      </c>
      <c r="B28" s="77" t="s">
        <v>136</v>
      </c>
      <c r="C28" s="77"/>
      <c r="D28" s="77" t="s">
        <v>135</v>
      </c>
      <c r="E28" s="77" t="s">
        <v>134</v>
      </c>
      <c r="F28" s="77" t="s">
        <v>114</v>
      </c>
      <c r="G28" s="77" t="s">
        <v>115</v>
      </c>
      <c r="H28" s="77" t="s">
        <v>88</v>
      </c>
      <c r="I28" s="77" t="s">
        <v>89</v>
      </c>
      <c r="J28" s="77" t="s">
        <v>130</v>
      </c>
      <c r="K28" s="77" t="s">
        <v>132</v>
      </c>
      <c r="L28" s="77" t="s">
        <v>133</v>
      </c>
      <c r="M28" s="77">
        <v>29.99</v>
      </c>
      <c r="N28" s="96">
        <f t="shared" si="5"/>
        <v>32190.6662</v>
      </c>
      <c r="O28" s="77"/>
      <c r="P28" s="96">
        <f t="shared" si="6"/>
        <v>16230.588</v>
      </c>
      <c r="Q28" s="78">
        <f t="shared" si="7"/>
        <v>0.31</v>
      </c>
      <c r="R28" s="27">
        <v>9.2968999999999991</v>
      </c>
      <c r="AD28" s="34">
        <v>15</v>
      </c>
      <c r="AE28" s="34">
        <v>15</v>
      </c>
      <c r="AF28" s="34"/>
      <c r="AG28" s="34"/>
      <c r="AH28" s="34"/>
      <c r="AI28" s="34"/>
      <c r="AJ28" s="35">
        <v>15</v>
      </c>
      <c r="AK28" s="34">
        <v>15</v>
      </c>
      <c r="AL28" s="35"/>
      <c r="AM28" s="34"/>
      <c r="AN28" s="34"/>
      <c r="AO28" s="35"/>
      <c r="AP28" s="35"/>
      <c r="AQ28" s="48">
        <f t="shared" si="8"/>
        <v>30</v>
      </c>
      <c r="AR28" s="66">
        <f t="shared" si="9"/>
        <v>278.90699999999998</v>
      </c>
      <c r="AS28" s="67">
        <f t="shared" si="0"/>
        <v>7</v>
      </c>
      <c r="AT28" s="67">
        <f t="shared" si="0"/>
        <v>11</v>
      </c>
      <c r="AU28" s="67">
        <f t="shared" si="0"/>
        <v>8</v>
      </c>
      <c r="AV28" s="67">
        <f t="shared" si="0"/>
        <v>4</v>
      </c>
      <c r="AW28" s="67">
        <f t="shared" si="0"/>
        <v>0</v>
      </c>
      <c r="AX28" s="67">
        <f t="shared" si="0"/>
        <v>0</v>
      </c>
      <c r="AY28" s="67">
        <f t="shared" si="0"/>
        <v>0</v>
      </c>
      <c r="AZ28" s="67">
        <f t="shared" si="0"/>
        <v>0</v>
      </c>
      <c r="BA28" s="68">
        <f t="shared" si="10"/>
        <v>30</v>
      </c>
      <c r="BB28" s="64">
        <f t="shared" si="11"/>
        <v>30</v>
      </c>
      <c r="BC28" s="69">
        <f t="shared" si="12"/>
        <v>278.90699999999998</v>
      </c>
      <c r="BD28" s="67">
        <f t="shared" si="1"/>
        <v>7</v>
      </c>
      <c r="BE28" s="67">
        <f t="shared" si="1"/>
        <v>11</v>
      </c>
      <c r="BF28" s="67">
        <f t="shared" si="1"/>
        <v>8</v>
      </c>
      <c r="BG28" s="67">
        <f t="shared" si="1"/>
        <v>4</v>
      </c>
      <c r="BH28" s="67">
        <f t="shared" si="1"/>
        <v>0</v>
      </c>
      <c r="BI28" s="67">
        <f t="shared" si="1"/>
        <v>0</v>
      </c>
      <c r="BJ28" s="67">
        <f t="shared" si="1"/>
        <v>0</v>
      </c>
      <c r="BK28" s="67">
        <f t="shared" si="1"/>
        <v>0</v>
      </c>
      <c r="BL28" s="70">
        <f t="shared" si="13"/>
        <v>30</v>
      </c>
      <c r="BM28" s="71">
        <f t="shared" si="14"/>
        <v>14</v>
      </c>
      <c r="BN28" s="71">
        <f t="shared" si="15"/>
        <v>22</v>
      </c>
      <c r="BO28" s="71">
        <f t="shared" si="16"/>
        <v>16</v>
      </c>
      <c r="BP28" s="71">
        <f t="shared" si="17"/>
        <v>8</v>
      </c>
      <c r="BQ28" s="71">
        <f t="shared" si="18"/>
        <v>0</v>
      </c>
      <c r="BR28" s="71">
        <f t="shared" si="19"/>
        <v>0</v>
      </c>
      <c r="BS28" s="71">
        <f t="shared" si="20"/>
        <v>0</v>
      </c>
      <c r="BT28" s="71">
        <f t="shared" si="21"/>
        <v>0</v>
      </c>
      <c r="BU28" s="72">
        <f t="shared" si="22"/>
        <v>60</v>
      </c>
      <c r="BV28" s="73">
        <f t="shared" si="23"/>
        <v>557.81399999999996</v>
      </c>
      <c r="BW28" t="s">
        <v>260</v>
      </c>
      <c r="BX28">
        <v>2021</v>
      </c>
      <c r="BY28" t="s">
        <v>263</v>
      </c>
      <c r="BZ28" t="s">
        <v>261</v>
      </c>
      <c r="CA28" t="s">
        <v>267</v>
      </c>
      <c r="CB28" t="s">
        <v>259</v>
      </c>
    </row>
    <row r="29" spans="1:80" x14ac:dyDescent="0.25">
      <c r="A29" s="77" t="str">
        <f t="shared" si="4"/>
        <v>X1RI08KAK96G011</v>
      </c>
      <c r="B29" s="77" t="s">
        <v>136</v>
      </c>
      <c r="C29" s="77"/>
      <c r="D29" s="77" t="s">
        <v>135</v>
      </c>
      <c r="E29" s="77" t="s">
        <v>134</v>
      </c>
      <c r="F29" s="77" t="s">
        <v>116</v>
      </c>
      <c r="G29" s="77" t="s">
        <v>117</v>
      </c>
      <c r="H29" s="77" t="s">
        <v>92</v>
      </c>
      <c r="I29" s="77" t="s">
        <v>93</v>
      </c>
      <c r="J29" s="77" t="s">
        <v>130</v>
      </c>
      <c r="K29" s="77" t="s">
        <v>131</v>
      </c>
      <c r="L29" s="77" t="s">
        <v>133</v>
      </c>
      <c r="M29" s="77">
        <v>29.99</v>
      </c>
      <c r="N29" s="96">
        <f t="shared" si="5"/>
        <v>32190.6662</v>
      </c>
      <c r="O29" s="77"/>
      <c r="P29" s="96">
        <f t="shared" si="6"/>
        <v>16230.588</v>
      </c>
      <c r="Q29" s="78">
        <f t="shared" si="7"/>
        <v>0.31</v>
      </c>
      <c r="R29" s="27">
        <v>9.2968999999999991</v>
      </c>
      <c r="AD29" s="34">
        <v>15</v>
      </c>
      <c r="AE29" s="34">
        <v>15</v>
      </c>
      <c r="AF29" s="34"/>
      <c r="AG29" s="34"/>
      <c r="AH29" s="34"/>
      <c r="AI29" s="34"/>
      <c r="AJ29" s="35">
        <v>15</v>
      </c>
      <c r="AK29" s="34">
        <v>15</v>
      </c>
      <c r="AL29" s="35"/>
      <c r="AM29" s="34"/>
      <c r="AN29" s="34"/>
      <c r="AO29" s="35"/>
      <c r="AP29" s="35"/>
      <c r="AQ29" s="48">
        <f>+S29+T29+U29+V29+W29+X29+Y29+Z29+AA29+AC29+AD29+AE29+AF29+AG29+AH29+AI29</f>
        <v>30</v>
      </c>
      <c r="AR29" s="66">
        <f t="shared" si="9"/>
        <v>278.90699999999998</v>
      </c>
      <c r="AS29" s="67">
        <f t="shared" si="0"/>
        <v>7</v>
      </c>
      <c r="AT29" s="67">
        <f t="shared" si="0"/>
        <v>11</v>
      </c>
      <c r="AU29" s="67">
        <f t="shared" si="0"/>
        <v>8</v>
      </c>
      <c r="AV29" s="67">
        <f t="shared" si="0"/>
        <v>4</v>
      </c>
      <c r="AW29" s="67">
        <f t="shared" si="0"/>
        <v>0</v>
      </c>
      <c r="AX29" s="67">
        <f t="shared" si="0"/>
        <v>0</v>
      </c>
      <c r="AY29" s="67">
        <f t="shared" si="0"/>
        <v>0</v>
      </c>
      <c r="AZ29" s="67">
        <f t="shared" si="0"/>
        <v>0</v>
      </c>
      <c r="BA29" s="68">
        <f t="shared" si="10"/>
        <v>30</v>
      </c>
      <c r="BB29" s="64">
        <f t="shared" si="11"/>
        <v>30</v>
      </c>
      <c r="BC29" s="69">
        <f t="shared" si="12"/>
        <v>278.90699999999998</v>
      </c>
      <c r="BD29" s="67">
        <f t="shared" si="1"/>
        <v>7</v>
      </c>
      <c r="BE29" s="67">
        <f t="shared" si="1"/>
        <v>11</v>
      </c>
      <c r="BF29" s="67">
        <f t="shared" si="1"/>
        <v>8</v>
      </c>
      <c r="BG29" s="67">
        <f t="shared" si="1"/>
        <v>4</v>
      </c>
      <c r="BH29" s="67">
        <f t="shared" si="1"/>
        <v>0</v>
      </c>
      <c r="BI29" s="67">
        <f t="shared" si="1"/>
        <v>0</v>
      </c>
      <c r="BJ29" s="67">
        <f t="shared" si="1"/>
        <v>0</v>
      </c>
      <c r="BK29" s="67">
        <f t="shared" si="1"/>
        <v>0</v>
      </c>
      <c r="BL29" s="70">
        <f t="shared" si="13"/>
        <v>30</v>
      </c>
      <c r="BM29" s="71">
        <f t="shared" si="14"/>
        <v>14</v>
      </c>
      <c r="BN29" s="71">
        <f t="shared" si="15"/>
        <v>22</v>
      </c>
      <c r="BO29" s="71">
        <f t="shared" si="16"/>
        <v>16</v>
      </c>
      <c r="BP29" s="71">
        <f t="shared" si="17"/>
        <v>8</v>
      </c>
      <c r="BQ29" s="71">
        <f t="shared" si="18"/>
        <v>0</v>
      </c>
      <c r="BR29" s="71">
        <f t="shared" si="19"/>
        <v>0</v>
      </c>
      <c r="BS29" s="71">
        <f t="shared" si="20"/>
        <v>0</v>
      </c>
      <c r="BT29" s="71">
        <f t="shared" si="21"/>
        <v>0</v>
      </c>
      <c r="BU29" s="72">
        <f t="shared" si="22"/>
        <v>60</v>
      </c>
      <c r="BV29" s="73">
        <f t="shared" si="23"/>
        <v>557.81399999999996</v>
      </c>
      <c r="BW29" t="s">
        <v>260</v>
      </c>
      <c r="BX29">
        <v>2021</v>
      </c>
      <c r="BY29" t="s">
        <v>263</v>
      </c>
      <c r="BZ29" t="s">
        <v>261</v>
      </c>
      <c r="CA29" t="s">
        <v>267</v>
      </c>
      <c r="CB29" t="s">
        <v>259</v>
      </c>
    </row>
    <row r="30" spans="1:80" x14ac:dyDescent="0.25">
      <c r="A30" s="77" t="str">
        <f t="shared" si="4"/>
        <v>X1RI08KAK96JBLK</v>
      </c>
      <c r="B30" s="77" t="s">
        <v>136</v>
      </c>
      <c r="C30" s="77"/>
      <c r="D30" s="77" t="s">
        <v>135</v>
      </c>
      <c r="E30" s="77" t="s">
        <v>134</v>
      </c>
      <c r="F30" s="77" t="s">
        <v>116</v>
      </c>
      <c r="G30" s="77" t="s">
        <v>117</v>
      </c>
      <c r="H30" s="77" t="s">
        <v>88</v>
      </c>
      <c r="I30" s="77" t="s">
        <v>89</v>
      </c>
      <c r="J30" s="77" t="s">
        <v>130</v>
      </c>
      <c r="K30" s="77" t="s">
        <v>131</v>
      </c>
      <c r="L30" s="77" t="s">
        <v>133</v>
      </c>
      <c r="M30" s="77">
        <v>29.99</v>
      </c>
      <c r="N30" s="96">
        <f t="shared" si="5"/>
        <v>32190.6662</v>
      </c>
      <c r="O30" s="77"/>
      <c r="P30" s="96">
        <f t="shared" si="6"/>
        <v>16230.588</v>
      </c>
      <c r="Q30" s="78">
        <f t="shared" si="7"/>
        <v>0.31</v>
      </c>
      <c r="R30" s="27">
        <v>9.2968999999999991</v>
      </c>
      <c r="AD30" s="34">
        <v>15</v>
      </c>
      <c r="AE30" s="34">
        <v>15</v>
      </c>
      <c r="AF30" s="34"/>
      <c r="AG30" s="34"/>
      <c r="AH30" s="34"/>
      <c r="AI30" s="34"/>
      <c r="AJ30" s="35">
        <v>15</v>
      </c>
      <c r="AK30" s="34">
        <v>15</v>
      </c>
      <c r="AL30" s="35"/>
      <c r="AM30" s="34"/>
      <c r="AN30" s="34"/>
      <c r="AO30" s="35"/>
      <c r="AP30" s="35"/>
      <c r="AQ30" s="48">
        <f t="shared" si="8"/>
        <v>30</v>
      </c>
      <c r="AR30" s="66">
        <f t="shared" si="9"/>
        <v>278.90699999999998</v>
      </c>
      <c r="AS30" s="67">
        <f t="shared" si="0"/>
        <v>7</v>
      </c>
      <c r="AT30" s="67">
        <f t="shared" si="0"/>
        <v>11</v>
      </c>
      <c r="AU30" s="67">
        <f t="shared" si="0"/>
        <v>8</v>
      </c>
      <c r="AV30" s="67">
        <f t="shared" si="0"/>
        <v>4</v>
      </c>
      <c r="AW30" s="67">
        <f t="shared" si="0"/>
        <v>0</v>
      </c>
      <c r="AX30" s="67">
        <f t="shared" si="0"/>
        <v>0</v>
      </c>
      <c r="AY30" s="67">
        <f t="shared" si="0"/>
        <v>0</v>
      </c>
      <c r="AZ30" s="67">
        <f t="shared" si="0"/>
        <v>0</v>
      </c>
      <c r="BA30" s="68">
        <f t="shared" si="10"/>
        <v>30</v>
      </c>
      <c r="BB30" s="64">
        <f t="shared" si="11"/>
        <v>30</v>
      </c>
      <c r="BC30" s="69">
        <f t="shared" si="12"/>
        <v>278.90699999999998</v>
      </c>
      <c r="BD30" s="67">
        <f t="shared" si="1"/>
        <v>7</v>
      </c>
      <c r="BE30" s="67">
        <f t="shared" si="1"/>
        <v>11</v>
      </c>
      <c r="BF30" s="67">
        <f t="shared" si="1"/>
        <v>8</v>
      </c>
      <c r="BG30" s="67">
        <f t="shared" si="1"/>
        <v>4</v>
      </c>
      <c r="BH30" s="67">
        <f t="shared" si="1"/>
        <v>0</v>
      </c>
      <c r="BI30" s="67">
        <f t="shared" si="1"/>
        <v>0</v>
      </c>
      <c r="BJ30" s="67">
        <f t="shared" si="1"/>
        <v>0</v>
      </c>
      <c r="BK30" s="67">
        <f t="shared" si="1"/>
        <v>0</v>
      </c>
      <c r="BL30" s="70">
        <f t="shared" si="13"/>
        <v>30</v>
      </c>
      <c r="BM30" s="71">
        <f t="shared" si="14"/>
        <v>14</v>
      </c>
      <c r="BN30" s="71">
        <f t="shared" si="15"/>
        <v>22</v>
      </c>
      <c r="BO30" s="71">
        <f t="shared" si="16"/>
        <v>16</v>
      </c>
      <c r="BP30" s="71">
        <f t="shared" si="17"/>
        <v>8</v>
      </c>
      <c r="BQ30" s="71">
        <f t="shared" si="18"/>
        <v>0</v>
      </c>
      <c r="BR30" s="71">
        <f t="shared" si="19"/>
        <v>0</v>
      </c>
      <c r="BS30" s="71">
        <f t="shared" si="20"/>
        <v>0</v>
      </c>
      <c r="BT30" s="71">
        <f t="shared" si="21"/>
        <v>0</v>
      </c>
      <c r="BU30" s="72">
        <f t="shared" si="22"/>
        <v>60</v>
      </c>
      <c r="BV30" s="73">
        <f t="shared" si="23"/>
        <v>557.81399999999996</v>
      </c>
      <c r="BW30" t="s">
        <v>260</v>
      </c>
      <c r="BX30">
        <v>2021</v>
      </c>
      <c r="BY30" t="s">
        <v>263</v>
      </c>
      <c r="BZ30" t="s">
        <v>261</v>
      </c>
      <c r="CA30" t="s">
        <v>267</v>
      </c>
      <c r="CB30" t="s">
        <v>259</v>
      </c>
    </row>
    <row r="31" spans="1:80" x14ac:dyDescent="0.25">
      <c r="A31" s="77" t="str">
        <f t="shared" si="4"/>
        <v>X1RI11KAK96JBLK</v>
      </c>
      <c r="B31" s="77" t="s">
        <v>136</v>
      </c>
      <c r="C31" s="77"/>
      <c r="D31" s="77" t="s">
        <v>135</v>
      </c>
      <c r="E31" s="77" t="s">
        <v>134</v>
      </c>
      <c r="F31" s="77" t="s">
        <v>118</v>
      </c>
      <c r="G31" s="77" t="s">
        <v>119</v>
      </c>
      <c r="H31" s="77" t="s">
        <v>88</v>
      </c>
      <c r="I31" s="77" t="s">
        <v>89</v>
      </c>
      <c r="J31" s="77" t="s">
        <v>130</v>
      </c>
      <c r="K31" s="77" t="s">
        <v>132</v>
      </c>
      <c r="L31" s="77" t="s">
        <v>133</v>
      </c>
      <c r="M31" s="77">
        <v>29.99</v>
      </c>
      <c r="N31" s="96">
        <f t="shared" si="5"/>
        <v>32190.6662</v>
      </c>
      <c r="O31" s="77"/>
      <c r="P31" s="96">
        <f t="shared" si="6"/>
        <v>16230.588</v>
      </c>
      <c r="Q31" s="78">
        <f t="shared" si="7"/>
        <v>0.31</v>
      </c>
      <c r="R31" s="27">
        <v>9.2968999999999991</v>
      </c>
      <c r="AD31" s="34">
        <v>15</v>
      </c>
      <c r="AE31" s="34">
        <v>15</v>
      </c>
      <c r="AF31" s="34"/>
      <c r="AG31" s="34"/>
      <c r="AH31" s="34"/>
      <c r="AI31" s="34"/>
      <c r="AJ31" s="35">
        <v>15</v>
      </c>
      <c r="AK31" s="34">
        <v>15</v>
      </c>
      <c r="AL31" s="35"/>
      <c r="AM31" s="34"/>
      <c r="AN31" s="34"/>
      <c r="AO31" s="35"/>
      <c r="AP31" s="35"/>
      <c r="AQ31" s="48">
        <f t="shared" si="8"/>
        <v>30</v>
      </c>
      <c r="AR31" s="66">
        <f t="shared" si="9"/>
        <v>278.90699999999998</v>
      </c>
      <c r="AS31" s="67">
        <f t="shared" ref="AS31:AZ46" si="24">ROUND(IF($L31=$L$4,($AQ31*AS$4),IF($L31=$L$5,($AQ31*AS$5),IF($L31=$L$6,($AQ31*AS$6),IF($L31=$L$7,($AQ31*AS$7))))),0)</f>
        <v>7</v>
      </c>
      <c r="AT31" s="67">
        <f t="shared" si="24"/>
        <v>11</v>
      </c>
      <c r="AU31" s="67">
        <f t="shared" si="24"/>
        <v>8</v>
      </c>
      <c r="AV31" s="67">
        <f t="shared" si="24"/>
        <v>4</v>
      </c>
      <c r="AW31" s="67">
        <f t="shared" si="24"/>
        <v>0</v>
      </c>
      <c r="AX31" s="67">
        <f t="shared" si="24"/>
        <v>0</v>
      </c>
      <c r="AY31" s="67">
        <f t="shared" si="24"/>
        <v>0</v>
      </c>
      <c r="AZ31" s="67">
        <f t="shared" si="24"/>
        <v>0</v>
      </c>
      <c r="BA31" s="68">
        <f t="shared" si="10"/>
        <v>30</v>
      </c>
      <c r="BB31" s="64">
        <f t="shared" si="11"/>
        <v>30</v>
      </c>
      <c r="BC31" s="69">
        <f t="shared" si="12"/>
        <v>278.90699999999998</v>
      </c>
      <c r="BD31" s="67">
        <f t="shared" ref="BD31:BK46" si="25">ROUND(IF($L31=$L$4,($BB31*BD$4),IF($L31=$L$5,($BB31*BD$5),IF($L31=$L$6,($BB31*BD$6),IF($L31=$L$7,($BB31*BD$7))))),0)</f>
        <v>7</v>
      </c>
      <c r="BE31" s="67">
        <f t="shared" si="25"/>
        <v>11</v>
      </c>
      <c r="BF31" s="67">
        <f t="shared" si="25"/>
        <v>8</v>
      </c>
      <c r="BG31" s="67">
        <f t="shared" si="25"/>
        <v>4</v>
      </c>
      <c r="BH31" s="67">
        <f t="shared" si="25"/>
        <v>0</v>
      </c>
      <c r="BI31" s="67">
        <f t="shared" si="25"/>
        <v>0</v>
      </c>
      <c r="BJ31" s="67">
        <f t="shared" si="25"/>
        <v>0</v>
      </c>
      <c r="BK31" s="67">
        <f t="shared" si="25"/>
        <v>0</v>
      </c>
      <c r="BL31" s="70">
        <f t="shared" si="13"/>
        <v>30</v>
      </c>
      <c r="BM31" s="71">
        <f t="shared" si="14"/>
        <v>14</v>
      </c>
      <c r="BN31" s="71">
        <f t="shared" si="15"/>
        <v>22</v>
      </c>
      <c r="BO31" s="71">
        <f t="shared" si="16"/>
        <v>16</v>
      </c>
      <c r="BP31" s="71">
        <f t="shared" si="17"/>
        <v>8</v>
      </c>
      <c r="BQ31" s="71">
        <f t="shared" si="18"/>
        <v>0</v>
      </c>
      <c r="BR31" s="71">
        <f t="shared" si="19"/>
        <v>0</v>
      </c>
      <c r="BS31" s="71">
        <f t="shared" si="20"/>
        <v>0</v>
      </c>
      <c r="BT31" s="71">
        <f t="shared" si="21"/>
        <v>0</v>
      </c>
      <c r="BU31" s="72">
        <f t="shared" si="22"/>
        <v>60</v>
      </c>
      <c r="BV31" s="73">
        <f t="shared" si="23"/>
        <v>557.81399999999996</v>
      </c>
      <c r="BW31" t="s">
        <v>260</v>
      </c>
      <c r="BX31">
        <v>2021</v>
      </c>
      <c r="BY31" t="s">
        <v>263</v>
      </c>
      <c r="BZ31" t="s">
        <v>261</v>
      </c>
      <c r="CA31" t="s">
        <v>267</v>
      </c>
      <c r="CB31" t="s">
        <v>259</v>
      </c>
    </row>
    <row r="32" spans="1:80" x14ac:dyDescent="0.25">
      <c r="A32" s="77" t="str">
        <f t="shared" si="4"/>
        <v>X1RI10KAK96F0E1</v>
      </c>
      <c r="B32" s="77" t="s">
        <v>136</v>
      </c>
      <c r="C32" s="77"/>
      <c r="D32" s="77" t="s">
        <v>135</v>
      </c>
      <c r="E32" s="77" t="s">
        <v>134</v>
      </c>
      <c r="F32" s="77" t="s">
        <v>120</v>
      </c>
      <c r="G32" s="77" t="s">
        <v>121</v>
      </c>
      <c r="H32" s="77" t="s">
        <v>122</v>
      </c>
      <c r="I32" s="77" t="s">
        <v>123</v>
      </c>
      <c r="J32" s="77" t="s">
        <v>130</v>
      </c>
      <c r="K32" s="77" t="s">
        <v>132</v>
      </c>
      <c r="L32" s="77" t="s">
        <v>133</v>
      </c>
      <c r="M32" s="77">
        <v>29.99</v>
      </c>
      <c r="N32" s="96">
        <f t="shared" si="5"/>
        <v>32190.6662</v>
      </c>
      <c r="O32" s="77"/>
      <c r="P32" s="96">
        <f t="shared" si="6"/>
        <v>16230.588</v>
      </c>
      <c r="Q32" s="78">
        <f t="shared" si="7"/>
        <v>0.31</v>
      </c>
      <c r="R32" s="27">
        <v>9.2968999999999991</v>
      </c>
      <c r="AD32" s="34"/>
      <c r="AE32" s="34"/>
      <c r="AF32" s="34"/>
      <c r="AG32" s="34"/>
      <c r="AH32" s="34"/>
      <c r="AI32" s="34"/>
      <c r="AJ32" s="35"/>
      <c r="AK32" s="34"/>
      <c r="AL32" s="35"/>
      <c r="AM32" s="34"/>
      <c r="AN32" s="34"/>
      <c r="AO32" s="35"/>
      <c r="AP32" s="35"/>
      <c r="AQ32" s="48">
        <f t="shared" si="8"/>
        <v>0</v>
      </c>
      <c r="AR32" s="66">
        <f t="shared" si="9"/>
        <v>0</v>
      </c>
      <c r="AS32" s="67">
        <f t="shared" si="24"/>
        <v>0</v>
      </c>
      <c r="AT32" s="67">
        <f t="shared" si="24"/>
        <v>0</v>
      </c>
      <c r="AU32" s="67">
        <f t="shared" si="24"/>
        <v>0</v>
      </c>
      <c r="AV32" s="67">
        <f t="shared" si="24"/>
        <v>0</v>
      </c>
      <c r="AW32" s="67">
        <f t="shared" si="24"/>
        <v>0</v>
      </c>
      <c r="AX32" s="67">
        <f t="shared" si="24"/>
        <v>0</v>
      </c>
      <c r="AY32" s="67">
        <f t="shared" si="24"/>
        <v>0</v>
      </c>
      <c r="AZ32" s="67">
        <f t="shared" si="24"/>
        <v>0</v>
      </c>
      <c r="BA32" s="68">
        <f t="shared" si="10"/>
        <v>0</v>
      </c>
      <c r="BB32" s="64">
        <f t="shared" si="11"/>
        <v>0</v>
      </c>
      <c r="BC32" s="69">
        <f t="shared" si="12"/>
        <v>0</v>
      </c>
      <c r="BD32" s="67">
        <f t="shared" si="25"/>
        <v>0</v>
      </c>
      <c r="BE32" s="67">
        <f t="shared" si="25"/>
        <v>0</v>
      </c>
      <c r="BF32" s="67">
        <f t="shared" si="25"/>
        <v>0</v>
      </c>
      <c r="BG32" s="67">
        <f t="shared" si="25"/>
        <v>0</v>
      </c>
      <c r="BH32" s="67">
        <f t="shared" si="25"/>
        <v>0</v>
      </c>
      <c r="BI32" s="67">
        <f t="shared" si="25"/>
        <v>0</v>
      </c>
      <c r="BJ32" s="67">
        <f t="shared" si="25"/>
        <v>0</v>
      </c>
      <c r="BK32" s="67">
        <f t="shared" si="25"/>
        <v>0</v>
      </c>
      <c r="BL32" s="70">
        <f t="shared" si="13"/>
        <v>0</v>
      </c>
      <c r="BM32" s="71">
        <f t="shared" si="14"/>
        <v>0</v>
      </c>
      <c r="BN32" s="71">
        <f t="shared" si="15"/>
        <v>0</v>
      </c>
      <c r="BO32" s="71">
        <f t="shared" si="16"/>
        <v>0</v>
      </c>
      <c r="BP32" s="71">
        <f t="shared" si="17"/>
        <v>0</v>
      </c>
      <c r="BQ32" s="71">
        <f t="shared" si="18"/>
        <v>0</v>
      </c>
      <c r="BR32" s="71">
        <f t="shared" si="19"/>
        <v>0</v>
      </c>
      <c r="BS32" s="71">
        <f t="shared" si="20"/>
        <v>0</v>
      </c>
      <c r="BT32" s="71">
        <f t="shared" si="21"/>
        <v>0</v>
      </c>
      <c r="BU32" s="72">
        <f t="shared" si="22"/>
        <v>0</v>
      </c>
      <c r="BV32" s="73">
        <f t="shared" si="23"/>
        <v>0</v>
      </c>
      <c r="BW32" t="s">
        <v>260</v>
      </c>
      <c r="BX32">
        <v>2021</v>
      </c>
      <c r="BY32" t="s">
        <v>263</v>
      </c>
      <c r="BZ32" t="s">
        <v>261</v>
      </c>
      <c r="CA32" t="s">
        <v>267</v>
      </c>
      <c r="CB32" t="s">
        <v>259</v>
      </c>
    </row>
    <row r="33" spans="1:80" x14ac:dyDescent="0.25">
      <c r="A33" s="77" t="str">
        <f t="shared" si="4"/>
        <v>X1RI09KAK96A709</v>
      </c>
      <c r="B33" s="77" t="s">
        <v>136</v>
      </c>
      <c r="C33" s="77"/>
      <c r="D33" s="77" t="s">
        <v>135</v>
      </c>
      <c r="E33" s="77" t="s">
        <v>134</v>
      </c>
      <c r="F33" s="77" t="s">
        <v>124</v>
      </c>
      <c r="G33" s="77" t="s">
        <v>125</v>
      </c>
      <c r="H33" s="77" t="s">
        <v>126</v>
      </c>
      <c r="I33" s="77" t="s">
        <v>127</v>
      </c>
      <c r="J33" s="77" t="s">
        <v>130</v>
      </c>
      <c r="K33" s="77" t="s">
        <v>131</v>
      </c>
      <c r="L33" s="77" t="s">
        <v>133</v>
      </c>
      <c r="M33" s="77">
        <v>29.99</v>
      </c>
      <c r="N33" s="96">
        <f t="shared" si="5"/>
        <v>32190.6662</v>
      </c>
      <c r="O33" s="77"/>
      <c r="P33" s="96">
        <f t="shared" si="6"/>
        <v>16230.588</v>
      </c>
      <c r="Q33" s="78">
        <f t="shared" si="7"/>
        <v>0.31</v>
      </c>
      <c r="R33" s="27">
        <v>9.2968999999999991</v>
      </c>
      <c r="AD33" s="34"/>
      <c r="AE33" s="34"/>
      <c r="AF33" s="34"/>
      <c r="AG33" s="34"/>
      <c r="AH33" s="34"/>
      <c r="AI33" s="34"/>
      <c r="AJ33" s="35"/>
      <c r="AK33" s="34"/>
      <c r="AL33" s="35"/>
      <c r="AM33" s="34"/>
      <c r="AN33" s="34"/>
      <c r="AO33" s="35"/>
      <c r="AP33" s="35"/>
      <c r="AQ33" s="48">
        <f t="shared" si="8"/>
        <v>0</v>
      </c>
      <c r="AR33" s="66">
        <f t="shared" si="9"/>
        <v>0</v>
      </c>
      <c r="AS33" s="67">
        <f t="shared" si="24"/>
        <v>0</v>
      </c>
      <c r="AT33" s="67">
        <f t="shared" si="24"/>
        <v>0</v>
      </c>
      <c r="AU33" s="67">
        <f t="shared" si="24"/>
        <v>0</v>
      </c>
      <c r="AV33" s="67">
        <f t="shared" si="24"/>
        <v>0</v>
      </c>
      <c r="AW33" s="67">
        <f t="shared" si="24"/>
        <v>0</v>
      </c>
      <c r="AX33" s="67">
        <f t="shared" si="24"/>
        <v>0</v>
      </c>
      <c r="AY33" s="67">
        <f t="shared" si="24"/>
        <v>0</v>
      </c>
      <c r="AZ33" s="67">
        <f t="shared" si="24"/>
        <v>0</v>
      </c>
      <c r="BA33" s="68">
        <f t="shared" si="10"/>
        <v>0</v>
      </c>
      <c r="BB33" s="64">
        <f t="shared" si="11"/>
        <v>0</v>
      </c>
      <c r="BC33" s="69">
        <f t="shared" si="12"/>
        <v>0</v>
      </c>
      <c r="BD33" s="67">
        <f t="shared" si="25"/>
        <v>0</v>
      </c>
      <c r="BE33" s="67">
        <f t="shared" si="25"/>
        <v>0</v>
      </c>
      <c r="BF33" s="67">
        <f t="shared" si="25"/>
        <v>0</v>
      </c>
      <c r="BG33" s="67">
        <f t="shared" si="25"/>
        <v>0</v>
      </c>
      <c r="BH33" s="67">
        <f t="shared" si="25"/>
        <v>0</v>
      </c>
      <c r="BI33" s="67">
        <f t="shared" si="25"/>
        <v>0</v>
      </c>
      <c r="BJ33" s="67">
        <f t="shared" si="25"/>
        <v>0</v>
      </c>
      <c r="BK33" s="67">
        <f t="shared" si="25"/>
        <v>0</v>
      </c>
      <c r="BL33" s="70">
        <f t="shared" si="13"/>
        <v>0</v>
      </c>
      <c r="BM33" s="71">
        <f t="shared" si="14"/>
        <v>0</v>
      </c>
      <c r="BN33" s="71">
        <f t="shared" si="15"/>
        <v>0</v>
      </c>
      <c r="BO33" s="71">
        <f t="shared" si="16"/>
        <v>0</v>
      </c>
      <c r="BP33" s="71">
        <f t="shared" si="17"/>
        <v>0</v>
      </c>
      <c r="BQ33" s="71">
        <f t="shared" si="18"/>
        <v>0</v>
      </c>
      <c r="BR33" s="71">
        <f t="shared" si="19"/>
        <v>0</v>
      </c>
      <c r="BS33" s="71">
        <f t="shared" si="20"/>
        <v>0</v>
      </c>
      <c r="BT33" s="71">
        <f t="shared" si="21"/>
        <v>0</v>
      </c>
      <c r="BU33" s="72">
        <f t="shared" si="22"/>
        <v>0</v>
      </c>
      <c r="BV33" s="73">
        <f t="shared" si="23"/>
        <v>0</v>
      </c>
      <c r="BW33" t="s">
        <v>260</v>
      </c>
      <c r="BX33">
        <v>2021</v>
      </c>
      <c r="BY33" t="s">
        <v>263</v>
      </c>
      <c r="BZ33" t="s">
        <v>261</v>
      </c>
      <c r="CA33" t="s">
        <v>267</v>
      </c>
      <c r="CB33" t="s">
        <v>259</v>
      </c>
    </row>
    <row r="34" spans="1:80" x14ac:dyDescent="0.25">
      <c r="A34" s="77" t="str">
        <f t="shared" si="4"/>
        <v>X1RI09KAK96G011</v>
      </c>
      <c r="B34" s="77" t="s">
        <v>136</v>
      </c>
      <c r="C34" s="77"/>
      <c r="D34" s="77" t="s">
        <v>135</v>
      </c>
      <c r="E34" s="77" t="s">
        <v>134</v>
      </c>
      <c r="F34" s="77" t="s">
        <v>124</v>
      </c>
      <c r="G34" s="77" t="s">
        <v>125</v>
      </c>
      <c r="H34" s="77" t="s">
        <v>92</v>
      </c>
      <c r="I34" s="77" t="s">
        <v>93</v>
      </c>
      <c r="J34" s="77" t="s">
        <v>130</v>
      </c>
      <c r="K34" s="77" t="s">
        <v>131</v>
      </c>
      <c r="L34" s="77" t="s">
        <v>133</v>
      </c>
      <c r="M34" s="77">
        <v>29.99</v>
      </c>
      <c r="N34" s="96">
        <f t="shared" si="5"/>
        <v>32190.6662</v>
      </c>
      <c r="O34" s="77"/>
      <c r="P34" s="96">
        <f t="shared" si="6"/>
        <v>16230.588</v>
      </c>
      <c r="Q34" s="78">
        <f t="shared" si="7"/>
        <v>0.31</v>
      </c>
      <c r="R34" s="27">
        <v>9.2968999999999991</v>
      </c>
      <c r="AD34" s="34"/>
      <c r="AE34" s="34"/>
      <c r="AF34" s="34"/>
      <c r="AG34" s="34"/>
      <c r="AH34" s="34"/>
      <c r="AI34" s="34"/>
      <c r="AJ34" s="35"/>
      <c r="AK34" s="34"/>
      <c r="AL34" s="35"/>
      <c r="AM34" s="34"/>
      <c r="AN34" s="34"/>
      <c r="AO34" s="35"/>
      <c r="AP34" s="35"/>
      <c r="AQ34" s="48">
        <f t="shared" si="8"/>
        <v>0</v>
      </c>
      <c r="AR34" s="66">
        <f t="shared" si="9"/>
        <v>0</v>
      </c>
      <c r="AS34" s="67">
        <f t="shared" si="24"/>
        <v>0</v>
      </c>
      <c r="AT34" s="67">
        <f t="shared" si="24"/>
        <v>0</v>
      </c>
      <c r="AU34" s="67">
        <f t="shared" si="24"/>
        <v>0</v>
      </c>
      <c r="AV34" s="67">
        <f t="shared" si="24"/>
        <v>0</v>
      </c>
      <c r="AW34" s="67">
        <f t="shared" si="24"/>
        <v>0</v>
      </c>
      <c r="AX34" s="67">
        <f t="shared" si="24"/>
        <v>0</v>
      </c>
      <c r="AY34" s="67">
        <f t="shared" si="24"/>
        <v>0</v>
      </c>
      <c r="AZ34" s="67">
        <f t="shared" si="24"/>
        <v>0</v>
      </c>
      <c r="BA34" s="68">
        <f t="shared" si="10"/>
        <v>0</v>
      </c>
      <c r="BB34" s="64">
        <f t="shared" si="11"/>
        <v>0</v>
      </c>
      <c r="BC34" s="69">
        <f t="shared" si="12"/>
        <v>0</v>
      </c>
      <c r="BD34" s="67">
        <f t="shared" si="25"/>
        <v>0</v>
      </c>
      <c r="BE34" s="67">
        <f t="shared" si="25"/>
        <v>0</v>
      </c>
      <c r="BF34" s="67">
        <f t="shared" si="25"/>
        <v>0</v>
      </c>
      <c r="BG34" s="67">
        <f t="shared" si="25"/>
        <v>0</v>
      </c>
      <c r="BH34" s="67">
        <f t="shared" si="25"/>
        <v>0</v>
      </c>
      <c r="BI34" s="67">
        <f t="shared" si="25"/>
        <v>0</v>
      </c>
      <c r="BJ34" s="67">
        <f t="shared" si="25"/>
        <v>0</v>
      </c>
      <c r="BK34" s="67">
        <f t="shared" si="25"/>
        <v>0</v>
      </c>
      <c r="BL34" s="70">
        <f t="shared" si="13"/>
        <v>0</v>
      </c>
      <c r="BM34" s="71">
        <f t="shared" si="14"/>
        <v>0</v>
      </c>
      <c r="BN34" s="71">
        <f t="shared" si="15"/>
        <v>0</v>
      </c>
      <c r="BO34" s="71">
        <f t="shared" si="16"/>
        <v>0</v>
      </c>
      <c r="BP34" s="71">
        <f t="shared" si="17"/>
        <v>0</v>
      </c>
      <c r="BQ34" s="71">
        <f t="shared" si="18"/>
        <v>0</v>
      </c>
      <c r="BR34" s="71">
        <f t="shared" si="19"/>
        <v>0</v>
      </c>
      <c r="BS34" s="71">
        <f t="shared" si="20"/>
        <v>0</v>
      </c>
      <c r="BT34" s="71">
        <f t="shared" si="21"/>
        <v>0</v>
      </c>
      <c r="BU34" s="72">
        <f t="shared" si="22"/>
        <v>0</v>
      </c>
      <c r="BV34" s="73">
        <f t="shared" si="23"/>
        <v>0</v>
      </c>
      <c r="BW34" t="s">
        <v>260</v>
      </c>
      <c r="BX34">
        <v>2021</v>
      </c>
      <c r="BY34" t="s">
        <v>263</v>
      </c>
      <c r="BZ34" t="s">
        <v>261</v>
      </c>
      <c r="CA34" t="s">
        <v>267</v>
      </c>
      <c r="CB34" t="s">
        <v>259</v>
      </c>
    </row>
    <row r="35" spans="1:80" x14ac:dyDescent="0.25">
      <c r="A35" s="77" t="str">
        <f t="shared" si="4"/>
        <v>X1RI09KAK96JBLK</v>
      </c>
      <c r="B35" s="77" t="s">
        <v>136</v>
      </c>
      <c r="C35" s="77"/>
      <c r="D35" s="77" t="s">
        <v>135</v>
      </c>
      <c r="E35" s="77" t="s">
        <v>134</v>
      </c>
      <c r="F35" s="77" t="s">
        <v>124</v>
      </c>
      <c r="G35" s="77" t="s">
        <v>125</v>
      </c>
      <c r="H35" s="77" t="s">
        <v>88</v>
      </c>
      <c r="I35" s="77" t="s">
        <v>89</v>
      </c>
      <c r="J35" s="77" t="s">
        <v>130</v>
      </c>
      <c r="K35" s="77" t="s">
        <v>131</v>
      </c>
      <c r="L35" s="77" t="s">
        <v>133</v>
      </c>
      <c r="M35" s="77">
        <v>29.99</v>
      </c>
      <c r="N35" s="96">
        <f t="shared" si="5"/>
        <v>32190.6662</v>
      </c>
      <c r="O35" s="77"/>
      <c r="P35" s="96">
        <f t="shared" si="6"/>
        <v>16230.588</v>
      </c>
      <c r="Q35" s="78">
        <f t="shared" si="7"/>
        <v>0.31</v>
      </c>
      <c r="R35" s="27">
        <v>9.2968999999999991</v>
      </c>
      <c r="AD35" s="34"/>
      <c r="AE35" s="34"/>
      <c r="AF35" s="34"/>
      <c r="AG35" s="34"/>
      <c r="AH35" s="34"/>
      <c r="AI35" s="34"/>
      <c r="AJ35" s="35"/>
      <c r="AK35" s="34"/>
      <c r="AL35" s="35"/>
      <c r="AM35" s="34"/>
      <c r="AN35" s="34"/>
      <c r="AO35" s="35"/>
      <c r="AP35" s="35"/>
      <c r="AQ35" s="48">
        <f t="shared" si="8"/>
        <v>0</v>
      </c>
      <c r="AR35" s="66">
        <f t="shared" si="9"/>
        <v>0</v>
      </c>
      <c r="AS35" s="67">
        <f t="shared" si="24"/>
        <v>0</v>
      </c>
      <c r="AT35" s="67">
        <f t="shared" si="24"/>
        <v>0</v>
      </c>
      <c r="AU35" s="67">
        <f t="shared" si="24"/>
        <v>0</v>
      </c>
      <c r="AV35" s="67">
        <f t="shared" si="24"/>
        <v>0</v>
      </c>
      <c r="AW35" s="67">
        <f t="shared" si="24"/>
        <v>0</v>
      </c>
      <c r="AX35" s="67">
        <f t="shared" si="24"/>
        <v>0</v>
      </c>
      <c r="AY35" s="67">
        <f t="shared" si="24"/>
        <v>0</v>
      </c>
      <c r="AZ35" s="67">
        <f t="shared" si="24"/>
        <v>0</v>
      </c>
      <c r="BA35" s="68">
        <f t="shared" si="10"/>
        <v>0</v>
      </c>
      <c r="BB35" s="64">
        <f t="shared" si="11"/>
        <v>0</v>
      </c>
      <c r="BC35" s="69">
        <f t="shared" si="12"/>
        <v>0</v>
      </c>
      <c r="BD35" s="67">
        <f t="shared" si="25"/>
        <v>0</v>
      </c>
      <c r="BE35" s="67">
        <f t="shared" si="25"/>
        <v>0</v>
      </c>
      <c r="BF35" s="67">
        <f t="shared" si="25"/>
        <v>0</v>
      </c>
      <c r="BG35" s="67">
        <f t="shared" si="25"/>
        <v>0</v>
      </c>
      <c r="BH35" s="67">
        <f t="shared" si="25"/>
        <v>0</v>
      </c>
      <c r="BI35" s="67">
        <f t="shared" si="25"/>
        <v>0</v>
      </c>
      <c r="BJ35" s="67">
        <f t="shared" si="25"/>
        <v>0</v>
      </c>
      <c r="BK35" s="67">
        <f t="shared" si="25"/>
        <v>0</v>
      </c>
      <c r="BL35" s="70">
        <f t="shared" si="13"/>
        <v>0</v>
      </c>
      <c r="BM35" s="71">
        <f t="shared" si="14"/>
        <v>0</v>
      </c>
      <c r="BN35" s="71">
        <f t="shared" si="15"/>
        <v>0</v>
      </c>
      <c r="BO35" s="71">
        <f t="shared" si="16"/>
        <v>0</v>
      </c>
      <c r="BP35" s="71">
        <f t="shared" si="17"/>
        <v>0</v>
      </c>
      <c r="BQ35" s="71">
        <f t="shared" si="18"/>
        <v>0</v>
      </c>
      <c r="BR35" s="71">
        <f t="shared" si="19"/>
        <v>0</v>
      </c>
      <c r="BS35" s="71">
        <f t="shared" si="20"/>
        <v>0</v>
      </c>
      <c r="BT35" s="71">
        <f t="shared" si="21"/>
        <v>0</v>
      </c>
      <c r="BU35" s="72">
        <f t="shared" si="22"/>
        <v>0</v>
      </c>
      <c r="BV35" s="73">
        <f t="shared" si="23"/>
        <v>0</v>
      </c>
      <c r="BW35" t="s">
        <v>260</v>
      </c>
      <c r="BX35">
        <v>2021</v>
      </c>
      <c r="BY35" t="s">
        <v>263</v>
      </c>
      <c r="BZ35" t="s">
        <v>261</v>
      </c>
      <c r="CA35" t="s">
        <v>267</v>
      </c>
      <c r="CB35" t="s">
        <v>259</v>
      </c>
    </row>
    <row r="36" spans="1:80" x14ac:dyDescent="0.25">
      <c r="A36" s="77" t="str">
        <f t="shared" si="4"/>
        <v>X1RI09KAK96MRNR</v>
      </c>
      <c r="B36" s="77" t="s">
        <v>136</v>
      </c>
      <c r="C36" s="77"/>
      <c r="D36" s="77" t="s">
        <v>135</v>
      </c>
      <c r="E36" s="77" t="s">
        <v>134</v>
      </c>
      <c r="F36" s="77" t="s">
        <v>124</v>
      </c>
      <c r="G36" s="77" t="s">
        <v>125</v>
      </c>
      <c r="H36" s="77" t="s">
        <v>128</v>
      </c>
      <c r="I36" s="77" t="s">
        <v>129</v>
      </c>
      <c r="J36" s="77" t="s">
        <v>130</v>
      </c>
      <c r="K36" s="77" t="s">
        <v>131</v>
      </c>
      <c r="L36" s="77" t="s">
        <v>133</v>
      </c>
      <c r="M36" s="77">
        <v>29.99</v>
      </c>
      <c r="N36" s="96">
        <f t="shared" si="5"/>
        <v>32190.6662</v>
      </c>
      <c r="O36" s="77"/>
      <c r="P36" s="96">
        <f t="shared" si="6"/>
        <v>16230.588</v>
      </c>
      <c r="Q36" s="78">
        <f t="shared" si="7"/>
        <v>0.31</v>
      </c>
      <c r="R36" s="27">
        <v>9.2968999999999991</v>
      </c>
      <c r="AD36" s="34"/>
      <c r="AE36" s="34"/>
      <c r="AF36" s="34"/>
      <c r="AG36" s="34"/>
      <c r="AH36" s="34"/>
      <c r="AI36" s="34"/>
      <c r="AJ36" s="35"/>
      <c r="AK36" s="34"/>
      <c r="AL36" s="35"/>
      <c r="AM36" s="34"/>
      <c r="AN36" s="34"/>
      <c r="AO36" s="35"/>
      <c r="AP36" s="35"/>
      <c r="AQ36" s="48">
        <f t="shared" si="8"/>
        <v>0</v>
      </c>
      <c r="AR36" s="66">
        <f t="shared" si="9"/>
        <v>0</v>
      </c>
      <c r="AS36" s="67">
        <f t="shared" si="24"/>
        <v>0</v>
      </c>
      <c r="AT36" s="67">
        <f t="shared" si="24"/>
        <v>0</v>
      </c>
      <c r="AU36" s="67">
        <f t="shared" si="24"/>
        <v>0</v>
      </c>
      <c r="AV36" s="67">
        <f t="shared" si="24"/>
        <v>0</v>
      </c>
      <c r="AW36" s="67">
        <f t="shared" si="24"/>
        <v>0</v>
      </c>
      <c r="AX36" s="67">
        <f t="shared" si="24"/>
        <v>0</v>
      </c>
      <c r="AY36" s="67">
        <f t="shared" si="24"/>
        <v>0</v>
      </c>
      <c r="AZ36" s="67">
        <f t="shared" si="24"/>
        <v>0</v>
      </c>
      <c r="BA36" s="68">
        <f t="shared" si="10"/>
        <v>0</v>
      </c>
      <c r="BB36" s="64">
        <f t="shared" si="11"/>
        <v>0</v>
      </c>
      <c r="BC36" s="69">
        <f t="shared" si="12"/>
        <v>0</v>
      </c>
      <c r="BD36" s="67">
        <f t="shared" si="25"/>
        <v>0</v>
      </c>
      <c r="BE36" s="67">
        <f t="shared" si="25"/>
        <v>0</v>
      </c>
      <c r="BF36" s="67">
        <f t="shared" si="25"/>
        <v>0</v>
      </c>
      <c r="BG36" s="67">
        <f t="shared" si="25"/>
        <v>0</v>
      </c>
      <c r="BH36" s="67">
        <f t="shared" si="25"/>
        <v>0</v>
      </c>
      <c r="BI36" s="67">
        <f t="shared" si="25"/>
        <v>0</v>
      </c>
      <c r="BJ36" s="67">
        <f t="shared" si="25"/>
        <v>0</v>
      </c>
      <c r="BK36" s="67">
        <f t="shared" si="25"/>
        <v>0</v>
      </c>
      <c r="BL36" s="70">
        <f t="shared" si="13"/>
        <v>0</v>
      </c>
      <c r="BM36" s="71">
        <f t="shared" si="14"/>
        <v>0</v>
      </c>
      <c r="BN36" s="71">
        <f t="shared" si="15"/>
        <v>0</v>
      </c>
      <c r="BO36" s="71">
        <f t="shared" si="16"/>
        <v>0</v>
      </c>
      <c r="BP36" s="71">
        <f t="shared" si="17"/>
        <v>0</v>
      </c>
      <c r="BQ36" s="71">
        <f t="shared" si="18"/>
        <v>0</v>
      </c>
      <c r="BR36" s="71">
        <f t="shared" si="19"/>
        <v>0</v>
      </c>
      <c r="BS36" s="71">
        <f t="shared" si="20"/>
        <v>0</v>
      </c>
      <c r="BT36" s="71">
        <f t="shared" si="21"/>
        <v>0</v>
      </c>
      <c r="BU36" s="72">
        <f t="shared" si="22"/>
        <v>0</v>
      </c>
      <c r="BV36" s="73">
        <f t="shared" si="23"/>
        <v>0</v>
      </c>
      <c r="BW36" t="s">
        <v>260</v>
      </c>
      <c r="BX36">
        <v>2021</v>
      </c>
      <c r="BY36" t="s">
        <v>263</v>
      </c>
      <c r="BZ36" t="s">
        <v>261</v>
      </c>
      <c r="CA36" t="s">
        <v>267</v>
      </c>
      <c r="CB36" t="s">
        <v>259</v>
      </c>
    </row>
    <row r="37" spans="1:80" x14ac:dyDescent="0.25">
      <c r="A37" s="77" t="str">
        <f t="shared" si="4"/>
        <v>X1BI18KAK95JBLK</v>
      </c>
      <c r="B37" s="77" t="s">
        <v>195</v>
      </c>
      <c r="C37" s="77"/>
      <c r="D37" s="77" t="s">
        <v>135</v>
      </c>
      <c r="E37" s="77" t="s">
        <v>134</v>
      </c>
      <c r="F37" s="77" t="s">
        <v>137</v>
      </c>
      <c r="G37" s="77" t="s">
        <v>138</v>
      </c>
      <c r="H37" s="77" t="s">
        <v>88</v>
      </c>
      <c r="I37" s="77" t="s">
        <v>89</v>
      </c>
      <c r="J37" s="77" t="s">
        <v>130</v>
      </c>
      <c r="K37" s="77" t="s">
        <v>131</v>
      </c>
      <c r="L37" s="77" t="s">
        <v>133</v>
      </c>
      <c r="M37" s="77">
        <v>29.99</v>
      </c>
      <c r="N37" s="96">
        <f t="shared" si="5"/>
        <v>32190.6662</v>
      </c>
      <c r="O37" s="77"/>
      <c r="P37" s="96">
        <f t="shared" ref="P37:P64" si="26">((N37/1.19)*(1-40%))</f>
        <v>16230.588</v>
      </c>
      <c r="Q37" s="78">
        <f t="shared" ref="Q37:Q64" si="27">R37/M37</f>
        <v>0.31</v>
      </c>
      <c r="R37" s="27">
        <v>9.2968999999999991</v>
      </c>
      <c r="AD37" s="34">
        <v>15</v>
      </c>
      <c r="AE37" s="34">
        <v>15</v>
      </c>
      <c r="AF37" s="34"/>
      <c r="AG37" s="34"/>
      <c r="AH37" s="34"/>
      <c r="AI37" s="34"/>
      <c r="AJ37" s="35">
        <v>15</v>
      </c>
      <c r="AK37" s="34">
        <v>15</v>
      </c>
      <c r="AL37" s="35"/>
      <c r="AM37" s="34"/>
      <c r="AN37" s="34"/>
      <c r="AO37" s="35"/>
      <c r="AP37" s="35"/>
      <c r="AQ37" s="48">
        <f t="shared" ref="AQ37:AQ64" si="28">+S37+T37+U37+V37+W37+X37+Y37+Z37+AA37+AC37+AD37+AE37+AF37+AG37+AH37+AI37</f>
        <v>30</v>
      </c>
      <c r="AR37" s="66">
        <f t="shared" ref="AR37:AR64" si="29">BA37*R37</f>
        <v>278.90699999999998</v>
      </c>
      <c r="AS37" s="67">
        <f t="shared" si="24"/>
        <v>7</v>
      </c>
      <c r="AT37" s="67">
        <f t="shared" si="24"/>
        <v>11</v>
      </c>
      <c r="AU37" s="67">
        <f t="shared" si="24"/>
        <v>8</v>
      </c>
      <c r="AV37" s="67">
        <f t="shared" si="24"/>
        <v>4</v>
      </c>
      <c r="AW37" s="67">
        <f t="shared" si="24"/>
        <v>0</v>
      </c>
      <c r="AX37" s="67">
        <f t="shared" si="24"/>
        <v>0</v>
      </c>
      <c r="AY37" s="67">
        <f t="shared" si="24"/>
        <v>0</v>
      </c>
      <c r="AZ37" s="67">
        <f t="shared" si="24"/>
        <v>0</v>
      </c>
      <c r="BA37" s="68">
        <f t="shared" ref="BA37:BA64" si="30">SUM(AS37:AZ37)</f>
        <v>30</v>
      </c>
      <c r="BB37" s="64">
        <f t="shared" ref="BB37:BB64" si="31">+AJ37+AL37+AK37+AM37+AN37+AO37+AP37</f>
        <v>30</v>
      </c>
      <c r="BC37" s="69">
        <f t="shared" ref="BC37:BC64" si="32">BL37*R37</f>
        <v>278.90699999999998</v>
      </c>
      <c r="BD37" s="67">
        <f t="shared" si="25"/>
        <v>7</v>
      </c>
      <c r="BE37" s="67">
        <f t="shared" si="25"/>
        <v>11</v>
      </c>
      <c r="BF37" s="67">
        <f t="shared" si="25"/>
        <v>8</v>
      </c>
      <c r="BG37" s="67">
        <f t="shared" si="25"/>
        <v>4</v>
      </c>
      <c r="BH37" s="67">
        <f t="shared" si="25"/>
        <v>0</v>
      </c>
      <c r="BI37" s="67">
        <f t="shared" si="25"/>
        <v>0</v>
      </c>
      <c r="BJ37" s="67">
        <f t="shared" si="25"/>
        <v>0</v>
      </c>
      <c r="BK37" s="67">
        <f t="shared" si="25"/>
        <v>0</v>
      </c>
      <c r="BL37" s="70">
        <f t="shared" ref="BL37:BL64" si="33">SUM(BD37:BK37)</f>
        <v>30</v>
      </c>
      <c r="BM37" s="71">
        <f t="shared" ref="BM37:BM64" si="34">AS37+BD37</f>
        <v>14</v>
      </c>
      <c r="BN37" s="71">
        <f t="shared" ref="BN37:BN64" si="35">AT37+BE37</f>
        <v>22</v>
      </c>
      <c r="BO37" s="71">
        <f t="shared" ref="BO37:BO64" si="36">AU37+BF37</f>
        <v>16</v>
      </c>
      <c r="BP37" s="71">
        <f t="shared" ref="BP37:BP64" si="37">AV37+BG37</f>
        <v>8</v>
      </c>
      <c r="BQ37" s="71">
        <f t="shared" ref="BQ37:BQ64" si="38">AW37+BH37</f>
        <v>0</v>
      </c>
      <c r="BR37" s="71">
        <f t="shared" ref="BR37:BR64" si="39">AX37+BI37</f>
        <v>0</v>
      </c>
      <c r="BS37" s="71">
        <f t="shared" ref="BS37:BS64" si="40">AY37+BJ37</f>
        <v>0</v>
      </c>
      <c r="BT37" s="71">
        <f t="shared" ref="BT37:BT64" si="41">AZ37+BK37</f>
        <v>0</v>
      </c>
      <c r="BU37" s="72">
        <f t="shared" ref="BU37:BU64" si="42">SUM(BM37:BT37)</f>
        <v>60</v>
      </c>
      <c r="BV37" s="73">
        <f t="shared" ref="BV37:BV64" si="43">SUM(R37*BU37)</f>
        <v>557.81399999999996</v>
      </c>
      <c r="BZ37" t="s">
        <v>264</v>
      </c>
      <c r="CA37" t="s">
        <v>266</v>
      </c>
    </row>
    <row r="38" spans="1:80" x14ac:dyDescent="0.25">
      <c r="A38" s="77" t="str">
        <f t="shared" si="4"/>
        <v>X1BI19KAK95JBLK</v>
      </c>
      <c r="B38" s="77" t="s">
        <v>195</v>
      </c>
      <c r="C38" s="77"/>
      <c r="D38" s="77" t="s">
        <v>135</v>
      </c>
      <c r="E38" s="77" t="s">
        <v>134</v>
      </c>
      <c r="F38" s="77" t="s">
        <v>139</v>
      </c>
      <c r="G38" s="77" t="s">
        <v>140</v>
      </c>
      <c r="H38" s="77" t="s">
        <v>88</v>
      </c>
      <c r="I38" s="77" t="s">
        <v>89</v>
      </c>
      <c r="J38" s="77" t="s">
        <v>130</v>
      </c>
      <c r="K38" s="77" t="s">
        <v>131</v>
      </c>
      <c r="L38" s="77" t="s">
        <v>133</v>
      </c>
      <c r="M38" s="77">
        <v>29.99</v>
      </c>
      <c r="N38" s="96">
        <f t="shared" si="5"/>
        <v>32190.6662</v>
      </c>
      <c r="O38" s="77"/>
      <c r="P38" s="96">
        <f t="shared" si="26"/>
        <v>16230.588</v>
      </c>
      <c r="Q38" s="78">
        <f t="shared" si="27"/>
        <v>0.31</v>
      </c>
      <c r="R38" s="27">
        <v>9.2968999999999991</v>
      </c>
      <c r="AD38" s="34">
        <v>15</v>
      </c>
      <c r="AE38" s="34">
        <v>15</v>
      </c>
      <c r="AF38" s="34"/>
      <c r="AG38" s="34"/>
      <c r="AH38" s="34"/>
      <c r="AI38" s="34"/>
      <c r="AJ38" s="35">
        <v>15</v>
      </c>
      <c r="AK38" s="34">
        <v>15</v>
      </c>
      <c r="AL38" s="35"/>
      <c r="AM38" s="34"/>
      <c r="AN38" s="34"/>
      <c r="AO38" s="35"/>
      <c r="AP38" s="35"/>
      <c r="AQ38" s="48">
        <f t="shared" si="28"/>
        <v>30</v>
      </c>
      <c r="AR38" s="66">
        <f t="shared" si="29"/>
        <v>278.90699999999998</v>
      </c>
      <c r="AS38" s="67">
        <f t="shared" si="24"/>
        <v>7</v>
      </c>
      <c r="AT38" s="67">
        <f t="shared" si="24"/>
        <v>11</v>
      </c>
      <c r="AU38" s="67">
        <f t="shared" si="24"/>
        <v>8</v>
      </c>
      <c r="AV38" s="67">
        <f t="shared" si="24"/>
        <v>4</v>
      </c>
      <c r="AW38" s="67">
        <f t="shared" si="24"/>
        <v>0</v>
      </c>
      <c r="AX38" s="67">
        <f t="shared" si="24"/>
        <v>0</v>
      </c>
      <c r="AY38" s="67">
        <f t="shared" si="24"/>
        <v>0</v>
      </c>
      <c r="AZ38" s="67">
        <f t="shared" si="24"/>
        <v>0</v>
      </c>
      <c r="BA38" s="68">
        <f t="shared" si="30"/>
        <v>30</v>
      </c>
      <c r="BB38" s="64">
        <f t="shared" si="31"/>
        <v>30</v>
      </c>
      <c r="BC38" s="69">
        <f t="shared" si="32"/>
        <v>278.90699999999998</v>
      </c>
      <c r="BD38" s="67">
        <f t="shared" si="25"/>
        <v>7</v>
      </c>
      <c r="BE38" s="67">
        <f t="shared" si="25"/>
        <v>11</v>
      </c>
      <c r="BF38" s="67">
        <f t="shared" si="25"/>
        <v>8</v>
      </c>
      <c r="BG38" s="67">
        <f t="shared" si="25"/>
        <v>4</v>
      </c>
      <c r="BH38" s="67">
        <f t="shared" si="25"/>
        <v>0</v>
      </c>
      <c r="BI38" s="67">
        <f t="shared" si="25"/>
        <v>0</v>
      </c>
      <c r="BJ38" s="67">
        <f t="shared" si="25"/>
        <v>0</v>
      </c>
      <c r="BK38" s="67">
        <f t="shared" si="25"/>
        <v>0</v>
      </c>
      <c r="BL38" s="70">
        <f t="shared" si="33"/>
        <v>30</v>
      </c>
      <c r="BM38" s="71">
        <f t="shared" si="34"/>
        <v>14</v>
      </c>
      <c r="BN38" s="71">
        <f t="shared" si="35"/>
        <v>22</v>
      </c>
      <c r="BO38" s="71">
        <f t="shared" si="36"/>
        <v>16</v>
      </c>
      <c r="BP38" s="71">
        <f t="shared" si="37"/>
        <v>8</v>
      </c>
      <c r="BQ38" s="71">
        <f t="shared" si="38"/>
        <v>0</v>
      </c>
      <c r="BR38" s="71">
        <f t="shared" si="39"/>
        <v>0</v>
      </c>
      <c r="BS38" s="71">
        <f t="shared" si="40"/>
        <v>0</v>
      </c>
      <c r="BT38" s="71">
        <f t="shared" si="41"/>
        <v>0</v>
      </c>
      <c r="BU38" s="72">
        <f t="shared" si="42"/>
        <v>60</v>
      </c>
      <c r="BV38" s="73">
        <f t="shared" si="43"/>
        <v>557.81399999999996</v>
      </c>
      <c r="BZ38" t="s">
        <v>264</v>
      </c>
      <c r="CA38" t="s">
        <v>266</v>
      </c>
    </row>
    <row r="39" spans="1:80" x14ac:dyDescent="0.25">
      <c r="A39" s="77" t="str">
        <f t="shared" si="4"/>
        <v>X9RI03RI7R1BLK</v>
      </c>
      <c r="B39" s="77" t="s">
        <v>195</v>
      </c>
      <c r="C39" s="77"/>
      <c r="D39" s="77" t="s">
        <v>135</v>
      </c>
      <c r="E39" s="77" t="s">
        <v>134</v>
      </c>
      <c r="F39" s="77" t="s">
        <v>141</v>
      </c>
      <c r="G39" s="77" t="s">
        <v>142</v>
      </c>
      <c r="H39" s="77" t="s">
        <v>143</v>
      </c>
      <c r="I39" s="77" t="s">
        <v>144</v>
      </c>
      <c r="J39" s="77" t="s">
        <v>130</v>
      </c>
      <c r="K39" s="77" t="s">
        <v>131</v>
      </c>
      <c r="L39" s="77" t="s">
        <v>133</v>
      </c>
      <c r="M39" s="77">
        <v>29.99</v>
      </c>
      <c r="N39" s="96">
        <f t="shared" si="5"/>
        <v>32190.6662</v>
      </c>
      <c r="O39" s="77"/>
      <c r="P39" s="96">
        <f t="shared" si="26"/>
        <v>16230.588</v>
      </c>
      <c r="Q39" s="78">
        <f t="shared" si="27"/>
        <v>0.31</v>
      </c>
      <c r="R39" s="27">
        <v>9.2968999999999991</v>
      </c>
      <c r="AD39" s="34"/>
      <c r="AE39" s="34"/>
      <c r="AF39" s="34"/>
      <c r="AG39" s="34"/>
      <c r="AH39" s="34"/>
      <c r="AI39" s="34"/>
      <c r="AJ39" s="35"/>
      <c r="AK39" s="34"/>
      <c r="AL39" s="35"/>
      <c r="AM39" s="34"/>
      <c r="AN39" s="34"/>
      <c r="AO39" s="35"/>
      <c r="AP39" s="35"/>
      <c r="AQ39" s="48">
        <f t="shared" si="28"/>
        <v>0</v>
      </c>
      <c r="AR39" s="66">
        <f t="shared" si="29"/>
        <v>0</v>
      </c>
      <c r="AS39" s="67">
        <f t="shared" si="24"/>
        <v>0</v>
      </c>
      <c r="AT39" s="67">
        <f t="shared" si="24"/>
        <v>0</v>
      </c>
      <c r="AU39" s="67">
        <f t="shared" si="24"/>
        <v>0</v>
      </c>
      <c r="AV39" s="67">
        <f t="shared" si="24"/>
        <v>0</v>
      </c>
      <c r="AW39" s="67">
        <f t="shared" si="24"/>
        <v>0</v>
      </c>
      <c r="AX39" s="67">
        <f t="shared" si="24"/>
        <v>0</v>
      </c>
      <c r="AY39" s="67">
        <f t="shared" si="24"/>
        <v>0</v>
      </c>
      <c r="AZ39" s="67">
        <f t="shared" si="24"/>
        <v>0</v>
      </c>
      <c r="BA39" s="68">
        <f t="shared" si="30"/>
        <v>0</v>
      </c>
      <c r="BB39" s="64">
        <f t="shared" si="31"/>
        <v>0</v>
      </c>
      <c r="BC39" s="69">
        <f t="shared" si="32"/>
        <v>0</v>
      </c>
      <c r="BD39" s="67">
        <f t="shared" si="25"/>
        <v>0</v>
      </c>
      <c r="BE39" s="67">
        <f t="shared" si="25"/>
        <v>0</v>
      </c>
      <c r="BF39" s="67">
        <f t="shared" si="25"/>
        <v>0</v>
      </c>
      <c r="BG39" s="67">
        <f t="shared" si="25"/>
        <v>0</v>
      </c>
      <c r="BH39" s="67">
        <f t="shared" si="25"/>
        <v>0</v>
      </c>
      <c r="BI39" s="67">
        <f t="shared" si="25"/>
        <v>0</v>
      </c>
      <c r="BJ39" s="67">
        <f t="shared" si="25"/>
        <v>0</v>
      </c>
      <c r="BK39" s="67">
        <f t="shared" si="25"/>
        <v>0</v>
      </c>
      <c r="BL39" s="70">
        <f t="shared" si="33"/>
        <v>0</v>
      </c>
      <c r="BM39" s="71">
        <f t="shared" si="34"/>
        <v>0</v>
      </c>
      <c r="BN39" s="71">
        <f t="shared" si="35"/>
        <v>0</v>
      </c>
      <c r="BO39" s="71">
        <f t="shared" si="36"/>
        <v>0</v>
      </c>
      <c r="BP39" s="71">
        <f t="shared" si="37"/>
        <v>0</v>
      </c>
      <c r="BQ39" s="71">
        <f t="shared" si="38"/>
        <v>0</v>
      </c>
      <c r="BR39" s="71">
        <f t="shared" si="39"/>
        <v>0</v>
      </c>
      <c r="BS39" s="71">
        <f t="shared" si="40"/>
        <v>0</v>
      </c>
      <c r="BT39" s="71">
        <f t="shared" si="41"/>
        <v>0</v>
      </c>
      <c r="BU39" s="72">
        <f t="shared" si="42"/>
        <v>0</v>
      </c>
      <c r="BV39" s="73">
        <f t="shared" si="43"/>
        <v>0</v>
      </c>
      <c r="BZ39" t="s">
        <v>264</v>
      </c>
      <c r="CA39" t="s">
        <v>266</v>
      </c>
    </row>
    <row r="40" spans="1:80" x14ac:dyDescent="0.25">
      <c r="A40" s="77" t="str">
        <f t="shared" si="4"/>
        <v>X9RI03RI7R1G266</v>
      </c>
      <c r="B40" s="77" t="s">
        <v>195</v>
      </c>
      <c r="C40" s="77"/>
      <c r="D40" s="77" t="s">
        <v>135</v>
      </c>
      <c r="E40" s="77" t="s">
        <v>134</v>
      </c>
      <c r="F40" s="77" t="s">
        <v>141</v>
      </c>
      <c r="G40" s="77" t="s">
        <v>142</v>
      </c>
      <c r="H40" s="77" t="s">
        <v>145</v>
      </c>
      <c r="I40" s="77" t="s">
        <v>146</v>
      </c>
      <c r="J40" s="77" t="s">
        <v>130</v>
      </c>
      <c r="K40" s="77" t="s">
        <v>131</v>
      </c>
      <c r="L40" s="77" t="s">
        <v>133</v>
      </c>
      <c r="M40" s="77">
        <v>29.99</v>
      </c>
      <c r="N40" s="96">
        <f t="shared" si="5"/>
        <v>32190.6662</v>
      </c>
      <c r="O40" s="77"/>
      <c r="P40" s="96">
        <f t="shared" si="26"/>
        <v>16230.588</v>
      </c>
      <c r="Q40" s="78">
        <f t="shared" si="27"/>
        <v>0.31</v>
      </c>
      <c r="R40" s="27">
        <v>9.2968999999999991</v>
      </c>
      <c r="AD40" s="34"/>
      <c r="AE40" s="34"/>
      <c r="AF40" s="34"/>
      <c r="AG40" s="34"/>
      <c r="AH40" s="34"/>
      <c r="AI40" s="34"/>
      <c r="AJ40" s="35"/>
      <c r="AK40" s="34"/>
      <c r="AL40" s="35"/>
      <c r="AM40" s="34"/>
      <c r="AN40" s="34"/>
      <c r="AO40" s="35"/>
      <c r="AP40" s="35"/>
      <c r="AQ40" s="48">
        <f t="shared" si="28"/>
        <v>0</v>
      </c>
      <c r="AR40" s="66">
        <f t="shared" si="29"/>
        <v>0</v>
      </c>
      <c r="AS40" s="67">
        <f t="shared" si="24"/>
        <v>0</v>
      </c>
      <c r="AT40" s="67">
        <f t="shared" si="24"/>
        <v>0</v>
      </c>
      <c r="AU40" s="67">
        <f t="shared" si="24"/>
        <v>0</v>
      </c>
      <c r="AV40" s="67">
        <f t="shared" si="24"/>
        <v>0</v>
      </c>
      <c r="AW40" s="67">
        <f t="shared" si="24"/>
        <v>0</v>
      </c>
      <c r="AX40" s="67">
        <f t="shared" si="24"/>
        <v>0</v>
      </c>
      <c r="AY40" s="67">
        <f t="shared" si="24"/>
        <v>0</v>
      </c>
      <c r="AZ40" s="67">
        <f t="shared" si="24"/>
        <v>0</v>
      </c>
      <c r="BA40" s="68">
        <f t="shared" si="30"/>
        <v>0</v>
      </c>
      <c r="BB40" s="64">
        <f t="shared" si="31"/>
        <v>0</v>
      </c>
      <c r="BC40" s="69">
        <f t="shared" si="32"/>
        <v>0</v>
      </c>
      <c r="BD40" s="67">
        <f t="shared" si="25"/>
        <v>0</v>
      </c>
      <c r="BE40" s="67">
        <f t="shared" si="25"/>
        <v>0</v>
      </c>
      <c r="BF40" s="67">
        <f t="shared" si="25"/>
        <v>0</v>
      </c>
      <c r="BG40" s="67">
        <f t="shared" si="25"/>
        <v>0</v>
      </c>
      <c r="BH40" s="67">
        <f t="shared" si="25"/>
        <v>0</v>
      </c>
      <c r="BI40" s="67">
        <f t="shared" si="25"/>
        <v>0</v>
      </c>
      <c r="BJ40" s="67">
        <f t="shared" si="25"/>
        <v>0</v>
      </c>
      <c r="BK40" s="67">
        <f t="shared" si="25"/>
        <v>0</v>
      </c>
      <c r="BL40" s="70">
        <f t="shared" si="33"/>
        <v>0</v>
      </c>
      <c r="BM40" s="71">
        <f t="shared" si="34"/>
        <v>0</v>
      </c>
      <c r="BN40" s="71">
        <f t="shared" si="35"/>
        <v>0</v>
      </c>
      <c r="BO40" s="71">
        <f t="shared" si="36"/>
        <v>0</v>
      </c>
      <c r="BP40" s="71">
        <f t="shared" si="37"/>
        <v>0</v>
      </c>
      <c r="BQ40" s="71">
        <f t="shared" si="38"/>
        <v>0</v>
      </c>
      <c r="BR40" s="71">
        <f t="shared" si="39"/>
        <v>0</v>
      </c>
      <c r="BS40" s="71">
        <f t="shared" si="40"/>
        <v>0</v>
      </c>
      <c r="BT40" s="71">
        <f t="shared" si="41"/>
        <v>0</v>
      </c>
      <c r="BU40" s="72">
        <f t="shared" si="42"/>
        <v>0</v>
      </c>
      <c r="BV40" s="73">
        <f t="shared" si="43"/>
        <v>0</v>
      </c>
      <c r="BZ40" t="s">
        <v>264</v>
      </c>
      <c r="CA40" t="s">
        <v>266</v>
      </c>
    </row>
    <row r="41" spans="1:80" x14ac:dyDescent="0.25">
      <c r="A41" s="77" t="str">
        <f t="shared" si="4"/>
        <v>X1BI22KAK95G011</v>
      </c>
      <c r="B41" s="77" t="s">
        <v>195</v>
      </c>
      <c r="C41" s="77"/>
      <c r="D41" s="77" t="s">
        <v>135</v>
      </c>
      <c r="E41" s="77" t="s">
        <v>134</v>
      </c>
      <c r="F41" s="77" t="s">
        <v>147</v>
      </c>
      <c r="G41" s="77" t="s">
        <v>148</v>
      </c>
      <c r="H41" s="77" t="s">
        <v>92</v>
      </c>
      <c r="I41" s="77" t="s">
        <v>93</v>
      </c>
      <c r="J41" s="77" t="s">
        <v>130</v>
      </c>
      <c r="K41" s="77" t="s">
        <v>131</v>
      </c>
      <c r="L41" s="77" t="s">
        <v>133</v>
      </c>
      <c r="M41" s="77">
        <v>29.99</v>
      </c>
      <c r="N41" s="96">
        <f t="shared" si="5"/>
        <v>32190.6662</v>
      </c>
      <c r="O41" s="77"/>
      <c r="P41" s="96">
        <f t="shared" si="26"/>
        <v>16230.588</v>
      </c>
      <c r="Q41" s="78">
        <f t="shared" si="27"/>
        <v>0.31</v>
      </c>
      <c r="R41" s="27">
        <v>9.2968999999999991</v>
      </c>
      <c r="AD41" s="34">
        <v>15</v>
      </c>
      <c r="AE41" s="34">
        <v>15</v>
      </c>
      <c r="AF41" s="34"/>
      <c r="AG41" s="34"/>
      <c r="AH41" s="34"/>
      <c r="AI41" s="34"/>
      <c r="AJ41" s="35">
        <v>15</v>
      </c>
      <c r="AK41" s="34">
        <v>15</v>
      </c>
      <c r="AL41" s="35"/>
      <c r="AM41" s="34"/>
      <c r="AN41" s="34"/>
      <c r="AO41" s="35"/>
      <c r="AP41" s="35"/>
      <c r="AQ41" s="48">
        <f t="shared" si="28"/>
        <v>30</v>
      </c>
      <c r="AR41" s="66">
        <f t="shared" si="29"/>
        <v>278.90699999999998</v>
      </c>
      <c r="AS41" s="67">
        <f t="shared" si="24"/>
        <v>7</v>
      </c>
      <c r="AT41" s="67">
        <f t="shared" si="24"/>
        <v>11</v>
      </c>
      <c r="AU41" s="67">
        <f t="shared" si="24"/>
        <v>8</v>
      </c>
      <c r="AV41" s="67">
        <f t="shared" si="24"/>
        <v>4</v>
      </c>
      <c r="AW41" s="67">
        <f t="shared" si="24"/>
        <v>0</v>
      </c>
      <c r="AX41" s="67">
        <f t="shared" si="24"/>
        <v>0</v>
      </c>
      <c r="AY41" s="67">
        <f t="shared" si="24"/>
        <v>0</v>
      </c>
      <c r="AZ41" s="67">
        <f t="shared" si="24"/>
        <v>0</v>
      </c>
      <c r="BA41" s="68">
        <f t="shared" si="30"/>
        <v>30</v>
      </c>
      <c r="BB41" s="64">
        <f t="shared" si="31"/>
        <v>30</v>
      </c>
      <c r="BC41" s="69">
        <f t="shared" si="32"/>
        <v>278.90699999999998</v>
      </c>
      <c r="BD41" s="67">
        <f t="shared" si="25"/>
        <v>7</v>
      </c>
      <c r="BE41" s="67">
        <f t="shared" si="25"/>
        <v>11</v>
      </c>
      <c r="BF41" s="67">
        <f t="shared" si="25"/>
        <v>8</v>
      </c>
      <c r="BG41" s="67">
        <f t="shared" si="25"/>
        <v>4</v>
      </c>
      <c r="BH41" s="67">
        <f t="shared" si="25"/>
        <v>0</v>
      </c>
      <c r="BI41" s="67">
        <f t="shared" si="25"/>
        <v>0</v>
      </c>
      <c r="BJ41" s="67">
        <f t="shared" si="25"/>
        <v>0</v>
      </c>
      <c r="BK41" s="67">
        <f t="shared" si="25"/>
        <v>0</v>
      </c>
      <c r="BL41" s="70">
        <f t="shared" si="33"/>
        <v>30</v>
      </c>
      <c r="BM41" s="71">
        <f t="shared" si="34"/>
        <v>14</v>
      </c>
      <c r="BN41" s="71">
        <f t="shared" si="35"/>
        <v>22</v>
      </c>
      <c r="BO41" s="71">
        <f t="shared" si="36"/>
        <v>16</v>
      </c>
      <c r="BP41" s="71">
        <f t="shared" si="37"/>
        <v>8</v>
      </c>
      <c r="BQ41" s="71">
        <f t="shared" si="38"/>
        <v>0</v>
      </c>
      <c r="BR41" s="71">
        <f t="shared" si="39"/>
        <v>0</v>
      </c>
      <c r="BS41" s="71">
        <f t="shared" si="40"/>
        <v>0</v>
      </c>
      <c r="BT41" s="71">
        <f t="shared" si="41"/>
        <v>0</v>
      </c>
      <c r="BU41" s="72">
        <f t="shared" si="42"/>
        <v>60</v>
      </c>
      <c r="BV41" s="73">
        <f t="shared" si="43"/>
        <v>557.81399999999996</v>
      </c>
      <c r="BZ41" t="s">
        <v>264</v>
      </c>
      <c r="CA41" t="s">
        <v>266</v>
      </c>
    </row>
    <row r="42" spans="1:80" x14ac:dyDescent="0.25">
      <c r="A42" s="77" t="str">
        <f t="shared" si="4"/>
        <v>X1BI22KAK95JBLK</v>
      </c>
      <c r="B42" s="77" t="s">
        <v>195</v>
      </c>
      <c r="C42" s="77"/>
      <c r="D42" s="77" t="s">
        <v>135</v>
      </c>
      <c r="E42" s="77" t="s">
        <v>134</v>
      </c>
      <c r="F42" s="77" t="s">
        <v>147</v>
      </c>
      <c r="G42" s="77" t="s">
        <v>148</v>
      </c>
      <c r="H42" s="77" t="s">
        <v>88</v>
      </c>
      <c r="I42" s="77" t="s">
        <v>89</v>
      </c>
      <c r="J42" s="77" t="s">
        <v>130</v>
      </c>
      <c r="K42" s="77" t="s">
        <v>131</v>
      </c>
      <c r="L42" s="77" t="s">
        <v>133</v>
      </c>
      <c r="M42" s="77">
        <v>29.99</v>
      </c>
      <c r="N42" s="96">
        <f t="shared" si="5"/>
        <v>32190.6662</v>
      </c>
      <c r="O42" s="77"/>
      <c r="P42" s="96">
        <f t="shared" si="26"/>
        <v>16230.588</v>
      </c>
      <c r="Q42" s="78">
        <f t="shared" si="27"/>
        <v>0.31</v>
      </c>
      <c r="R42" s="27">
        <v>9.2968999999999991</v>
      </c>
      <c r="AD42" s="34">
        <v>15</v>
      </c>
      <c r="AE42" s="34">
        <v>15</v>
      </c>
      <c r="AF42" s="34"/>
      <c r="AG42" s="34"/>
      <c r="AH42" s="34"/>
      <c r="AI42" s="34"/>
      <c r="AJ42" s="35">
        <v>15</v>
      </c>
      <c r="AK42" s="34">
        <v>15</v>
      </c>
      <c r="AL42" s="35"/>
      <c r="AM42" s="34"/>
      <c r="AN42" s="34"/>
      <c r="AO42" s="35"/>
      <c r="AP42" s="35"/>
      <c r="AQ42" s="48">
        <f t="shared" si="28"/>
        <v>30</v>
      </c>
      <c r="AR42" s="66">
        <f t="shared" si="29"/>
        <v>278.90699999999998</v>
      </c>
      <c r="AS42" s="67">
        <f t="shared" si="24"/>
        <v>7</v>
      </c>
      <c r="AT42" s="67">
        <f t="shared" si="24"/>
        <v>11</v>
      </c>
      <c r="AU42" s="67">
        <f t="shared" si="24"/>
        <v>8</v>
      </c>
      <c r="AV42" s="67">
        <f t="shared" si="24"/>
        <v>4</v>
      </c>
      <c r="AW42" s="67">
        <f t="shared" si="24"/>
        <v>0</v>
      </c>
      <c r="AX42" s="67">
        <f t="shared" si="24"/>
        <v>0</v>
      </c>
      <c r="AY42" s="67">
        <f t="shared" si="24"/>
        <v>0</v>
      </c>
      <c r="AZ42" s="67">
        <f t="shared" si="24"/>
        <v>0</v>
      </c>
      <c r="BA42" s="68">
        <f t="shared" si="30"/>
        <v>30</v>
      </c>
      <c r="BB42" s="64">
        <f t="shared" si="31"/>
        <v>30</v>
      </c>
      <c r="BC42" s="69">
        <f t="shared" si="32"/>
        <v>278.90699999999998</v>
      </c>
      <c r="BD42" s="67">
        <f t="shared" si="25"/>
        <v>7</v>
      </c>
      <c r="BE42" s="67">
        <f t="shared" si="25"/>
        <v>11</v>
      </c>
      <c r="BF42" s="67">
        <f t="shared" si="25"/>
        <v>8</v>
      </c>
      <c r="BG42" s="67">
        <f t="shared" si="25"/>
        <v>4</v>
      </c>
      <c r="BH42" s="67">
        <f t="shared" si="25"/>
        <v>0</v>
      </c>
      <c r="BI42" s="67">
        <f t="shared" si="25"/>
        <v>0</v>
      </c>
      <c r="BJ42" s="67">
        <f t="shared" si="25"/>
        <v>0</v>
      </c>
      <c r="BK42" s="67">
        <f t="shared" si="25"/>
        <v>0</v>
      </c>
      <c r="BL42" s="70">
        <f t="shared" si="33"/>
        <v>30</v>
      </c>
      <c r="BM42" s="71">
        <f t="shared" si="34"/>
        <v>14</v>
      </c>
      <c r="BN42" s="71">
        <f t="shared" si="35"/>
        <v>22</v>
      </c>
      <c r="BO42" s="71">
        <f t="shared" si="36"/>
        <v>16</v>
      </c>
      <c r="BP42" s="71">
        <f t="shared" si="37"/>
        <v>8</v>
      </c>
      <c r="BQ42" s="71">
        <f t="shared" si="38"/>
        <v>0</v>
      </c>
      <c r="BR42" s="71">
        <f t="shared" si="39"/>
        <v>0</v>
      </c>
      <c r="BS42" s="71">
        <f t="shared" si="40"/>
        <v>0</v>
      </c>
      <c r="BT42" s="71">
        <f t="shared" si="41"/>
        <v>0</v>
      </c>
      <c r="BU42" s="72">
        <f t="shared" si="42"/>
        <v>60</v>
      </c>
      <c r="BV42" s="73">
        <f t="shared" si="43"/>
        <v>557.81399999999996</v>
      </c>
      <c r="BZ42" t="s">
        <v>264</v>
      </c>
      <c r="CA42" t="s">
        <v>266</v>
      </c>
    </row>
    <row r="43" spans="1:80" x14ac:dyDescent="0.25">
      <c r="A43" s="77" t="str">
        <f t="shared" si="4"/>
        <v>X1BI22KAK95VRR</v>
      </c>
      <c r="B43" s="77" t="s">
        <v>195</v>
      </c>
      <c r="C43" s="77"/>
      <c r="D43" s="77" t="s">
        <v>135</v>
      </c>
      <c r="E43" s="77" t="s">
        <v>134</v>
      </c>
      <c r="F43" s="77" t="s">
        <v>147</v>
      </c>
      <c r="G43" s="77" t="s">
        <v>148</v>
      </c>
      <c r="H43" s="77" t="s">
        <v>149</v>
      </c>
      <c r="I43" s="77" t="s">
        <v>150</v>
      </c>
      <c r="J43" s="77" t="s">
        <v>130</v>
      </c>
      <c r="K43" s="77" t="s">
        <v>131</v>
      </c>
      <c r="L43" s="77" t="s">
        <v>133</v>
      </c>
      <c r="M43" s="77">
        <v>29.99</v>
      </c>
      <c r="N43" s="96">
        <f t="shared" si="5"/>
        <v>32190.6662</v>
      </c>
      <c r="O43" s="77"/>
      <c r="P43" s="96">
        <f t="shared" si="26"/>
        <v>16230.588</v>
      </c>
      <c r="Q43" s="78">
        <f t="shared" si="27"/>
        <v>0.31</v>
      </c>
      <c r="R43" s="27">
        <v>9.2968999999999991</v>
      </c>
      <c r="AD43" s="34"/>
      <c r="AE43" s="34"/>
      <c r="AF43" s="34"/>
      <c r="AG43" s="34"/>
      <c r="AH43" s="34"/>
      <c r="AI43" s="34"/>
      <c r="AJ43" s="35"/>
      <c r="AK43" s="34"/>
      <c r="AL43" s="35"/>
      <c r="AM43" s="34"/>
      <c r="AN43" s="34"/>
      <c r="AO43" s="35"/>
      <c r="AP43" s="35"/>
      <c r="AQ43" s="48">
        <f t="shared" si="28"/>
        <v>0</v>
      </c>
      <c r="AR43" s="66">
        <f t="shared" si="29"/>
        <v>0</v>
      </c>
      <c r="AS43" s="67">
        <f t="shared" si="24"/>
        <v>0</v>
      </c>
      <c r="AT43" s="67">
        <f t="shared" si="24"/>
        <v>0</v>
      </c>
      <c r="AU43" s="67">
        <f t="shared" si="24"/>
        <v>0</v>
      </c>
      <c r="AV43" s="67">
        <f t="shared" si="24"/>
        <v>0</v>
      </c>
      <c r="AW43" s="67">
        <f t="shared" si="24"/>
        <v>0</v>
      </c>
      <c r="AX43" s="67">
        <f t="shared" si="24"/>
        <v>0</v>
      </c>
      <c r="AY43" s="67">
        <f t="shared" si="24"/>
        <v>0</v>
      </c>
      <c r="AZ43" s="67">
        <f t="shared" si="24"/>
        <v>0</v>
      </c>
      <c r="BA43" s="68">
        <f t="shared" si="30"/>
        <v>0</v>
      </c>
      <c r="BB43" s="64">
        <f t="shared" si="31"/>
        <v>0</v>
      </c>
      <c r="BC43" s="69">
        <f t="shared" si="32"/>
        <v>0</v>
      </c>
      <c r="BD43" s="67">
        <f t="shared" si="25"/>
        <v>0</v>
      </c>
      <c r="BE43" s="67">
        <f t="shared" si="25"/>
        <v>0</v>
      </c>
      <c r="BF43" s="67">
        <f t="shared" si="25"/>
        <v>0</v>
      </c>
      <c r="BG43" s="67">
        <f t="shared" si="25"/>
        <v>0</v>
      </c>
      <c r="BH43" s="67">
        <f t="shared" si="25"/>
        <v>0</v>
      </c>
      <c r="BI43" s="67">
        <f t="shared" si="25"/>
        <v>0</v>
      </c>
      <c r="BJ43" s="67">
        <f t="shared" si="25"/>
        <v>0</v>
      </c>
      <c r="BK43" s="67">
        <f t="shared" si="25"/>
        <v>0</v>
      </c>
      <c r="BL43" s="70">
        <f t="shared" si="33"/>
        <v>0</v>
      </c>
      <c r="BM43" s="71">
        <f t="shared" si="34"/>
        <v>0</v>
      </c>
      <c r="BN43" s="71">
        <f t="shared" si="35"/>
        <v>0</v>
      </c>
      <c r="BO43" s="71">
        <f t="shared" si="36"/>
        <v>0</v>
      </c>
      <c r="BP43" s="71">
        <f t="shared" si="37"/>
        <v>0</v>
      </c>
      <c r="BQ43" s="71">
        <f t="shared" si="38"/>
        <v>0</v>
      </c>
      <c r="BR43" s="71">
        <f t="shared" si="39"/>
        <v>0</v>
      </c>
      <c r="BS43" s="71">
        <f t="shared" si="40"/>
        <v>0</v>
      </c>
      <c r="BT43" s="71">
        <f t="shared" si="41"/>
        <v>0</v>
      </c>
      <c r="BU43" s="72">
        <f t="shared" si="42"/>
        <v>0</v>
      </c>
      <c r="BV43" s="73">
        <f t="shared" si="43"/>
        <v>0</v>
      </c>
      <c r="BZ43" t="s">
        <v>264</v>
      </c>
      <c r="CA43" t="s">
        <v>266</v>
      </c>
    </row>
    <row r="44" spans="1:80" x14ac:dyDescent="0.25">
      <c r="A44" s="77" t="str">
        <f t="shared" si="4"/>
        <v>X1VI33KAK94JBLK</v>
      </c>
      <c r="B44" s="77" t="s">
        <v>195</v>
      </c>
      <c r="C44" s="77"/>
      <c r="D44" s="77" t="s">
        <v>135</v>
      </c>
      <c r="E44" s="77" t="s">
        <v>134</v>
      </c>
      <c r="F44" s="77" t="s">
        <v>151</v>
      </c>
      <c r="G44" s="77" t="s">
        <v>152</v>
      </c>
      <c r="H44" s="77" t="s">
        <v>88</v>
      </c>
      <c r="I44" s="77" t="s">
        <v>89</v>
      </c>
      <c r="J44" s="77" t="s">
        <v>130</v>
      </c>
      <c r="K44" s="77" t="s">
        <v>132</v>
      </c>
      <c r="L44" s="77" t="s">
        <v>133</v>
      </c>
      <c r="M44" s="77">
        <v>29.99</v>
      </c>
      <c r="N44" s="96">
        <f t="shared" si="5"/>
        <v>32190.6662</v>
      </c>
      <c r="O44" s="77"/>
      <c r="P44" s="96">
        <f t="shared" si="26"/>
        <v>16230.588</v>
      </c>
      <c r="Q44" s="78">
        <f t="shared" si="27"/>
        <v>0.31</v>
      </c>
      <c r="R44" s="27">
        <v>9.2968999999999991</v>
      </c>
      <c r="AD44" s="34">
        <v>15</v>
      </c>
      <c r="AE44" s="34">
        <v>15</v>
      </c>
      <c r="AF44" s="34"/>
      <c r="AG44" s="34"/>
      <c r="AH44" s="34"/>
      <c r="AI44" s="34"/>
      <c r="AJ44" s="35">
        <v>15</v>
      </c>
      <c r="AK44" s="34">
        <v>15</v>
      </c>
      <c r="AL44" s="35"/>
      <c r="AM44" s="34"/>
      <c r="AN44" s="34"/>
      <c r="AO44" s="35"/>
      <c r="AP44" s="35"/>
      <c r="AQ44" s="48">
        <f t="shared" si="28"/>
        <v>30</v>
      </c>
      <c r="AR44" s="66">
        <f t="shared" si="29"/>
        <v>278.90699999999998</v>
      </c>
      <c r="AS44" s="67">
        <f t="shared" si="24"/>
        <v>7</v>
      </c>
      <c r="AT44" s="67">
        <f t="shared" si="24"/>
        <v>11</v>
      </c>
      <c r="AU44" s="67">
        <f t="shared" si="24"/>
        <v>8</v>
      </c>
      <c r="AV44" s="67">
        <f t="shared" si="24"/>
        <v>4</v>
      </c>
      <c r="AW44" s="67">
        <f t="shared" si="24"/>
        <v>0</v>
      </c>
      <c r="AX44" s="67">
        <f t="shared" si="24"/>
        <v>0</v>
      </c>
      <c r="AY44" s="67">
        <f t="shared" si="24"/>
        <v>0</v>
      </c>
      <c r="AZ44" s="67">
        <f t="shared" si="24"/>
        <v>0</v>
      </c>
      <c r="BA44" s="68">
        <f t="shared" si="30"/>
        <v>30</v>
      </c>
      <c r="BB44" s="64">
        <f t="shared" si="31"/>
        <v>30</v>
      </c>
      <c r="BC44" s="69">
        <f t="shared" si="32"/>
        <v>278.90699999999998</v>
      </c>
      <c r="BD44" s="67">
        <f t="shared" si="25"/>
        <v>7</v>
      </c>
      <c r="BE44" s="67">
        <f t="shared" si="25"/>
        <v>11</v>
      </c>
      <c r="BF44" s="67">
        <f t="shared" si="25"/>
        <v>8</v>
      </c>
      <c r="BG44" s="67">
        <f t="shared" si="25"/>
        <v>4</v>
      </c>
      <c r="BH44" s="67">
        <f t="shared" si="25"/>
        <v>0</v>
      </c>
      <c r="BI44" s="67">
        <f t="shared" si="25"/>
        <v>0</v>
      </c>
      <c r="BJ44" s="67">
        <f t="shared" si="25"/>
        <v>0</v>
      </c>
      <c r="BK44" s="67">
        <f t="shared" si="25"/>
        <v>0</v>
      </c>
      <c r="BL44" s="70">
        <f t="shared" si="33"/>
        <v>30</v>
      </c>
      <c r="BM44" s="71">
        <f t="shared" si="34"/>
        <v>14</v>
      </c>
      <c r="BN44" s="71">
        <f t="shared" si="35"/>
        <v>22</v>
      </c>
      <c r="BO44" s="71">
        <f t="shared" si="36"/>
        <v>16</v>
      </c>
      <c r="BP44" s="71">
        <f t="shared" si="37"/>
        <v>8</v>
      </c>
      <c r="BQ44" s="71">
        <f t="shared" si="38"/>
        <v>0</v>
      </c>
      <c r="BR44" s="71">
        <f t="shared" si="39"/>
        <v>0</v>
      </c>
      <c r="BS44" s="71">
        <f t="shared" si="40"/>
        <v>0</v>
      </c>
      <c r="BT44" s="71">
        <f t="shared" si="41"/>
        <v>0</v>
      </c>
      <c r="BU44" s="72">
        <f t="shared" si="42"/>
        <v>60</v>
      </c>
      <c r="BV44" s="73">
        <f t="shared" si="43"/>
        <v>557.81399999999996</v>
      </c>
      <c r="BZ44" t="s">
        <v>264</v>
      </c>
      <c r="CA44" t="s">
        <v>266</v>
      </c>
    </row>
    <row r="45" spans="1:80" x14ac:dyDescent="0.25">
      <c r="A45" s="77" t="str">
        <f t="shared" si="4"/>
        <v>X1BI37KAK95CAMO</v>
      </c>
      <c r="B45" s="77" t="s">
        <v>195</v>
      </c>
      <c r="C45" s="77"/>
      <c r="D45" s="77" t="s">
        <v>135</v>
      </c>
      <c r="E45" s="77" t="s">
        <v>134</v>
      </c>
      <c r="F45" s="77" t="s">
        <v>153</v>
      </c>
      <c r="G45" s="77" t="s">
        <v>154</v>
      </c>
      <c r="H45" s="77" t="s">
        <v>155</v>
      </c>
      <c r="I45" s="77" t="s">
        <v>156</v>
      </c>
      <c r="J45" s="77" t="s">
        <v>130</v>
      </c>
      <c r="K45" s="77" t="s">
        <v>131</v>
      </c>
      <c r="L45" s="77" t="s">
        <v>133</v>
      </c>
      <c r="M45" s="77">
        <v>29.99</v>
      </c>
      <c r="N45" s="96">
        <f t="shared" si="5"/>
        <v>32190.6662</v>
      </c>
      <c r="O45" s="77"/>
      <c r="P45" s="96">
        <f t="shared" si="26"/>
        <v>16230.588</v>
      </c>
      <c r="Q45" s="78">
        <f t="shared" si="27"/>
        <v>0.31</v>
      </c>
      <c r="R45" s="27">
        <v>9.2968999999999991</v>
      </c>
      <c r="AD45" s="34"/>
      <c r="AE45" s="34"/>
      <c r="AF45" s="34"/>
      <c r="AG45" s="34"/>
      <c r="AH45" s="34"/>
      <c r="AI45" s="34"/>
      <c r="AJ45" s="35"/>
      <c r="AK45" s="34"/>
      <c r="AL45" s="35"/>
      <c r="AM45" s="34"/>
      <c r="AN45" s="34"/>
      <c r="AO45" s="35"/>
      <c r="AP45" s="35"/>
      <c r="AQ45" s="48">
        <f t="shared" si="28"/>
        <v>0</v>
      </c>
      <c r="AR45" s="66">
        <f t="shared" si="29"/>
        <v>0</v>
      </c>
      <c r="AS45" s="67">
        <f t="shared" si="24"/>
        <v>0</v>
      </c>
      <c r="AT45" s="67">
        <f t="shared" si="24"/>
        <v>0</v>
      </c>
      <c r="AU45" s="67">
        <f t="shared" si="24"/>
        <v>0</v>
      </c>
      <c r="AV45" s="67">
        <f t="shared" si="24"/>
        <v>0</v>
      </c>
      <c r="AW45" s="67">
        <f t="shared" si="24"/>
        <v>0</v>
      </c>
      <c r="AX45" s="67">
        <f t="shared" si="24"/>
        <v>0</v>
      </c>
      <c r="AY45" s="67">
        <f t="shared" si="24"/>
        <v>0</v>
      </c>
      <c r="AZ45" s="67">
        <f t="shared" si="24"/>
        <v>0</v>
      </c>
      <c r="BA45" s="68">
        <f t="shared" si="30"/>
        <v>0</v>
      </c>
      <c r="BB45" s="64">
        <f t="shared" si="31"/>
        <v>0</v>
      </c>
      <c r="BC45" s="69">
        <f t="shared" si="32"/>
        <v>0</v>
      </c>
      <c r="BD45" s="67">
        <f t="shared" si="25"/>
        <v>0</v>
      </c>
      <c r="BE45" s="67">
        <f t="shared" si="25"/>
        <v>0</v>
      </c>
      <c r="BF45" s="67">
        <f t="shared" si="25"/>
        <v>0</v>
      </c>
      <c r="BG45" s="67">
        <f t="shared" si="25"/>
        <v>0</v>
      </c>
      <c r="BH45" s="67">
        <f t="shared" si="25"/>
        <v>0</v>
      </c>
      <c r="BI45" s="67">
        <f t="shared" si="25"/>
        <v>0</v>
      </c>
      <c r="BJ45" s="67">
        <f t="shared" si="25"/>
        <v>0</v>
      </c>
      <c r="BK45" s="67">
        <f t="shared" si="25"/>
        <v>0</v>
      </c>
      <c r="BL45" s="70">
        <f t="shared" si="33"/>
        <v>0</v>
      </c>
      <c r="BM45" s="71">
        <f t="shared" si="34"/>
        <v>0</v>
      </c>
      <c r="BN45" s="71">
        <f t="shared" si="35"/>
        <v>0</v>
      </c>
      <c r="BO45" s="71">
        <f t="shared" si="36"/>
        <v>0</v>
      </c>
      <c r="BP45" s="71">
        <f t="shared" si="37"/>
        <v>0</v>
      </c>
      <c r="BQ45" s="71">
        <f t="shared" si="38"/>
        <v>0</v>
      </c>
      <c r="BR45" s="71">
        <f t="shared" si="39"/>
        <v>0</v>
      </c>
      <c r="BS45" s="71">
        <f t="shared" si="40"/>
        <v>0</v>
      </c>
      <c r="BT45" s="71">
        <f t="shared" si="41"/>
        <v>0</v>
      </c>
      <c r="BU45" s="72">
        <f t="shared" si="42"/>
        <v>0</v>
      </c>
      <c r="BV45" s="73">
        <f t="shared" si="43"/>
        <v>0</v>
      </c>
      <c r="BZ45" t="s">
        <v>264</v>
      </c>
      <c r="CA45" t="s">
        <v>266</v>
      </c>
    </row>
    <row r="46" spans="1:80" x14ac:dyDescent="0.25">
      <c r="A46" s="77" t="str">
        <f t="shared" si="4"/>
        <v>X1BI46KAK95F1N7</v>
      </c>
      <c r="B46" s="77" t="s">
        <v>195</v>
      </c>
      <c r="C46" s="77"/>
      <c r="D46" s="77" t="s">
        <v>135</v>
      </c>
      <c r="E46" s="77" t="s">
        <v>134</v>
      </c>
      <c r="F46" s="77" t="s">
        <v>157</v>
      </c>
      <c r="G46" s="77" t="s">
        <v>158</v>
      </c>
      <c r="H46" s="77" t="s">
        <v>159</v>
      </c>
      <c r="I46" s="77" t="s">
        <v>160</v>
      </c>
      <c r="J46" s="77" t="s">
        <v>130</v>
      </c>
      <c r="K46" s="77" t="s">
        <v>132</v>
      </c>
      <c r="L46" s="77" t="s">
        <v>133</v>
      </c>
      <c r="M46" s="77">
        <v>29.99</v>
      </c>
      <c r="N46" s="96">
        <f t="shared" si="5"/>
        <v>32190.6662</v>
      </c>
      <c r="O46" s="77"/>
      <c r="P46" s="96">
        <f t="shared" si="26"/>
        <v>16230.588</v>
      </c>
      <c r="Q46" s="78">
        <f t="shared" si="27"/>
        <v>0.31</v>
      </c>
      <c r="R46" s="27">
        <v>9.2968999999999991</v>
      </c>
      <c r="AD46" s="34"/>
      <c r="AE46" s="34"/>
      <c r="AF46" s="34"/>
      <c r="AG46" s="34"/>
      <c r="AH46" s="34"/>
      <c r="AI46" s="34"/>
      <c r="AJ46" s="35"/>
      <c r="AK46" s="34"/>
      <c r="AL46" s="35"/>
      <c r="AM46" s="34"/>
      <c r="AN46" s="34"/>
      <c r="AO46" s="35"/>
      <c r="AP46" s="35"/>
      <c r="AQ46" s="48">
        <f t="shared" si="28"/>
        <v>0</v>
      </c>
      <c r="AR46" s="66">
        <f t="shared" si="29"/>
        <v>0</v>
      </c>
      <c r="AS46" s="67">
        <f t="shared" si="24"/>
        <v>0</v>
      </c>
      <c r="AT46" s="67">
        <f t="shared" si="24"/>
        <v>0</v>
      </c>
      <c r="AU46" s="67">
        <f t="shared" si="24"/>
        <v>0</v>
      </c>
      <c r="AV46" s="67">
        <f t="shared" si="24"/>
        <v>0</v>
      </c>
      <c r="AW46" s="67">
        <f t="shared" si="24"/>
        <v>0</v>
      </c>
      <c r="AX46" s="67">
        <f t="shared" si="24"/>
        <v>0</v>
      </c>
      <c r="AY46" s="67">
        <f t="shared" si="24"/>
        <v>0</v>
      </c>
      <c r="AZ46" s="67">
        <f t="shared" si="24"/>
        <v>0</v>
      </c>
      <c r="BA46" s="68">
        <f t="shared" si="30"/>
        <v>0</v>
      </c>
      <c r="BB46" s="64">
        <f t="shared" si="31"/>
        <v>0</v>
      </c>
      <c r="BC46" s="69">
        <f t="shared" si="32"/>
        <v>0</v>
      </c>
      <c r="BD46" s="67">
        <f t="shared" si="25"/>
        <v>0</v>
      </c>
      <c r="BE46" s="67">
        <f t="shared" si="25"/>
        <v>0</v>
      </c>
      <c r="BF46" s="67">
        <f t="shared" si="25"/>
        <v>0</v>
      </c>
      <c r="BG46" s="67">
        <f t="shared" si="25"/>
        <v>0</v>
      </c>
      <c r="BH46" s="67">
        <f t="shared" si="25"/>
        <v>0</v>
      </c>
      <c r="BI46" s="67">
        <f t="shared" si="25"/>
        <v>0</v>
      </c>
      <c r="BJ46" s="67">
        <f t="shared" si="25"/>
        <v>0</v>
      </c>
      <c r="BK46" s="67">
        <f t="shared" si="25"/>
        <v>0</v>
      </c>
      <c r="BL46" s="70">
        <f t="shared" si="33"/>
        <v>0</v>
      </c>
      <c r="BM46" s="71">
        <f t="shared" si="34"/>
        <v>0</v>
      </c>
      <c r="BN46" s="71">
        <f t="shared" si="35"/>
        <v>0</v>
      </c>
      <c r="BO46" s="71">
        <f t="shared" si="36"/>
        <v>0</v>
      </c>
      <c r="BP46" s="71">
        <f t="shared" si="37"/>
        <v>0</v>
      </c>
      <c r="BQ46" s="71">
        <f t="shared" si="38"/>
        <v>0</v>
      </c>
      <c r="BR46" s="71">
        <f t="shared" si="39"/>
        <v>0</v>
      </c>
      <c r="BS46" s="71">
        <f t="shared" si="40"/>
        <v>0</v>
      </c>
      <c r="BT46" s="71">
        <f t="shared" si="41"/>
        <v>0</v>
      </c>
      <c r="BU46" s="72">
        <f t="shared" si="42"/>
        <v>0</v>
      </c>
      <c r="BV46" s="73">
        <f t="shared" si="43"/>
        <v>0</v>
      </c>
      <c r="BZ46" t="s">
        <v>264</v>
      </c>
      <c r="CA46" t="s">
        <v>266</v>
      </c>
    </row>
    <row r="47" spans="1:80" x14ac:dyDescent="0.25">
      <c r="A47" s="77" t="str">
        <f t="shared" si="4"/>
        <v>X1BI47KAK95F0E1</v>
      </c>
      <c r="B47" s="77" t="s">
        <v>195</v>
      </c>
      <c r="C47" s="77"/>
      <c r="D47" s="77" t="s">
        <v>135</v>
      </c>
      <c r="E47" s="77" t="s">
        <v>134</v>
      </c>
      <c r="F47" s="77" t="s">
        <v>161</v>
      </c>
      <c r="G47" s="77" t="s">
        <v>162</v>
      </c>
      <c r="H47" s="77" t="s">
        <v>122</v>
      </c>
      <c r="I47" s="77" t="s">
        <v>123</v>
      </c>
      <c r="J47" s="77" t="s">
        <v>130</v>
      </c>
      <c r="K47" s="77" t="s">
        <v>131</v>
      </c>
      <c r="L47" s="77" t="s">
        <v>133</v>
      </c>
      <c r="M47" s="77">
        <v>29.99</v>
      </c>
      <c r="N47" s="96">
        <f t="shared" si="5"/>
        <v>32190.6662</v>
      </c>
      <c r="O47" s="77"/>
      <c r="P47" s="96">
        <f t="shared" si="26"/>
        <v>16230.588</v>
      </c>
      <c r="Q47" s="78">
        <f t="shared" si="27"/>
        <v>0.31</v>
      </c>
      <c r="R47" s="27">
        <v>9.2968999999999991</v>
      </c>
      <c r="AD47" s="34">
        <v>15</v>
      </c>
      <c r="AE47" s="34">
        <v>15</v>
      </c>
      <c r="AF47" s="34"/>
      <c r="AG47" s="34"/>
      <c r="AH47" s="34"/>
      <c r="AI47" s="34"/>
      <c r="AJ47" s="35">
        <v>15</v>
      </c>
      <c r="AK47" s="34">
        <v>15</v>
      </c>
      <c r="AL47" s="35"/>
      <c r="AM47" s="34"/>
      <c r="AN47" s="34"/>
      <c r="AO47" s="35"/>
      <c r="AP47" s="35"/>
      <c r="AQ47" s="48">
        <f t="shared" si="28"/>
        <v>30</v>
      </c>
      <c r="AR47" s="66">
        <f t="shared" si="29"/>
        <v>278.90699999999998</v>
      </c>
      <c r="AS47" s="67">
        <f t="shared" ref="AS47:AZ64" si="44">ROUND(IF($L47=$L$4,($AQ47*AS$4),IF($L47=$L$5,($AQ47*AS$5),IF($L47=$L$6,($AQ47*AS$6),IF($L47=$L$7,($AQ47*AS$7))))),0)</f>
        <v>7</v>
      </c>
      <c r="AT47" s="67">
        <f t="shared" si="44"/>
        <v>11</v>
      </c>
      <c r="AU47" s="67">
        <f t="shared" si="44"/>
        <v>8</v>
      </c>
      <c r="AV47" s="67">
        <f t="shared" si="44"/>
        <v>4</v>
      </c>
      <c r="AW47" s="67">
        <f t="shared" si="44"/>
        <v>0</v>
      </c>
      <c r="AX47" s="67">
        <f t="shared" si="44"/>
        <v>0</v>
      </c>
      <c r="AY47" s="67">
        <f t="shared" si="44"/>
        <v>0</v>
      </c>
      <c r="AZ47" s="67">
        <f t="shared" si="44"/>
        <v>0</v>
      </c>
      <c r="BA47" s="68">
        <f t="shared" si="30"/>
        <v>30</v>
      </c>
      <c r="BB47" s="64">
        <f t="shared" si="31"/>
        <v>30</v>
      </c>
      <c r="BC47" s="69">
        <f t="shared" si="32"/>
        <v>278.90699999999998</v>
      </c>
      <c r="BD47" s="67">
        <f t="shared" ref="BD47:BK64" si="45">ROUND(IF($L47=$L$4,($BB47*BD$4),IF($L47=$L$5,($BB47*BD$5),IF($L47=$L$6,($BB47*BD$6),IF($L47=$L$7,($BB47*BD$7))))),0)</f>
        <v>7</v>
      </c>
      <c r="BE47" s="67">
        <f t="shared" si="45"/>
        <v>11</v>
      </c>
      <c r="BF47" s="67">
        <f t="shared" si="45"/>
        <v>8</v>
      </c>
      <c r="BG47" s="67">
        <f t="shared" si="45"/>
        <v>4</v>
      </c>
      <c r="BH47" s="67">
        <f t="shared" si="45"/>
        <v>0</v>
      </c>
      <c r="BI47" s="67">
        <f t="shared" si="45"/>
        <v>0</v>
      </c>
      <c r="BJ47" s="67">
        <f t="shared" si="45"/>
        <v>0</v>
      </c>
      <c r="BK47" s="67">
        <f t="shared" si="45"/>
        <v>0</v>
      </c>
      <c r="BL47" s="70">
        <f t="shared" si="33"/>
        <v>30</v>
      </c>
      <c r="BM47" s="71">
        <f t="shared" si="34"/>
        <v>14</v>
      </c>
      <c r="BN47" s="71">
        <f t="shared" si="35"/>
        <v>22</v>
      </c>
      <c r="BO47" s="71">
        <f t="shared" si="36"/>
        <v>16</v>
      </c>
      <c r="BP47" s="71">
        <f t="shared" si="37"/>
        <v>8</v>
      </c>
      <c r="BQ47" s="71">
        <f t="shared" si="38"/>
        <v>0</v>
      </c>
      <c r="BR47" s="71">
        <f t="shared" si="39"/>
        <v>0</v>
      </c>
      <c r="BS47" s="71">
        <f t="shared" si="40"/>
        <v>0</v>
      </c>
      <c r="BT47" s="71">
        <f t="shared" si="41"/>
        <v>0</v>
      </c>
      <c r="BU47" s="72">
        <f t="shared" si="42"/>
        <v>60</v>
      </c>
      <c r="BV47" s="73">
        <f t="shared" si="43"/>
        <v>557.81399999999996</v>
      </c>
      <c r="BZ47" t="s">
        <v>264</v>
      </c>
      <c r="CA47" t="s">
        <v>266</v>
      </c>
    </row>
    <row r="48" spans="1:80" x14ac:dyDescent="0.25">
      <c r="A48" s="77" t="str">
        <f t="shared" si="4"/>
        <v>X1BI48KAK95G011</v>
      </c>
      <c r="B48" s="77" t="s">
        <v>195</v>
      </c>
      <c r="C48" s="77"/>
      <c r="D48" s="77" t="s">
        <v>135</v>
      </c>
      <c r="E48" s="77" t="s">
        <v>134</v>
      </c>
      <c r="F48" s="77" t="s">
        <v>163</v>
      </c>
      <c r="G48" s="77" t="s">
        <v>164</v>
      </c>
      <c r="H48" s="77" t="s">
        <v>92</v>
      </c>
      <c r="I48" s="77" t="s">
        <v>93</v>
      </c>
      <c r="J48" s="77" t="s">
        <v>130</v>
      </c>
      <c r="K48" s="77" t="s">
        <v>131</v>
      </c>
      <c r="L48" s="77" t="s">
        <v>133</v>
      </c>
      <c r="M48" s="77">
        <v>29.99</v>
      </c>
      <c r="N48" s="96">
        <f t="shared" si="5"/>
        <v>32190.6662</v>
      </c>
      <c r="O48" s="77"/>
      <c r="P48" s="96">
        <f t="shared" si="26"/>
        <v>16230.588</v>
      </c>
      <c r="Q48" s="78">
        <f t="shared" si="27"/>
        <v>0.31</v>
      </c>
      <c r="R48" s="27">
        <v>9.2968999999999991</v>
      </c>
      <c r="AD48" s="34">
        <v>15</v>
      </c>
      <c r="AE48" s="34">
        <v>15</v>
      </c>
      <c r="AF48" s="34"/>
      <c r="AG48" s="34"/>
      <c r="AH48" s="34"/>
      <c r="AI48" s="34"/>
      <c r="AJ48" s="35">
        <v>15</v>
      </c>
      <c r="AK48" s="34">
        <v>15</v>
      </c>
      <c r="AL48" s="35"/>
      <c r="AM48" s="34"/>
      <c r="AN48" s="34"/>
      <c r="AO48" s="35"/>
      <c r="AP48" s="35"/>
      <c r="AQ48" s="48">
        <f t="shared" si="28"/>
        <v>30</v>
      </c>
      <c r="AR48" s="66">
        <f t="shared" si="29"/>
        <v>278.90699999999998</v>
      </c>
      <c r="AS48" s="67">
        <f t="shared" si="44"/>
        <v>7</v>
      </c>
      <c r="AT48" s="67">
        <f t="shared" si="44"/>
        <v>11</v>
      </c>
      <c r="AU48" s="67">
        <f t="shared" si="44"/>
        <v>8</v>
      </c>
      <c r="AV48" s="67">
        <f t="shared" si="44"/>
        <v>4</v>
      </c>
      <c r="AW48" s="67">
        <f t="shared" si="44"/>
        <v>0</v>
      </c>
      <c r="AX48" s="67">
        <f t="shared" si="44"/>
        <v>0</v>
      </c>
      <c r="AY48" s="67">
        <f t="shared" si="44"/>
        <v>0</v>
      </c>
      <c r="AZ48" s="67">
        <f t="shared" si="44"/>
        <v>0</v>
      </c>
      <c r="BA48" s="68">
        <f t="shared" si="30"/>
        <v>30</v>
      </c>
      <c r="BB48" s="64">
        <f t="shared" si="31"/>
        <v>30</v>
      </c>
      <c r="BC48" s="69">
        <f t="shared" si="32"/>
        <v>278.90699999999998</v>
      </c>
      <c r="BD48" s="67">
        <f t="shared" si="45"/>
        <v>7</v>
      </c>
      <c r="BE48" s="67">
        <f t="shared" si="45"/>
        <v>11</v>
      </c>
      <c r="BF48" s="67">
        <f t="shared" si="45"/>
        <v>8</v>
      </c>
      <c r="BG48" s="67">
        <f t="shared" si="45"/>
        <v>4</v>
      </c>
      <c r="BH48" s="67">
        <f t="shared" si="45"/>
        <v>0</v>
      </c>
      <c r="BI48" s="67">
        <f t="shared" si="45"/>
        <v>0</v>
      </c>
      <c r="BJ48" s="67">
        <f t="shared" si="45"/>
        <v>0</v>
      </c>
      <c r="BK48" s="67">
        <f t="shared" si="45"/>
        <v>0</v>
      </c>
      <c r="BL48" s="70">
        <f t="shared" si="33"/>
        <v>30</v>
      </c>
      <c r="BM48" s="71">
        <f t="shared" si="34"/>
        <v>14</v>
      </c>
      <c r="BN48" s="71">
        <f t="shared" si="35"/>
        <v>22</v>
      </c>
      <c r="BO48" s="71">
        <f t="shared" si="36"/>
        <v>16</v>
      </c>
      <c r="BP48" s="71">
        <f t="shared" si="37"/>
        <v>8</v>
      </c>
      <c r="BQ48" s="71">
        <f t="shared" si="38"/>
        <v>0</v>
      </c>
      <c r="BR48" s="71">
        <f t="shared" si="39"/>
        <v>0</v>
      </c>
      <c r="BS48" s="71">
        <f t="shared" si="40"/>
        <v>0</v>
      </c>
      <c r="BT48" s="71">
        <f t="shared" si="41"/>
        <v>0</v>
      </c>
      <c r="BU48" s="72">
        <f t="shared" si="42"/>
        <v>60</v>
      </c>
      <c r="BV48" s="73">
        <f t="shared" si="43"/>
        <v>557.81399999999996</v>
      </c>
      <c r="BZ48" t="s">
        <v>264</v>
      </c>
      <c r="CA48" t="s">
        <v>266</v>
      </c>
    </row>
    <row r="49" spans="1:79" x14ac:dyDescent="0.25">
      <c r="A49" s="77" t="str">
        <f t="shared" si="4"/>
        <v>X1BI53KAK95JBLK</v>
      </c>
      <c r="B49" s="77" t="s">
        <v>195</v>
      </c>
      <c r="C49" s="77"/>
      <c r="D49" s="77" t="s">
        <v>135</v>
      </c>
      <c r="E49" s="77" t="s">
        <v>134</v>
      </c>
      <c r="F49" s="77" t="s">
        <v>165</v>
      </c>
      <c r="G49" s="77" t="s">
        <v>166</v>
      </c>
      <c r="H49" s="77" t="s">
        <v>88</v>
      </c>
      <c r="I49" s="77" t="s">
        <v>89</v>
      </c>
      <c r="J49" s="77" t="s">
        <v>130</v>
      </c>
      <c r="K49" s="77" t="s">
        <v>131</v>
      </c>
      <c r="L49" s="77" t="s">
        <v>133</v>
      </c>
      <c r="M49" s="77">
        <v>29.99</v>
      </c>
      <c r="N49" s="96">
        <f t="shared" si="5"/>
        <v>32190.6662</v>
      </c>
      <c r="O49" s="77"/>
      <c r="P49" s="96">
        <f t="shared" si="26"/>
        <v>16230.588</v>
      </c>
      <c r="Q49" s="78">
        <f t="shared" si="27"/>
        <v>0.31</v>
      </c>
      <c r="R49" s="27">
        <v>9.2968999999999991</v>
      </c>
      <c r="AD49" s="34"/>
      <c r="AE49" s="34"/>
      <c r="AF49" s="34"/>
      <c r="AG49" s="34"/>
      <c r="AH49" s="34"/>
      <c r="AI49" s="34"/>
      <c r="AJ49" s="35"/>
      <c r="AK49" s="34"/>
      <c r="AL49" s="35"/>
      <c r="AM49" s="34"/>
      <c r="AN49" s="34"/>
      <c r="AO49" s="35"/>
      <c r="AP49" s="35"/>
      <c r="AQ49" s="48">
        <f t="shared" si="28"/>
        <v>0</v>
      </c>
      <c r="AR49" s="66">
        <f t="shared" si="29"/>
        <v>0</v>
      </c>
      <c r="AS49" s="67">
        <f t="shared" si="44"/>
        <v>0</v>
      </c>
      <c r="AT49" s="67">
        <f t="shared" si="44"/>
        <v>0</v>
      </c>
      <c r="AU49" s="67">
        <f t="shared" si="44"/>
        <v>0</v>
      </c>
      <c r="AV49" s="67">
        <f t="shared" si="44"/>
        <v>0</v>
      </c>
      <c r="AW49" s="67">
        <f t="shared" si="44"/>
        <v>0</v>
      </c>
      <c r="AX49" s="67">
        <f t="shared" si="44"/>
        <v>0</v>
      </c>
      <c r="AY49" s="67">
        <f t="shared" si="44"/>
        <v>0</v>
      </c>
      <c r="AZ49" s="67">
        <f t="shared" si="44"/>
        <v>0</v>
      </c>
      <c r="BA49" s="68">
        <f t="shared" si="30"/>
        <v>0</v>
      </c>
      <c r="BB49" s="64">
        <f t="shared" si="31"/>
        <v>0</v>
      </c>
      <c r="BC49" s="69">
        <f t="shared" si="32"/>
        <v>0</v>
      </c>
      <c r="BD49" s="67">
        <f t="shared" si="45"/>
        <v>0</v>
      </c>
      <c r="BE49" s="67">
        <f t="shared" si="45"/>
        <v>0</v>
      </c>
      <c r="BF49" s="67">
        <f t="shared" si="45"/>
        <v>0</v>
      </c>
      <c r="BG49" s="67">
        <f t="shared" si="45"/>
        <v>0</v>
      </c>
      <c r="BH49" s="67">
        <f t="shared" si="45"/>
        <v>0</v>
      </c>
      <c r="BI49" s="67">
        <f t="shared" si="45"/>
        <v>0</v>
      </c>
      <c r="BJ49" s="67">
        <f t="shared" si="45"/>
        <v>0</v>
      </c>
      <c r="BK49" s="67">
        <f t="shared" si="45"/>
        <v>0</v>
      </c>
      <c r="BL49" s="70">
        <f t="shared" si="33"/>
        <v>0</v>
      </c>
      <c r="BM49" s="71">
        <f t="shared" si="34"/>
        <v>0</v>
      </c>
      <c r="BN49" s="71">
        <f t="shared" si="35"/>
        <v>0</v>
      </c>
      <c r="BO49" s="71">
        <f t="shared" si="36"/>
        <v>0</v>
      </c>
      <c r="BP49" s="71">
        <f t="shared" si="37"/>
        <v>0</v>
      </c>
      <c r="BQ49" s="71">
        <f t="shared" si="38"/>
        <v>0</v>
      </c>
      <c r="BR49" s="71">
        <f t="shared" si="39"/>
        <v>0</v>
      </c>
      <c r="BS49" s="71">
        <f t="shared" si="40"/>
        <v>0</v>
      </c>
      <c r="BT49" s="71">
        <f t="shared" si="41"/>
        <v>0</v>
      </c>
      <c r="BU49" s="72">
        <f t="shared" si="42"/>
        <v>0</v>
      </c>
      <c r="BV49" s="73">
        <f t="shared" si="43"/>
        <v>0</v>
      </c>
      <c r="BZ49" t="s">
        <v>264</v>
      </c>
      <c r="CA49" t="s">
        <v>266</v>
      </c>
    </row>
    <row r="50" spans="1:79" x14ac:dyDescent="0.25">
      <c r="A50" s="77" t="str">
        <f t="shared" si="4"/>
        <v>X1BI54KAK95G9E4</v>
      </c>
      <c r="B50" s="77" t="s">
        <v>195</v>
      </c>
      <c r="C50" s="77"/>
      <c r="D50" s="77" t="s">
        <v>135</v>
      </c>
      <c r="E50" s="77" t="s">
        <v>134</v>
      </c>
      <c r="F50" s="77" t="s">
        <v>167</v>
      </c>
      <c r="G50" s="77" t="s">
        <v>168</v>
      </c>
      <c r="H50" s="77" t="s">
        <v>169</v>
      </c>
      <c r="I50" s="77" t="s">
        <v>170</v>
      </c>
      <c r="J50" s="77" t="s">
        <v>130</v>
      </c>
      <c r="K50" s="77" t="s">
        <v>131</v>
      </c>
      <c r="L50" s="77" t="s">
        <v>133</v>
      </c>
      <c r="M50" s="77">
        <v>29.99</v>
      </c>
      <c r="N50" s="96">
        <f t="shared" si="5"/>
        <v>32190.6662</v>
      </c>
      <c r="O50" s="77"/>
      <c r="P50" s="96">
        <f t="shared" si="26"/>
        <v>16230.588</v>
      </c>
      <c r="Q50" s="78">
        <f t="shared" si="27"/>
        <v>0.31</v>
      </c>
      <c r="R50" s="27">
        <v>9.2968999999999991</v>
      </c>
      <c r="AD50" s="34">
        <v>15</v>
      </c>
      <c r="AE50" s="34">
        <v>15</v>
      </c>
      <c r="AF50" s="34"/>
      <c r="AG50" s="34"/>
      <c r="AH50" s="34"/>
      <c r="AI50" s="34"/>
      <c r="AJ50" s="35">
        <v>15</v>
      </c>
      <c r="AK50" s="34">
        <v>15</v>
      </c>
      <c r="AL50" s="35"/>
      <c r="AM50" s="34"/>
      <c r="AN50" s="34"/>
      <c r="AO50" s="35"/>
      <c r="AP50" s="35"/>
      <c r="AQ50" s="48">
        <f t="shared" si="28"/>
        <v>30</v>
      </c>
      <c r="AR50" s="66">
        <f t="shared" si="29"/>
        <v>278.90699999999998</v>
      </c>
      <c r="AS50" s="67">
        <f t="shared" si="44"/>
        <v>7</v>
      </c>
      <c r="AT50" s="67">
        <f t="shared" si="44"/>
        <v>11</v>
      </c>
      <c r="AU50" s="67">
        <f t="shared" si="44"/>
        <v>8</v>
      </c>
      <c r="AV50" s="67">
        <f t="shared" si="44"/>
        <v>4</v>
      </c>
      <c r="AW50" s="67">
        <f t="shared" si="44"/>
        <v>0</v>
      </c>
      <c r="AX50" s="67">
        <f t="shared" si="44"/>
        <v>0</v>
      </c>
      <c r="AY50" s="67">
        <f t="shared" si="44"/>
        <v>0</v>
      </c>
      <c r="AZ50" s="67">
        <f t="shared" si="44"/>
        <v>0</v>
      </c>
      <c r="BA50" s="68">
        <f t="shared" si="30"/>
        <v>30</v>
      </c>
      <c r="BB50" s="64">
        <f t="shared" si="31"/>
        <v>30</v>
      </c>
      <c r="BC50" s="69">
        <f t="shared" si="32"/>
        <v>278.90699999999998</v>
      </c>
      <c r="BD50" s="67">
        <f t="shared" si="45"/>
        <v>7</v>
      </c>
      <c r="BE50" s="67">
        <f t="shared" si="45"/>
        <v>11</v>
      </c>
      <c r="BF50" s="67">
        <f t="shared" si="45"/>
        <v>8</v>
      </c>
      <c r="BG50" s="67">
        <f t="shared" si="45"/>
        <v>4</v>
      </c>
      <c r="BH50" s="67">
        <f t="shared" si="45"/>
        <v>0</v>
      </c>
      <c r="BI50" s="67">
        <f t="shared" si="45"/>
        <v>0</v>
      </c>
      <c r="BJ50" s="67">
        <f t="shared" si="45"/>
        <v>0</v>
      </c>
      <c r="BK50" s="67">
        <f t="shared" si="45"/>
        <v>0</v>
      </c>
      <c r="BL50" s="70">
        <f t="shared" si="33"/>
        <v>30</v>
      </c>
      <c r="BM50" s="71">
        <f t="shared" si="34"/>
        <v>14</v>
      </c>
      <c r="BN50" s="71">
        <f t="shared" si="35"/>
        <v>22</v>
      </c>
      <c r="BO50" s="71">
        <f t="shared" si="36"/>
        <v>16</v>
      </c>
      <c r="BP50" s="71">
        <f t="shared" si="37"/>
        <v>8</v>
      </c>
      <c r="BQ50" s="71">
        <f t="shared" si="38"/>
        <v>0</v>
      </c>
      <c r="BR50" s="71">
        <f t="shared" si="39"/>
        <v>0</v>
      </c>
      <c r="BS50" s="71">
        <f t="shared" si="40"/>
        <v>0</v>
      </c>
      <c r="BT50" s="71">
        <f t="shared" si="41"/>
        <v>0</v>
      </c>
      <c r="BU50" s="72">
        <f t="shared" si="42"/>
        <v>60</v>
      </c>
      <c r="BV50" s="73">
        <f t="shared" si="43"/>
        <v>557.81399999999996</v>
      </c>
      <c r="BZ50" t="s">
        <v>264</v>
      </c>
      <c r="CA50" t="s">
        <v>266</v>
      </c>
    </row>
    <row r="51" spans="1:79" x14ac:dyDescent="0.25">
      <c r="A51" s="77" t="str">
        <f t="shared" si="4"/>
        <v>X1BI54KAK95JBLK</v>
      </c>
      <c r="B51" s="77" t="s">
        <v>195</v>
      </c>
      <c r="C51" s="77"/>
      <c r="D51" s="77" t="s">
        <v>135</v>
      </c>
      <c r="E51" s="77" t="s">
        <v>134</v>
      </c>
      <c r="F51" s="77" t="s">
        <v>167</v>
      </c>
      <c r="G51" s="77" t="s">
        <v>168</v>
      </c>
      <c r="H51" s="77" t="s">
        <v>88</v>
      </c>
      <c r="I51" s="77" t="s">
        <v>89</v>
      </c>
      <c r="J51" s="77" t="s">
        <v>130</v>
      </c>
      <c r="K51" s="77" t="s">
        <v>131</v>
      </c>
      <c r="L51" s="77" t="s">
        <v>133</v>
      </c>
      <c r="M51" s="77">
        <v>29.99</v>
      </c>
      <c r="N51" s="96">
        <f t="shared" si="5"/>
        <v>32190.6662</v>
      </c>
      <c r="O51" s="77"/>
      <c r="P51" s="96">
        <f t="shared" si="26"/>
        <v>16230.588</v>
      </c>
      <c r="Q51" s="78">
        <f t="shared" si="27"/>
        <v>0.31</v>
      </c>
      <c r="R51" s="27">
        <v>9.2968999999999991</v>
      </c>
      <c r="AD51" s="34">
        <v>15</v>
      </c>
      <c r="AE51" s="34">
        <v>15</v>
      </c>
      <c r="AF51" s="34"/>
      <c r="AG51" s="34"/>
      <c r="AH51" s="34"/>
      <c r="AI51" s="34"/>
      <c r="AJ51" s="35">
        <v>15</v>
      </c>
      <c r="AK51" s="34">
        <v>15</v>
      </c>
      <c r="AL51" s="35"/>
      <c r="AM51" s="34"/>
      <c r="AN51" s="34"/>
      <c r="AO51" s="35"/>
      <c r="AP51" s="35"/>
      <c r="AQ51" s="48">
        <f t="shared" si="28"/>
        <v>30</v>
      </c>
      <c r="AR51" s="66">
        <f t="shared" si="29"/>
        <v>278.90699999999998</v>
      </c>
      <c r="AS51" s="67">
        <f t="shared" si="44"/>
        <v>7</v>
      </c>
      <c r="AT51" s="67">
        <f t="shared" si="44"/>
        <v>11</v>
      </c>
      <c r="AU51" s="67">
        <f t="shared" si="44"/>
        <v>8</v>
      </c>
      <c r="AV51" s="67">
        <f t="shared" si="44"/>
        <v>4</v>
      </c>
      <c r="AW51" s="67">
        <f t="shared" si="44"/>
        <v>0</v>
      </c>
      <c r="AX51" s="67">
        <f t="shared" si="44"/>
        <v>0</v>
      </c>
      <c r="AY51" s="67">
        <f t="shared" si="44"/>
        <v>0</v>
      </c>
      <c r="AZ51" s="67">
        <f t="shared" si="44"/>
        <v>0</v>
      </c>
      <c r="BA51" s="68">
        <f t="shared" si="30"/>
        <v>30</v>
      </c>
      <c r="BB51" s="64">
        <f t="shared" si="31"/>
        <v>30</v>
      </c>
      <c r="BC51" s="69">
        <f t="shared" si="32"/>
        <v>278.90699999999998</v>
      </c>
      <c r="BD51" s="67">
        <f t="shared" si="45"/>
        <v>7</v>
      </c>
      <c r="BE51" s="67">
        <f t="shared" si="45"/>
        <v>11</v>
      </c>
      <c r="BF51" s="67">
        <f t="shared" si="45"/>
        <v>8</v>
      </c>
      <c r="BG51" s="67">
        <f t="shared" si="45"/>
        <v>4</v>
      </c>
      <c r="BH51" s="67">
        <f t="shared" si="45"/>
        <v>0</v>
      </c>
      <c r="BI51" s="67">
        <f t="shared" si="45"/>
        <v>0</v>
      </c>
      <c r="BJ51" s="67">
        <f t="shared" si="45"/>
        <v>0</v>
      </c>
      <c r="BK51" s="67">
        <f t="shared" si="45"/>
        <v>0</v>
      </c>
      <c r="BL51" s="70">
        <f t="shared" si="33"/>
        <v>30</v>
      </c>
      <c r="BM51" s="71">
        <f t="shared" si="34"/>
        <v>14</v>
      </c>
      <c r="BN51" s="71">
        <f t="shared" si="35"/>
        <v>22</v>
      </c>
      <c r="BO51" s="71">
        <f t="shared" si="36"/>
        <v>16</v>
      </c>
      <c r="BP51" s="71">
        <f t="shared" si="37"/>
        <v>8</v>
      </c>
      <c r="BQ51" s="71">
        <f t="shared" si="38"/>
        <v>0</v>
      </c>
      <c r="BR51" s="71">
        <f t="shared" si="39"/>
        <v>0</v>
      </c>
      <c r="BS51" s="71">
        <f t="shared" si="40"/>
        <v>0</v>
      </c>
      <c r="BT51" s="71">
        <f t="shared" si="41"/>
        <v>0</v>
      </c>
      <c r="BU51" s="72">
        <f t="shared" si="42"/>
        <v>60</v>
      </c>
      <c r="BV51" s="73">
        <f t="shared" si="43"/>
        <v>557.81399999999996</v>
      </c>
      <c r="BZ51" t="s">
        <v>264</v>
      </c>
      <c r="CA51" t="s">
        <v>266</v>
      </c>
    </row>
    <row r="52" spans="1:79" x14ac:dyDescent="0.25">
      <c r="A52" s="77" t="str">
        <f t="shared" si="4"/>
        <v>X1BI55KAK95G011</v>
      </c>
      <c r="B52" s="77" t="s">
        <v>195</v>
      </c>
      <c r="C52" s="77"/>
      <c r="D52" s="77" t="s">
        <v>135</v>
      </c>
      <c r="E52" s="77" t="s">
        <v>134</v>
      </c>
      <c r="F52" s="77" t="s">
        <v>171</v>
      </c>
      <c r="G52" s="77" t="s">
        <v>172</v>
      </c>
      <c r="H52" s="77" t="s">
        <v>92</v>
      </c>
      <c r="I52" s="77" t="s">
        <v>93</v>
      </c>
      <c r="J52" s="77" t="s">
        <v>130</v>
      </c>
      <c r="K52" s="77" t="s">
        <v>131</v>
      </c>
      <c r="L52" s="77" t="s">
        <v>133</v>
      </c>
      <c r="M52" s="77">
        <v>29.99</v>
      </c>
      <c r="N52" s="96">
        <f t="shared" si="5"/>
        <v>32190.6662</v>
      </c>
      <c r="O52" s="77"/>
      <c r="P52" s="96">
        <f t="shared" si="26"/>
        <v>16230.588</v>
      </c>
      <c r="Q52" s="78">
        <f t="shared" si="27"/>
        <v>0.31</v>
      </c>
      <c r="R52" s="27">
        <v>9.2968999999999991</v>
      </c>
      <c r="AD52" s="34">
        <v>15</v>
      </c>
      <c r="AE52" s="34">
        <v>15</v>
      </c>
      <c r="AF52" s="34"/>
      <c r="AG52" s="34"/>
      <c r="AH52" s="34"/>
      <c r="AI52" s="34"/>
      <c r="AJ52" s="35">
        <v>15</v>
      </c>
      <c r="AK52" s="34">
        <v>15</v>
      </c>
      <c r="AL52" s="35"/>
      <c r="AM52" s="34"/>
      <c r="AN52" s="34"/>
      <c r="AO52" s="35"/>
      <c r="AP52" s="35"/>
      <c r="AQ52" s="48">
        <f t="shared" si="28"/>
        <v>30</v>
      </c>
      <c r="AR52" s="66">
        <f t="shared" si="29"/>
        <v>278.90699999999998</v>
      </c>
      <c r="AS52" s="67">
        <f t="shared" si="44"/>
        <v>7</v>
      </c>
      <c r="AT52" s="67">
        <f t="shared" si="44"/>
        <v>11</v>
      </c>
      <c r="AU52" s="67">
        <f t="shared" si="44"/>
        <v>8</v>
      </c>
      <c r="AV52" s="67">
        <f t="shared" si="44"/>
        <v>4</v>
      </c>
      <c r="AW52" s="67">
        <f t="shared" si="44"/>
        <v>0</v>
      </c>
      <c r="AX52" s="67">
        <f t="shared" si="44"/>
        <v>0</v>
      </c>
      <c r="AY52" s="67">
        <f t="shared" si="44"/>
        <v>0</v>
      </c>
      <c r="AZ52" s="67">
        <f t="shared" si="44"/>
        <v>0</v>
      </c>
      <c r="BA52" s="68">
        <f t="shared" si="30"/>
        <v>30</v>
      </c>
      <c r="BB52" s="64">
        <f t="shared" si="31"/>
        <v>30</v>
      </c>
      <c r="BC52" s="69">
        <f t="shared" si="32"/>
        <v>278.90699999999998</v>
      </c>
      <c r="BD52" s="67">
        <f t="shared" si="45"/>
        <v>7</v>
      </c>
      <c r="BE52" s="67">
        <f t="shared" si="45"/>
        <v>11</v>
      </c>
      <c r="BF52" s="67">
        <f t="shared" si="45"/>
        <v>8</v>
      </c>
      <c r="BG52" s="67">
        <f t="shared" si="45"/>
        <v>4</v>
      </c>
      <c r="BH52" s="67">
        <f t="shared" si="45"/>
        <v>0</v>
      </c>
      <c r="BI52" s="67">
        <f t="shared" si="45"/>
        <v>0</v>
      </c>
      <c r="BJ52" s="67">
        <f t="shared" si="45"/>
        <v>0</v>
      </c>
      <c r="BK52" s="67">
        <f t="shared" si="45"/>
        <v>0</v>
      </c>
      <c r="BL52" s="70">
        <f t="shared" si="33"/>
        <v>30</v>
      </c>
      <c r="BM52" s="71">
        <f t="shared" si="34"/>
        <v>14</v>
      </c>
      <c r="BN52" s="71">
        <f t="shared" si="35"/>
        <v>22</v>
      </c>
      <c r="BO52" s="71">
        <f t="shared" si="36"/>
        <v>16</v>
      </c>
      <c r="BP52" s="71">
        <f t="shared" si="37"/>
        <v>8</v>
      </c>
      <c r="BQ52" s="71">
        <f t="shared" si="38"/>
        <v>0</v>
      </c>
      <c r="BR52" s="71">
        <f t="shared" si="39"/>
        <v>0</v>
      </c>
      <c r="BS52" s="71">
        <f t="shared" si="40"/>
        <v>0</v>
      </c>
      <c r="BT52" s="71">
        <f t="shared" si="41"/>
        <v>0</v>
      </c>
      <c r="BU52" s="72">
        <f t="shared" si="42"/>
        <v>60</v>
      </c>
      <c r="BV52" s="73">
        <f t="shared" si="43"/>
        <v>557.81399999999996</v>
      </c>
      <c r="BZ52" t="s">
        <v>264</v>
      </c>
      <c r="CA52" t="s">
        <v>266</v>
      </c>
    </row>
    <row r="53" spans="1:79" x14ac:dyDescent="0.25">
      <c r="A53" s="77" t="str">
        <f t="shared" si="4"/>
        <v>X1BI55KAK95JBLK</v>
      </c>
      <c r="B53" s="77" t="s">
        <v>195</v>
      </c>
      <c r="C53" s="77"/>
      <c r="D53" s="77" t="s">
        <v>135</v>
      </c>
      <c r="E53" s="77" t="s">
        <v>134</v>
      </c>
      <c r="F53" s="77" t="s">
        <v>171</v>
      </c>
      <c r="G53" s="77" t="s">
        <v>172</v>
      </c>
      <c r="H53" s="77" t="s">
        <v>88</v>
      </c>
      <c r="I53" s="77" t="s">
        <v>89</v>
      </c>
      <c r="J53" s="77" t="s">
        <v>130</v>
      </c>
      <c r="K53" s="77" t="s">
        <v>131</v>
      </c>
      <c r="L53" s="77" t="s">
        <v>133</v>
      </c>
      <c r="M53" s="77">
        <v>29.99</v>
      </c>
      <c r="N53" s="96">
        <f t="shared" si="5"/>
        <v>32190.6662</v>
      </c>
      <c r="O53" s="77"/>
      <c r="P53" s="96">
        <f t="shared" si="26"/>
        <v>16230.588</v>
      </c>
      <c r="Q53" s="78">
        <f t="shared" si="27"/>
        <v>0.31</v>
      </c>
      <c r="R53" s="27">
        <v>9.2968999999999991</v>
      </c>
      <c r="AD53" s="34">
        <v>15</v>
      </c>
      <c r="AE53" s="34">
        <v>15</v>
      </c>
      <c r="AF53" s="34"/>
      <c r="AG53" s="34"/>
      <c r="AH53" s="34"/>
      <c r="AI53" s="34"/>
      <c r="AJ53" s="35">
        <v>15</v>
      </c>
      <c r="AK53" s="34">
        <v>15</v>
      </c>
      <c r="AL53" s="35"/>
      <c r="AM53" s="34"/>
      <c r="AN53" s="34"/>
      <c r="AO53" s="35"/>
      <c r="AP53" s="35"/>
      <c r="AQ53" s="48">
        <f t="shared" si="28"/>
        <v>30</v>
      </c>
      <c r="AR53" s="66">
        <f t="shared" si="29"/>
        <v>278.90699999999998</v>
      </c>
      <c r="AS53" s="67">
        <f t="shared" si="44"/>
        <v>7</v>
      </c>
      <c r="AT53" s="67">
        <f t="shared" si="44"/>
        <v>11</v>
      </c>
      <c r="AU53" s="67">
        <f t="shared" si="44"/>
        <v>8</v>
      </c>
      <c r="AV53" s="67">
        <f t="shared" si="44"/>
        <v>4</v>
      </c>
      <c r="AW53" s="67">
        <f t="shared" si="44"/>
        <v>0</v>
      </c>
      <c r="AX53" s="67">
        <f t="shared" si="44"/>
        <v>0</v>
      </c>
      <c r="AY53" s="67">
        <f t="shared" si="44"/>
        <v>0</v>
      </c>
      <c r="AZ53" s="67">
        <f t="shared" si="44"/>
        <v>0</v>
      </c>
      <c r="BA53" s="68">
        <f t="shared" si="30"/>
        <v>30</v>
      </c>
      <c r="BB53" s="64">
        <f t="shared" si="31"/>
        <v>30</v>
      </c>
      <c r="BC53" s="69">
        <f t="shared" si="32"/>
        <v>278.90699999999998</v>
      </c>
      <c r="BD53" s="67">
        <f t="shared" si="45"/>
        <v>7</v>
      </c>
      <c r="BE53" s="67">
        <f t="shared" si="45"/>
        <v>11</v>
      </c>
      <c r="BF53" s="67">
        <f t="shared" si="45"/>
        <v>8</v>
      </c>
      <c r="BG53" s="67">
        <f t="shared" si="45"/>
        <v>4</v>
      </c>
      <c r="BH53" s="67">
        <f t="shared" si="45"/>
        <v>0</v>
      </c>
      <c r="BI53" s="67">
        <f t="shared" si="45"/>
        <v>0</v>
      </c>
      <c r="BJ53" s="67">
        <f t="shared" si="45"/>
        <v>0</v>
      </c>
      <c r="BK53" s="67">
        <f t="shared" si="45"/>
        <v>0</v>
      </c>
      <c r="BL53" s="70">
        <f t="shared" si="33"/>
        <v>30</v>
      </c>
      <c r="BM53" s="71">
        <f t="shared" si="34"/>
        <v>14</v>
      </c>
      <c r="BN53" s="71">
        <f t="shared" si="35"/>
        <v>22</v>
      </c>
      <c r="BO53" s="71">
        <f t="shared" si="36"/>
        <v>16</v>
      </c>
      <c r="BP53" s="71">
        <f t="shared" si="37"/>
        <v>8</v>
      </c>
      <c r="BQ53" s="71">
        <f t="shared" si="38"/>
        <v>0</v>
      </c>
      <c r="BR53" s="71">
        <f t="shared" si="39"/>
        <v>0</v>
      </c>
      <c r="BS53" s="71">
        <f t="shared" si="40"/>
        <v>0</v>
      </c>
      <c r="BT53" s="71">
        <f t="shared" si="41"/>
        <v>0</v>
      </c>
      <c r="BU53" s="72">
        <f t="shared" si="42"/>
        <v>60</v>
      </c>
      <c r="BV53" s="73">
        <f t="shared" si="43"/>
        <v>557.81399999999996</v>
      </c>
      <c r="BZ53" t="s">
        <v>264</v>
      </c>
      <c r="CA53" t="s">
        <v>266</v>
      </c>
    </row>
    <row r="54" spans="1:79" x14ac:dyDescent="0.25">
      <c r="A54" s="77" t="str">
        <f t="shared" si="4"/>
        <v>X1GI11RAK90F469</v>
      </c>
      <c r="B54" s="77" t="s">
        <v>195</v>
      </c>
      <c r="C54" s="77"/>
      <c r="D54" s="77" t="s">
        <v>135</v>
      </c>
      <c r="E54" s="77" t="s">
        <v>134</v>
      </c>
      <c r="F54" s="77" t="s">
        <v>173</v>
      </c>
      <c r="G54" s="77" t="s">
        <v>174</v>
      </c>
      <c r="H54" s="77" t="s">
        <v>175</v>
      </c>
      <c r="I54" s="77" t="s">
        <v>176</v>
      </c>
      <c r="J54" s="77" t="s">
        <v>130</v>
      </c>
      <c r="K54" s="77" t="s">
        <v>132</v>
      </c>
      <c r="L54" s="77" t="s">
        <v>133</v>
      </c>
      <c r="M54" s="77">
        <v>29.99</v>
      </c>
      <c r="N54" s="96">
        <f t="shared" si="5"/>
        <v>32190.6662</v>
      </c>
      <c r="O54" s="77"/>
      <c r="P54" s="96">
        <f t="shared" si="26"/>
        <v>16230.588</v>
      </c>
      <c r="Q54" s="78">
        <f t="shared" si="27"/>
        <v>0.31</v>
      </c>
      <c r="R54" s="27">
        <v>9.2968999999999991</v>
      </c>
      <c r="AD54" s="34"/>
      <c r="AE54" s="34"/>
      <c r="AF54" s="34"/>
      <c r="AG54" s="34"/>
      <c r="AH54" s="34"/>
      <c r="AI54" s="34"/>
      <c r="AJ54" s="35"/>
      <c r="AK54" s="34"/>
      <c r="AL54" s="35"/>
      <c r="AM54" s="34"/>
      <c r="AN54" s="34"/>
      <c r="AO54" s="35"/>
      <c r="AP54" s="35"/>
      <c r="AQ54" s="48">
        <f t="shared" si="28"/>
        <v>0</v>
      </c>
      <c r="AR54" s="66">
        <f t="shared" si="29"/>
        <v>0</v>
      </c>
      <c r="AS54" s="67">
        <f t="shared" si="44"/>
        <v>0</v>
      </c>
      <c r="AT54" s="67">
        <f t="shared" si="44"/>
        <v>0</v>
      </c>
      <c r="AU54" s="67">
        <f t="shared" si="44"/>
        <v>0</v>
      </c>
      <c r="AV54" s="67">
        <f t="shared" si="44"/>
        <v>0</v>
      </c>
      <c r="AW54" s="67">
        <f t="shared" si="44"/>
        <v>0</v>
      </c>
      <c r="AX54" s="67">
        <f t="shared" si="44"/>
        <v>0</v>
      </c>
      <c r="AY54" s="67">
        <f t="shared" si="44"/>
        <v>0</v>
      </c>
      <c r="AZ54" s="67">
        <f t="shared" si="44"/>
        <v>0</v>
      </c>
      <c r="BA54" s="68">
        <f t="shared" si="30"/>
        <v>0</v>
      </c>
      <c r="BB54" s="64">
        <f t="shared" si="31"/>
        <v>0</v>
      </c>
      <c r="BC54" s="69">
        <f t="shared" si="32"/>
        <v>0</v>
      </c>
      <c r="BD54" s="67">
        <f t="shared" si="45"/>
        <v>0</v>
      </c>
      <c r="BE54" s="67">
        <f t="shared" si="45"/>
        <v>0</v>
      </c>
      <c r="BF54" s="67">
        <f t="shared" si="45"/>
        <v>0</v>
      </c>
      <c r="BG54" s="67">
        <f t="shared" si="45"/>
        <v>0</v>
      </c>
      <c r="BH54" s="67">
        <f t="shared" si="45"/>
        <v>0</v>
      </c>
      <c r="BI54" s="67">
        <f t="shared" si="45"/>
        <v>0</v>
      </c>
      <c r="BJ54" s="67">
        <f t="shared" si="45"/>
        <v>0</v>
      </c>
      <c r="BK54" s="67">
        <f t="shared" si="45"/>
        <v>0</v>
      </c>
      <c r="BL54" s="70">
        <f t="shared" si="33"/>
        <v>0</v>
      </c>
      <c r="BM54" s="71">
        <f t="shared" si="34"/>
        <v>0</v>
      </c>
      <c r="BN54" s="71">
        <f t="shared" si="35"/>
        <v>0</v>
      </c>
      <c r="BO54" s="71">
        <f t="shared" si="36"/>
        <v>0</v>
      </c>
      <c r="BP54" s="71">
        <f t="shared" si="37"/>
        <v>0</v>
      </c>
      <c r="BQ54" s="71">
        <f t="shared" si="38"/>
        <v>0</v>
      </c>
      <c r="BR54" s="71">
        <f t="shared" si="39"/>
        <v>0</v>
      </c>
      <c r="BS54" s="71">
        <f t="shared" si="40"/>
        <v>0</v>
      </c>
      <c r="BT54" s="71">
        <f t="shared" si="41"/>
        <v>0</v>
      </c>
      <c r="BU54" s="72">
        <f t="shared" si="42"/>
        <v>0</v>
      </c>
      <c r="BV54" s="73">
        <f t="shared" si="43"/>
        <v>0</v>
      </c>
      <c r="BZ54" t="s">
        <v>264</v>
      </c>
      <c r="CA54" t="s">
        <v>266</v>
      </c>
    </row>
    <row r="55" spans="1:79" x14ac:dyDescent="0.25">
      <c r="A55" s="77" t="str">
        <f t="shared" si="4"/>
        <v>X1BI56KAK95JBLK</v>
      </c>
      <c r="B55" s="77" t="s">
        <v>195</v>
      </c>
      <c r="C55" s="77"/>
      <c r="D55" s="77" t="s">
        <v>135</v>
      </c>
      <c r="E55" s="77" t="s">
        <v>134</v>
      </c>
      <c r="F55" s="77" t="s">
        <v>177</v>
      </c>
      <c r="G55" s="77" t="s">
        <v>178</v>
      </c>
      <c r="H55" s="77" t="s">
        <v>88</v>
      </c>
      <c r="I55" s="77" t="s">
        <v>89</v>
      </c>
      <c r="J55" s="77" t="s">
        <v>130</v>
      </c>
      <c r="K55" s="77" t="s">
        <v>131</v>
      </c>
      <c r="L55" s="77" t="s">
        <v>133</v>
      </c>
      <c r="M55" s="77">
        <v>29.99</v>
      </c>
      <c r="N55" s="96">
        <f t="shared" si="5"/>
        <v>32190.6662</v>
      </c>
      <c r="O55" s="77"/>
      <c r="P55" s="96">
        <f t="shared" si="26"/>
        <v>16230.588</v>
      </c>
      <c r="Q55" s="78">
        <f t="shared" si="27"/>
        <v>0.31</v>
      </c>
      <c r="R55" s="27">
        <v>9.2968999999999991</v>
      </c>
      <c r="AD55" s="34">
        <v>15</v>
      </c>
      <c r="AE55" s="34">
        <v>15</v>
      </c>
      <c r="AF55" s="34"/>
      <c r="AG55" s="34"/>
      <c r="AH55" s="34"/>
      <c r="AI55" s="34"/>
      <c r="AJ55" s="35">
        <v>15</v>
      </c>
      <c r="AK55" s="34">
        <v>15</v>
      </c>
      <c r="AL55" s="35"/>
      <c r="AM55" s="34"/>
      <c r="AN55" s="34"/>
      <c r="AO55" s="35"/>
      <c r="AP55" s="35"/>
      <c r="AQ55" s="48">
        <f t="shared" si="28"/>
        <v>30</v>
      </c>
      <c r="AR55" s="66">
        <f t="shared" si="29"/>
        <v>278.90699999999998</v>
      </c>
      <c r="AS55" s="67">
        <f t="shared" si="44"/>
        <v>7</v>
      </c>
      <c r="AT55" s="67">
        <f t="shared" si="44"/>
        <v>11</v>
      </c>
      <c r="AU55" s="67">
        <f t="shared" si="44"/>
        <v>8</v>
      </c>
      <c r="AV55" s="67">
        <f t="shared" si="44"/>
        <v>4</v>
      </c>
      <c r="AW55" s="67">
        <f t="shared" si="44"/>
        <v>0</v>
      </c>
      <c r="AX55" s="67">
        <f t="shared" si="44"/>
        <v>0</v>
      </c>
      <c r="AY55" s="67">
        <f t="shared" si="44"/>
        <v>0</v>
      </c>
      <c r="AZ55" s="67">
        <f t="shared" si="44"/>
        <v>0</v>
      </c>
      <c r="BA55" s="68">
        <f t="shared" si="30"/>
        <v>30</v>
      </c>
      <c r="BB55" s="64">
        <f t="shared" si="31"/>
        <v>30</v>
      </c>
      <c r="BC55" s="69">
        <f t="shared" si="32"/>
        <v>278.90699999999998</v>
      </c>
      <c r="BD55" s="67">
        <f t="shared" si="45"/>
        <v>7</v>
      </c>
      <c r="BE55" s="67">
        <f t="shared" si="45"/>
        <v>11</v>
      </c>
      <c r="BF55" s="67">
        <f t="shared" si="45"/>
        <v>8</v>
      </c>
      <c r="BG55" s="67">
        <f t="shared" si="45"/>
        <v>4</v>
      </c>
      <c r="BH55" s="67">
        <f t="shared" si="45"/>
        <v>0</v>
      </c>
      <c r="BI55" s="67">
        <f t="shared" si="45"/>
        <v>0</v>
      </c>
      <c r="BJ55" s="67">
        <f t="shared" si="45"/>
        <v>0</v>
      </c>
      <c r="BK55" s="67">
        <f t="shared" si="45"/>
        <v>0</v>
      </c>
      <c r="BL55" s="70">
        <f t="shared" si="33"/>
        <v>30</v>
      </c>
      <c r="BM55" s="71">
        <f t="shared" si="34"/>
        <v>14</v>
      </c>
      <c r="BN55" s="71">
        <f t="shared" si="35"/>
        <v>22</v>
      </c>
      <c r="BO55" s="71">
        <f t="shared" si="36"/>
        <v>16</v>
      </c>
      <c r="BP55" s="71">
        <f t="shared" si="37"/>
        <v>8</v>
      </c>
      <c r="BQ55" s="71">
        <f t="shared" si="38"/>
        <v>0</v>
      </c>
      <c r="BR55" s="71">
        <f t="shared" si="39"/>
        <v>0</v>
      </c>
      <c r="BS55" s="71">
        <f t="shared" si="40"/>
        <v>0</v>
      </c>
      <c r="BT55" s="71">
        <f t="shared" si="41"/>
        <v>0</v>
      </c>
      <c r="BU55" s="72">
        <f t="shared" si="42"/>
        <v>60</v>
      </c>
      <c r="BV55" s="73">
        <f t="shared" si="43"/>
        <v>557.81399999999996</v>
      </c>
      <c r="BZ55" t="s">
        <v>264</v>
      </c>
      <c r="CA55" t="s">
        <v>266</v>
      </c>
    </row>
    <row r="56" spans="1:79" x14ac:dyDescent="0.25">
      <c r="A56" s="77" t="str">
        <f t="shared" si="4"/>
        <v>X1OI20RAK90G011</v>
      </c>
      <c r="B56" s="77" t="s">
        <v>195</v>
      </c>
      <c r="C56" s="77"/>
      <c r="D56" s="77" t="s">
        <v>135</v>
      </c>
      <c r="E56" s="77" t="s">
        <v>134</v>
      </c>
      <c r="F56" s="77" t="s">
        <v>179</v>
      </c>
      <c r="G56" s="77" t="s">
        <v>180</v>
      </c>
      <c r="H56" s="77" t="s">
        <v>92</v>
      </c>
      <c r="I56" s="77" t="s">
        <v>93</v>
      </c>
      <c r="J56" s="77" t="s">
        <v>130</v>
      </c>
      <c r="K56" s="77" t="s">
        <v>131</v>
      </c>
      <c r="L56" s="77" t="s">
        <v>133</v>
      </c>
      <c r="M56" s="77">
        <v>29.99</v>
      </c>
      <c r="N56" s="96">
        <f t="shared" si="5"/>
        <v>32190.6662</v>
      </c>
      <c r="O56" s="77"/>
      <c r="P56" s="96">
        <f t="shared" si="26"/>
        <v>16230.588</v>
      </c>
      <c r="Q56" s="78">
        <f t="shared" si="27"/>
        <v>0.31</v>
      </c>
      <c r="R56" s="27">
        <v>9.2968999999999991</v>
      </c>
      <c r="AD56" s="34">
        <v>15</v>
      </c>
      <c r="AE56" s="34">
        <v>15</v>
      </c>
      <c r="AF56" s="34"/>
      <c r="AG56" s="34"/>
      <c r="AH56" s="34"/>
      <c r="AI56" s="34"/>
      <c r="AJ56" s="35">
        <v>15</v>
      </c>
      <c r="AK56" s="34">
        <v>15</v>
      </c>
      <c r="AL56" s="35"/>
      <c r="AM56" s="34"/>
      <c r="AN56" s="34"/>
      <c r="AO56" s="35"/>
      <c r="AP56" s="35"/>
      <c r="AQ56" s="48">
        <f t="shared" si="28"/>
        <v>30</v>
      </c>
      <c r="AR56" s="66">
        <f t="shared" si="29"/>
        <v>278.90699999999998</v>
      </c>
      <c r="AS56" s="67">
        <f t="shared" si="44"/>
        <v>7</v>
      </c>
      <c r="AT56" s="67">
        <f t="shared" si="44"/>
        <v>11</v>
      </c>
      <c r="AU56" s="67">
        <f t="shared" si="44"/>
        <v>8</v>
      </c>
      <c r="AV56" s="67">
        <f t="shared" si="44"/>
        <v>4</v>
      </c>
      <c r="AW56" s="67">
        <f t="shared" si="44"/>
        <v>0</v>
      </c>
      <c r="AX56" s="67">
        <f t="shared" si="44"/>
        <v>0</v>
      </c>
      <c r="AY56" s="67">
        <f t="shared" si="44"/>
        <v>0</v>
      </c>
      <c r="AZ56" s="67">
        <f t="shared" si="44"/>
        <v>0</v>
      </c>
      <c r="BA56" s="68">
        <f t="shared" si="30"/>
        <v>30</v>
      </c>
      <c r="BB56" s="64">
        <f t="shared" si="31"/>
        <v>30</v>
      </c>
      <c r="BC56" s="69">
        <f t="shared" si="32"/>
        <v>278.90699999999998</v>
      </c>
      <c r="BD56" s="67">
        <f t="shared" si="45"/>
        <v>7</v>
      </c>
      <c r="BE56" s="67">
        <f t="shared" si="45"/>
        <v>11</v>
      </c>
      <c r="BF56" s="67">
        <f t="shared" si="45"/>
        <v>8</v>
      </c>
      <c r="BG56" s="67">
        <f t="shared" si="45"/>
        <v>4</v>
      </c>
      <c r="BH56" s="67">
        <f t="shared" si="45"/>
        <v>0</v>
      </c>
      <c r="BI56" s="67">
        <f t="shared" si="45"/>
        <v>0</v>
      </c>
      <c r="BJ56" s="67">
        <f t="shared" si="45"/>
        <v>0</v>
      </c>
      <c r="BK56" s="67">
        <f t="shared" si="45"/>
        <v>0</v>
      </c>
      <c r="BL56" s="70">
        <f t="shared" si="33"/>
        <v>30</v>
      </c>
      <c r="BM56" s="71">
        <f t="shared" si="34"/>
        <v>14</v>
      </c>
      <c r="BN56" s="71">
        <f t="shared" si="35"/>
        <v>22</v>
      </c>
      <c r="BO56" s="71">
        <f t="shared" si="36"/>
        <v>16</v>
      </c>
      <c r="BP56" s="71">
        <f t="shared" si="37"/>
        <v>8</v>
      </c>
      <c r="BQ56" s="71">
        <f t="shared" si="38"/>
        <v>0</v>
      </c>
      <c r="BR56" s="71">
        <f t="shared" si="39"/>
        <v>0</v>
      </c>
      <c r="BS56" s="71">
        <f t="shared" si="40"/>
        <v>0</v>
      </c>
      <c r="BT56" s="71">
        <f t="shared" si="41"/>
        <v>0</v>
      </c>
      <c r="BU56" s="72">
        <f t="shared" si="42"/>
        <v>60</v>
      </c>
      <c r="BV56" s="73">
        <f t="shared" si="43"/>
        <v>557.81399999999996</v>
      </c>
      <c r="BZ56" t="s">
        <v>264</v>
      </c>
      <c r="CA56" t="s">
        <v>266</v>
      </c>
    </row>
    <row r="57" spans="1:79" x14ac:dyDescent="0.25">
      <c r="A57" s="77" t="str">
        <f t="shared" si="4"/>
        <v>X1OI20RAK90G585</v>
      </c>
      <c r="B57" s="77" t="s">
        <v>195</v>
      </c>
      <c r="C57" s="77"/>
      <c r="D57" s="77" t="s">
        <v>135</v>
      </c>
      <c r="E57" s="77" t="s">
        <v>134</v>
      </c>
      <c r="F57" s="77" t="s">
        <v>179</v>
      </c>
      <c r="G57" s="77" t="s">
        <v>180</v>
      </c>
      <c r="H57" s="77" t="s">
        <v>100</v>
      </c>
      <c r="I57" s="77" t="s">
        <v>101</v>
      </c>
      <c r="J57" s="77" t="s">
        <v>130</v>
      </c>
      <c r="K57" s="77" t="s">
        <v>131</v>
      </c>
      <c r="L57" s="77" t="s">
        <v>133</v>
      </c>
      <c r="M57" s="77">
        <v>29.99</v>
      </c>
      <c r="N57" s="96">
        <f t="shared" si="5"/>
        <v>32190.6662</v>
      </c>
      <c r="O57" s="77"/>
      <c r="P57" s="96">
        <f t="shared" si="26"/>
        <v>16230.588</v>
      </c>
      <c r="Q57" s="78">
        <f t="shared" si="27"/>
        <v>0.31</v>
      </c>
      <c r="R57" s="27">
        <v>9.2968999999999991</v>
      </c>
      <c r="AD57" s="34">
        <v>15</v>
      </c>
      <c r="AE57" s="34">
        <v>15</v>
      </c>
      <c r="AF57" s="34"/>
      <c r="AG57" s="34"/>
      <c r="AH57" s="34"/>
      <c r="AI57" s="34"/>
      <c r="AJ57" s="35">
        <v>15</v>
      </c>
      <c r="AK57" s="34">
        <v>15</v>
      </c>
      <c r="AL57" s="35"/>
      <c r="AM57" s="34"/>
      <c r="AN57" s="34"/>
      <c r="AO57" s="35"/>
      <c r="AP57" s="35"/>
      <c r="AQ57" s="48">
        <f t="shared" si="28"/>
        <v>30</v>
      </c>
      <c r="AR57" s="66">
        <f t="shared" si="29"/>
        <v>278.90699999999998</v>
      </c>
      <c r="AS57" s="67">
        <f t="shared" si="44"/>
        <v>7</v>
      </c>
      <c r="AT57" s="67">
        <f t="shared" si="44"/>
        <v>11</v>
      </c>
      <c r="AU57" s="67">
        <f t="shared" si="44"/>
        <v>8</v>
      </c>
      <c r="AV57" s="67">
        <f t="shared" si="44"/>
        <v>4</v>
      </c>
      <c r="AW57" s="67">
        <f t="shared" si="44"/>
        <v>0</v>
      </c>
      <c r="AX57" s="67">
        <f t="shared" si="44"/>
        <v>0</v>
      </c>
      <c r="AY57" s="67">
        <f t="shared" si="44"/>
        <v>0</v>
      </c>
      <c r="AZ57" s="67">
        <f t="shared" si="44"/>
        <v>0</v>
      </c>
      <c r="BA57" s="68">
        <f t="shared" si="30"/>
        <v>30</v>
      </c>
      <c r="BB57" s="64">
        <f t="shared" si="31"/>
        <v>30</v>
      </c>
      <c r="BC57" s="69">
        <f t="shared" si="32"/>
        <v>278.90699999999998</v>
      </c>
      <c r="BD57" s="67">
        <f t="shared" si="45"/>
        <v>7</v>
      </c>
      <c r="BE57" s="67">
        <f t="shared" si="45"/>
        <v>11</v>
      </c>
      <c r="BF57" s="67">
        <f t="shared" si="45"/>
        <v>8</v>
      </c>
      <c r="BG57" s="67">
        <f t="shared" si="45"/>
        <v>4</v>
      </c>
      <c r="BH57" s="67">
        <f t="shared" si="45"/>
        <v>0</v>
      </c>
      <c r="BI57" s="67">
        <f t="shared" si="45"/>
        <v>0</v>
      </c>
      <c r="BJ57" s="67">
        <f t="shared" si="45"/>
        <v>0</v>
      </c>
      <c r="BK57" s="67">
        <f t="shared" si="45"/>
        <v>0</v>
      </c>
      <c r="BL57" s="70">
        <f t="shared" si="33"/>
        <v>30</v>
      </c>
      <c r="BM57" s="71">
        <f t="shared" si="34"/>
        <v>14</v>
      </c>
      <c r="BN57" s="71">
        <f t="shared" si="35"/>
        <v>22</v>
      </c>
      <c r="BO57" s="71">
        <f t="shared" si="36"/>
        <v>16</v>
      </c>
      <c r="BP57" s="71">
        <f t="shared" si="37"/>
        <v>8</v>
      </c>
      <c r="BQ57" s="71">
        <f t="shared" si="38"/>
        <v>0</v>
      </c>
      <c r="BR57" s="71">
        <f t="shared" si="39"/>
        <v>0</v>
      </c>
      <c r="BS57" s="71">
        <f t="shared" si="40"/>
        <v>0</v>
      </c>
      <c r="BT57" s="71">
        <f t="shared" si="41"/>
        <v>0</v>
      </c>
      <c r="BU57" s="72">
        <f t="shared" si="42"/>
        <v>60</v>
      </c>
      <c r="BV57" s="73">
        <f t="shared" si="43"/>
        <v>557.81399999999996</v>
      </c>
      <c r="BZ57" t="s">
        <v>264</v>
      </c>
      <c r="CA57" t="s">
        <v>266</v>
      </c>
    </row>
    <row r="58" spans="1:79" x14ac:dyDescent="0.25">
      <c r="A58" s="77" t="str">
        <f t="shared" si="4"/>
        <v>X1OI20RAK90JBLK</v>
      </c>
      <c r="B58" s="77" t="s">
        <v>195</v>
      </c>
      <c r="C58" s="77"/>
      <c r="D58" s="77" t="s">
        <v>135</v>
      </c>
      <c r="E58" s="77" t="s">
        <v>134</v>
      </c>
      <c r="F58" s="77" t="s">
        <v>179</v>
      </c>
      <c r="G58" s="77" t="s">
        <v>180</v>
      </c>
      <c r="H58" s="77" t="s">
        <v>88</v>
      </c>
      <c r="I58" s="77" t="s">
        <v>89</v>
      </c>
      <c r="J58" s="77" t="s">
        <v>130</v>
      </c>
      <c r="K58" s="77" t="s">
        <v>131</v>
      </c>
      <c r="L58" s="77" t="s">
        <v>133</v>
      </c>
      <c r="M58" s="77">
        <v>29.99</v>
      </c>
      <c r="N58" s="96">
        <f t="shared" si="5"/>
        <v>32190.6662</v>
      </c>
      <c r="O58" s="77"/>
      <c r="P58" s="96">
        <f t="shared" si="26"/>
        <v>16230.588</v>
      </c>
      <c r="Q58" s="78">
        <f t="shared" si="27"/>
        <v>0.31</v>
      </c>
      <c r="R58" s="27">
        <v>9.2968999999999991</v>
      </c>
      <c r="AD58" s="34"/>
      <c r="AE58" s="34"/>
      <c r="AF58" s="34"/>
      <c r="AG58" s="34"/>
      <c r="AH58" s="34"/>
      <c r="AI58" s="34"/>
      <c r="AJ58" s="35"/>
      <c r="AK58" s="34"/>
      <c r="AL58" s="35"/>
      <c r="AM58" s="34"/>
      <c r="AN58" s="34"/>
      <c r="AO58" s="35"/>
      <c r="AP58" s="35"/>
      <c r="AQ58" s="48">
        <f t="shared" si="28"/>
        <v>0</v>
      </c>
      <c r="AR58" s="66">
        <f t="shared" si="29"/>
        <v>0</v>
      </c>
      <c r="AS58" s="67">
        <f t="shared" si="44"/>
        <v>0</v>
      </c>
      <c r="AT58" s="67">
        <f t="shared" si="44"/>
        <v>0</v>
      </c>
      <c r="AU58" s="67">
        <f t="shared" si="44"/>
        <v>0</v>
      </c>
      <c r="AV58" s="67">
        <f t="shared" si="44"/>
        <v>0</v>
      </c>
      <c r="AW58" s="67">
        <f t="shared" si="44"/>
        <v>0</v>
      </c>
      <c r="AX58" s="67">
        <f t="shared" si="44"/>
        <v>0</v>
      </c>
      <c r="AY58" s="67">
        <f t="shared" si="44"/>
        <v>0</v>
      </c>
      <c r="AZ58" s="67">
        <f t="shared" si="44"/>
        <v>0</v>
      </c>
      <c r="BA58" s="68">
        <f t="shared" si="30"/>
        <v>0</v>
      </c>
      <c r="BB58" s="64">
        <f t="shared" si="31"/>
        <v>0</v>
      </c>
      <c r="BC58" s="69">
        <f t="shared" si="32"/>
        <v>0</v>
      </c>
      <c r="BD58" s="67">
        <f t="shared" si="45"/>
        <v>0</v>
      </c>
      <c r="BE58" s="67">
        <f t="shared" si="45"/>
        <v>0</v>
      </c>
      <c r="BF58" s="67">
        <f t="shared" si="45"/>
        <v>0</v>
      </c>
      <c r="BG58" s="67">
        <f t="shared" si="45"/>
        <v>0</v>
      </c>
      <c r="BH58" s="67">
        <f t="shared" si="45"/>
        <v>0</v>
      </c>
      <c r="BI58" s="67">
        <f t="shared" si="45"/>
        <v>0</v>
      </c>
      <c r="BJ58" s="67">
        <f t="shared" si="45"/>
        <v>0</v>
      </c>
      <c r="BK58" s="67">
        <f t="shared" si="45"/>
        <v>0</v>
      </c>
      <c r="BL58" s="70">
        <f t="shared" si="33"/>
        <v>0</v>
      </c>
      <c r="BM58" s="71">
        <f t="shared" si="34"/>
        <v>0</v>
      </c>
      <c r="BN58" s="71">
        <f t="shared" si="35"/>
        <v>0</v>
      </c>
      <c r="BO58" s="71">
        <f t="shared" si="36"/>
        <v>0</v>
      </c>
      <c r="BP58" s="71">
        <f t="shared" si="37"/>
        <v>0</v>
      </c>
      <c r="BQ58" s="71">
        <f t="shared" si="38"/>
        <v>0</v>
      </c>
      <c r="BR58" s="71">
        <f t="shared" si="39"/>
        <v>0</v>
      </c>
      <c r="BS58" s="71">
        <f t="shared" si="40"/>
        <v>0</v>
      </c>
      <c r="BT58" s="71">
        <f t="shared" si="41"/>
        <v>0</v>
      </c>
      <c r="BU58" s="72">
        <f t="shared" si="42"/>
        <v>0</v>
      </c>
      <c r="BV58" s="73">
        <f t="shared" si="43"/>
        <v>0</v>
      </c>
      <c r="BZ58" t="s">
        <v>264</v>
      </c>
      <c r="CA58" t="s">
        <v>266</v>
      </c>
    </row>
    <row r="59" spans="1:79" x14ac:dyDescent="0.25">
      <c r="A59" s="77" t="str">
        <f t="shared" si="4"/>
        <v>X1BI57KAK95JTMU</v>
      </c>
      <c r="B59" s="77" t="s">
        <v>195</v>
      </c>
      <c r="C59" s="77"/>
      <c r="D59" s="77" t="s">
        <v>135</v>
      </c>
      <c r="E59" s="77" t="s">
        <v>134</v>
      </c>
      <c r="F59" s="77" t="s">
        <v>181</v>
      </c>
      <c r="G59" s="77" t="s">
        <v>182</v>
      </c>
      <c r="H59" s="77" t="s">
        <v>183</v>
      </c>
      <c r="I59" s="77" t="s">
        <v>184</v>
      </c>
      <c r="J59" s="77" t="s">
        <v>130</v>
      </c>
      <c r="K59" s="77" t="s">
        <v>131</v>
      </c>
      <c r="L59" s="77" t="s">
        <v>133</v>
      </c>
      <c r="M59" s="77">
        <v>29.99</v>
      </c>
      <c r="N59" s="96">
        <f t="shared" si="5"/>
        <v>32190.6662</v>
      </c>
      <c r="O59" s="77"/>
      <c r="P59" s="96">
        <f t="shared" si="26"/>
        <v>16230.588</v>
      </c>
      <c r="Q59" s="78">
        <f t="shared" si="27"/>
        <v>0.31</v>
      </c>
      <c r="R59" s="27">
        <v>9.2968999999999991</v>
      </c>
      <c r="AD59" s="34"/>
      <c r="AE59" s="34"/>
      <c r="AF59" s="34"/>
      <c r="AG59" s="34"/>
      <c r="AH59" s="34"/>
      <c r="AI59" s="34"/>
      <c r="AJ59" s="35"/>
      <c r="AK59" s="34"/>
      <c r="AL59" s="35"/>
      <c r="AM59" s="34"/>
      <c r="AN59" s="34"/>
      <c r="AO59" s="35"/>
      <c r="AP59" s="35"/>
      <c r="AQ59" s="48">
        <f t="shared" si="28"/>
        <v>0</v>
      </c>
      <c r="AR59" s="66">
        <f t="shared" si="29"/>
        <v>0</v>
      </c>
      <c r="AS59" s="67">
        <f t="shared" si="44"/>
        <v>0</v>
      </c>
      <c r="AT59" s="67">
        <f t="shared" si="44"/>
        <v>0</v>
      </c>
      <c r="AU59" s="67">
        <f t="shared" si="44"/>
        <v>0</v>
      </c>
      <c r="AV59" s="67">
        <f t="shared" si="44"/>
        <v>0</v>
      </c>
      <c r="AW59" s="67">
        <f t="shared" si="44"/>
        <v>0</v>
      </c>
      <c r="AX59" s="67">
        <f t="shared" si="44"/>
        <v>0</v>
      </c>
      <c r="AY59" s="67">
        <f t="shared" si="44"/>
        <v>0</v>
      </c>
      <c r="AZ59" s="67">
        <f t="shared" si="44"/>
        <v>0</v>
      </c>
      <c r="BA59" s="68">
        <f t="shared" si="30"/>
        <v>0</v>
      </c>
      <c r="BB59" s="64">
        <f t="shared" si="31"/>
        <v>0</v>
      </c>
      <c r="BC59" s="69">
        <f t="shared" si="32"/>
        <v>0</v>
      </c>
      <c r="BD59" s="67">
        <f t="shared" si="45"/>
        <v>0</v>
      </c>
      <c r="BE59" s="67">
        <f t="shared" si="45"/>
        <v>0</v>
      </c>
      <c r="BF59" s="67">
        <f t="shared" si="45"/>
        <v>0</v>
      </c>
      <c r="BG59" s="67">
        <f t="shared" si="45"/>
        <v>0</v>
      </c>
      <c r="BH59" s="67">
        <f t="shared" si="45"/>
        <v>0</v>
      </c>
      <c r="BI59" s="67">
        <f t="shared" si="45"/>
        <v>0</v>
      </c>
      <c r="BJ59" s="67">
        <f t="shared" si="45"/>
        <v>0</v>
      </c>
      <c r="BK59" s="67">
        <f t="shared" si="45"/>
        <v>0</v>
      </c>
      <c r="BL59" s="70">
        <f t="shared" si="33"/>
        <v>0</v>
      </c>
      <c r="BM59" s="71">
        <f t="shared" si="34"/>
        <v>0</v>
      </c>
      <c r="BN59" s="71">
        <f t="shared" si="35"/>
        <v>0</v>
      </c>
      <c r="BO59" s="71">
        <f t="shared" si="36"/>
        <v>0</v>
      </c>
      <c r="BP59" s="71">
        <f t="shared" si="37"/>
        <v>0</v>
      </c>
      <c r="BQ59" s="71">
        <f t="shared" si="38"/>
        <v>0</v>
      </c>
      <c r="BR59" s="71">
        <f t="shared" si="39"/>
        <v>0</v>
      </c>
      <c r="BS59" s="71">
        <f t="shared" si="40"/>
        <v>0</v>
      </c>
      <c r="BT59" s="71">
        <f t="shared" si="41"/>
        <v>0</v>
      </c>
      <c r="BU59" s="72">
        <f t="shared" si="42"/>
        <v>0</v>
      </c>
      <c r="BV59" s="73">
        <f t="shared" si="43"/>
        <v>0</v>
      </c>
      <c r="BZ59" t="s">
        <v>264</v>
      </c>
      <c r="CA59" t="s">
        <v>266</v>
      </c>
    </row>
    <row r="60" spans="1:79" x14ac:dyDescent="0.25">
      <c r="A60" s="77" t="str">
        <f t="shared" si="4"/>
        <v>X1BI58KAK95F0E1</v>
      </c>
      <c r="B60" s="77" t="s">
        <v>195</v>
      </c>
      <c r="C60" s="77"/>
      <c r="D60" s="77" t="s">
        <v>135</v>
      </c>
      <c r="E60" s="77" t="s">
        <v>134</v>
      </c>
      <c r="F60" s="77" t="s">
        <v>185</v>
      </c>
      <c r="G60" s="77" t="s">
        <v>186</v>
      </c>
      <c r="H60" s="77" t="s">
        <v>122</v>
      </c>
      <c r="I60" s="77" t="s">
        <v>123</v>
      </c>
      <c r="J60" s="77" t="s">
        <v>130</v>
      </c>
      <c r="K60" s="77" t="s">
        <v>131</v>
      </c>
      <c r="L60" s="77" t="s">
        <v>133</v>
      </c>
      <c r="M60" s="77">
        <v>29.99</v>
      </c>
      <c r="N60" s="96">
        <f t="shared" si="5"/>
        <v>32190.6662</v>
      </c>
      <c r="O60" s="77"/>
      <c r="P60" s="96">
        <f t="shared" si="26"/>
        <v>16230.588</v>
      </c>
      <c r="Q60" s="78">
        <f t="shared" si="27"/>
        <v>0.31</v>
      </c>
      <c r="R60" s="27">
        <v>9.2968999999999991</v>
      </c>
      <c r="AD60" s="34">
        <v>15</v>
      </c>
      <c r="AE60" s="34">
        <v>15</v>
      </c>
      <c r="AF60" s="34"/>
      <c r="AG60" s="34"/>
      <c r="AH60" s="34"/>
      <c r="AI60" s="34"/>
      <c r="AJ60" s="35">
        <v>15</v>
      </c>
      <c r="AK60" s="34">
        <v>15</v>
      </c>
      <c r="AL60" s="35"/>
      <c r="AM60" s="34"/>
      <c r="AN60" s="34"/>
      <c r="AO60" s="35"/>
      <c r="AP60" s="35"/>
      <c r="AQ60" s="48">
        <f t="shared" si="28"/>
        <v>30</v>
      </c>
      <c r="AR60" s="66">
        <f t="shared" si="29"/>
        <v>278.90699999999998</v>
      </c>
      <c r="AS60" s="67">
        <f t="shared" si="44"/>
        <v>7</v>
      </c>
      <c r="AT60" s="67">
        <f t="shared" si="44"/>
        <v>11</v>
      </c>
      <c r="AU60" s="67">
        <f t="shared" si="44"/>
        <v>8</v>
      </c>
      <c r="AV60" s="67">
        <f t="shared" si="44"/>
        <v>4</v>
      </c>
      <c r="AW60" s="67">
        <f t="shared" si="44"/>
        <v>0</v>
      </c>
      <c r="AX60" s="67">
        <f t="shared" si="44"/>
        <v>0</v>
      </c>
      <c r="AY60" s="67">
        <f t="shared" si="44"/>
        <v>0</v>
      </c>
      <c r="AZ60" s="67">
        <f t="shared" si="44"/>
        <v>0</v>
      </c>
      <c r="BA60" s="68">
        <f t="shared" si="30"/>
        <v>30</v>
      </c>
      <c r="BB60" s="64">
        <f t="shared" si="31"/>
        <v>30</v>
      </c>
      <c r="BC60" s="69">
        <f t="shared" si="32"/>
        <v>278.90699999999998</v>
      </c>
      <c r="BD60" s="67">
        <f t="shared" si="45"/>
        <v>7</v>
      </c>
      <c r="BE60" s="67">
        <f t="shared" si="45"/>
        <v>11</v>
      </c>
      <c r="BF60" s="67">
        <f t="shared" si="45"/>
        <v>8</v>
      </c>
      <c r="BG60" s="67">
        <f t="shared" si="45"/>
        <v>4</v>
      </c>
      <c r="BH60" s="67">
        <f t="shared" si="45"/>
        <v>0</v>
      </c>
      <c r="BI60" s="67">
        <f t="shared" si="45"/>
        <v>0</v>
      </c>
      <c r="BJ60" s="67">
        <f t="shared" si="45"/>
        <v>0</v>
      </c>
      <c r="BK60" s="67">
        <f t="shared" si="45"/>
        <v>0</v>
      </c>
      <c r="BL60" s="70">
        <f t="shared" si="33"/>
        <v>30</v>
      </c>
      <c r="BM60" s="71">
        <f t="shared" si="34"/>
        <v>14</v>
      </c>
      <c r="BN60" s="71">
        <f t="shared" si="35"/>
        <v>22</v>
      </c>
      <c r="BO60" s="71">
        <f t="shared" si="36"/>
        <v>16</v>
      </c>
      <c r="BP60" s="71">
        <f t="shared" si="37"/>
        <v>8</v>
      </c>
      <c r="BQ60" s="71">
        <f t="shared" si="38"/>
        <v>0</v>
      </c>
      <c r="BR60" s="71">
        <f t="shared" si="39"/>
        <v>0</v>
      </c>
      <c r="BS60" s="71">
        <f t="shared" si="40"/>
        <v>0</v>
      </c>
      <c r="BT60" s="71">
        <f t="shared" si="41"/>
        <v>0</v>
      </c>
      <c r="BU60" s="72">
        <f t="shared" si="42"/>
        <v>60</v>
      </c>
      <c r="BV60" s="73">
        <f t="shared" si="43"/>
        <v>557.81399999999996</v>
      </c>
      <c r="BZ60" t="s">
        <v>264</v>
      </c>
      <c r="CA60" t="s">
        <v>266</v>
      </c>
    </row>
    <row r="61" spans="1:79" x14ac:dyDescent="0.25">
      <c r="A61" s="77" t="str">
        <f t="shared" si="4"/>
        <v>X1BI58KAK95JTMU</v>
      </c>
      <c r="B61" s="77" t="s">
        <v>195</v>
      </c>
      <c r="C61" s="77"/>
      <c r="D61" s="77" t="s">
        <v>135</v>
      </c>
      <c r="E61" s="77" t="s">
        <v>134</v>
      </c>
      <c r="F61" s="77" t="s">
        <v>185</v>
      </c>
      <c r="G61" s="77" t="s">
        <v>186</v>
      </c>
      <c r="H61" s="77" t="s">
        <v>183</v>
      </c>
      <c r="I61" s="77" t="s">
        <v>184</v>
      </c>
      <c r="J61" s="77" t="s">
        <v>130</v>
      </c>
      <c r="K61" s="77" t="s">
        <v>131</v>
      </c>
      <c r="L61" s="77" t="s">
        <v>133</v>
      </c>
      <c r="M61" s="77">
        <v>29.99</v>
      </c>
      <c r="N61" s="96">
        <f t="shared" si="5"/>
        <v>32190.6662</v>
      </c>
      <c r="O61" s="77"/>
      <c r="P61" s="96">
        <f t="shared" si="26"/>
        <v>16230.588</v>
      </c>
      <c r="Q61" s="78">
        <f t="shared" si="27"/>
        <v>0.31</v>
      </c>
      <c r="R61" s="27">
        <v>9.2968999999999991</v>
      </c>
      <c r="AD61" s="34">
        <v>15</v>
      </c>
      <c r="AE61" s="34">
        <v>15</v>
      </c>
      <c r="AF61" s="34"/>
      <c r="AG61" s="34"/>
      <c r="AH61" s="34"/>
      <c r="AI61" s="34"/>
      <c r="AJ61" s="35">
        <v>15</v>
      </c>
      <c r="AK61" s="34">
        <v>15</v>
      </c>
      <c r="AL61" s="35"/>
      <c r="AM61" s="34"/>
      <c r="AN61" s="34"/>
      <c r="AO61" s="35"/>
      <c r="AP61" s="35"/>
      <c r="AQ61" s="48">
        <f t="shared" si="28"/>
        <v>30</v>
      </c>
      <c r="AR61" s="66">
        <f t="shared" si="29"/>
        <v>278.90699999999998</v>
      </c>
      <c r="AS61" s="67">
        <f t="shared" si="44"/>
        <v>7</v>
      </c>
      <c r="AT61" s="67">
        <f t="shared" si="44"/>
        <v>11</v>
      </c>
      <c r="AU61" s="67">
        <f t="shared" si="44"/>
        <v>8</v>
      </c>
      <c r="AV61" s="67">
        <f t="shared" si="44"/>
        <v>4</v>
      </c>
      <c r="AW61" s="67">
        <f t="shared" si="44"/>
        <v>0</v>
      </c>
      <c r="AX61" s="67">
        <f t="shared" si="44"/>
        <v>0</v>
      </c>
      <c r="AY61" s="67">
        <f t="shared" si="44"/>
        <v>0</v>
      </c>
      <c r="AZ61" s="67">
        <f t="shared" si="44"/>
        <v>0</v>
      </c>
      <c r="BA61" s="68">
        <f t="shared" si="30"/>
        <v>30</v>
      </c>
      <c r="BB61" s="64">
        <f t="shared" si="31"/>
        <v>30</v>
      </c>
      <c r="BC61" s="69">
        <f t="shared" si="32"/>
        <v>278.90699999999998</v>
      </c>
      <c r="BD61" s="67">
        <f t="shared" si="45"/>
        <v>7</v>
      </c>
      <c r="BE61" s="67">
        <f t="shared" si="45"/>
        <v>11</v>
      </c>
      <c r="BF61" s="67">
        <f t="shared" si="45"/>
        <v>8</v>
      </c>
      <c r="BG61" s="67">
        <f t="shared" si="45"/>
        <v>4</v>
      </c>
      <c r="BH61" s="67">
        <f t="shared" si="45"/>
        <v>0</v>
      </c>
      <c r="BI61" s="67">
        <f t="shared" si="45"/>
        <v>0</v>
      </c>
      <c r="BJ61" s="67">
        <f t="shared" si="45"/>
        <v>0</v>
      </c>
      <c r="BK61" s="67">
        <f t="shared" si="45"/>
        <v>0</v>
      </c>
      <c r="BL61" s="70">
        <f t="shared" si="33"/>
        <v>30</v>
      </c>
      <c r="BM61" s="71">
        <f t="shared" si="34"/>
        <v>14</v>
      </c>
      <c r="BN61" s="71">
        <f t="shared" si="35"/>
        <v>22</v>
      </c>
      <c r="BO61" s="71">
        <f t="shared" si="36"/>
        <v>16</v>
      </c>
      <c r="BP61" s="71">
        <f t="shared" si="37"/>
        <v>8</v>
      </c>
      <c r="BQ61" s="71">
        <f t="shared" si="38"/>
        <v>0</v>
      </c>
      <c r="BR61" s="71">
        <f t="shared" si="39"/>
        <v>0</v>
      </c>
      <c r="BS61" s="71">
        <f t="shared" si="40"/>
        <v>0</v>
      </c>
      <c r="BT61" s="71">
        <f t="shared" si="41"/>
        <v>0</v>
      </c>
      <c r="BU61" s="72">
        <f t="shared" si="42"/>
        <v>60</v>
      </c>
      <c r="BV61" s="73">
        <f t="shared" si="43"/>
        <v>557.81399999999996</v>
      </c>
      <c r="BZ61" t="s">
        <v>264</v>
      </c>
      <c r="CA61" t="s">
        <v>266</v>
      </c>
    </row>
    <row r="62" spans="1:79" x14ac:dyDescent="0.25">
      <c r="A62" s="77" t="str">
        <f t="shared" si="4"/>
        <v>X1BI60KAK95F74Z</v>
      </c>
      <c r="B62" s="77" t="s">
        <v>195</v>
      </c>
      <c r="C62" s="77"/>
      <c r="D62" s="77" t="s">
        <v>135</v>
      </c>
      <c r="E62" s="77" t="s">
        <v>134</v>
      </c>
      <c r="F62" s="77" t="s">
        <v>187</v>
      </c>
      <c r="G62" s="77" t="s">
        <v>188</v>
      </c>
      <c r="H62" s="77" t="s">
        <v>189</v>
      </c>
      <c r="I62" s="77" t="s">
        <v>190</v>
      </c>
      <c r="J62" s="77" t="s">
        <v>130</v>
      </c>
      <c r="K62" s="77" t="s">
        <v>132</v>
      </c>
      <c r="L62" s="77" t="s">
        <v>133</v>
      </c>
      <c r="M62" s="77">
        <v>29.99</v>
      </c>
      <c r="N62" s="96">
        <f t="shared" si="5"/>
        <v>32190.6662</v>
      </c>
      <c r="O62" s="77"/>
      <c r="P62" s="96">
        <f t="shared" si="26"/>
        <v>16230.588</v>
      </c>
      <c r="Q62" s="78">
        <f t="shared" si="27"/>
        <v>0.31</v>
      </c>
      <c r="R62" s="27">
        <v>9.2968999999999991</v>
      </c>
      <c r="AD62" s="34"/>
      <c r="AE62" s="34"/>
      <c r="AF62" s="34"/>
      <c r="AG62" s="34"/>
      <c r="AH62" s="34"/>
      <c r="AI62" s="34"/>
      <c r="AJ62" s="35"/>
      <c r="AK62" s="34"/>
      <c r="AL62" s="35"/>
      <c r="AM62" s="34"/>
      <c r="AN62" s="34"/>
      <c r="AO62" s="35"/>
      <c r="AP62" s="35"/>
      <c r="AQ62" s="48">
        <f t="shared" si="28"/>
        <v>0</v>
      </c>
      <c r="AR62" s="66">
        <f t="shared" si="29"/>
        <v>0</v>
      </c>
      <c r="AS62" s="67">
        <f t="shared" si="44"/>
        <v>0</v>
      </c>
      <c r="AT62" s="67">
        <f t="shared" si="44"/>
        <v>0</v>
      </c>
      <c r="AU62" s="67">
        <f t="shared" si="44"/>
        <v>0</v>
      </c>
      <c r="AV62" s="67">
        <f t="shared" si="44"/>
        <v>0</v>
      </c>
      <c r="AW62" s="67">
        <f t="shared" si="44"/>
        <v>0</v>
      </c>
      <c r="AX62" s="67">
        <f t="shared" si="44"/>
        <v>0</v>
      </c>
      <c r="AY62" s="67">
        <f t="shared" si="44"/>
        <v>0</v>
      </c>
      <c r="AZ62" s="67">
        <f t="shared" si="44"/>
        <v>0</v>
      </c>
      <c r="BA62" s="68">
        <f t="shared" si="30"/>
        <v>0</v>
      </c>
      <c r="BB62" s="64">
        <f t="shared" si="31"/>
        <v>0</v>
      </c>
      <c r="BC62" s="69">
        <f t="shared" si="32"/>
        <v>0</v>
      </c>
      <c r="BD62" s="67">
        <f t="shared" si="45"/>
        <v>0</v>
      </c>
      <c r="BE62" s="67">
        <f t="shared" si="45"/>
        <v>0</v>
      </c>
      <c r="BF62" s="67">
        <f t="shared" si="45"/>
        <v>0</v>
      </c>
      <c r="BG62" s="67">
        <f t="shared" si="45"/>
        <v>0</v>
      </c>
      <c r="BH62" s="67">
        <f t="shared" si="45"/>
        <v>0</v>
      </c>
      <c r="BI62" s="67">
        <f t="shared" si="45"/>
        <v>0</v>
      </c>
      <c r="BJ62" s="67">
        <f t="shared" si="45"/>
        <v>0</v>
      </c>
      <c r="BK62" s="67">
        <f t="shared" si="45"/>
        <v>0</v>
      </c>
      <c r="BL62" s="70">
        <f t="shared" si="33"/>
        <v>0</v>
      </c>
      <c r="BM62" s="71">
        <f t="shared" si="34"/>
        <v>0</v>
      </c>
      <c r="BN62" s="71">
        <f t="shared" si="35"/>
        <v>0</v>
      </c>
      <c r="BO62" s="71">
        <f t="shared" si="36"/>
        <v>0</v>
      </c>
      <c r="BP62" s="71">
        <f t="shared" si="37"/>
        <v>0</v>
      </c>
      <c r="BQ62" s="71">
        <f t="shared" si="38"/>
        <v>0</v>
      </c>
      <c r="BR62" s="71">
        <f t="shared" si="39"/>
        <v>0</v>
      </c>
      <c r="BS62" s="71">
        <f t="shared" si="40"/>
        <v>0</v>
      </c>
      <c r="BT62" s="71">
        <f t="shared" si="41"/>
        <v>0</v>
      </c>
      <c r="BU62" s="72">
        <f t="shared" si="42"/>
        <v>0</v>
      </c>
      <c r="BV62" s="73">
        <f t="shared" si="43"/>
        <v>0</v>
      </c>
      <c r="BZ62" t="s">
        <v>264</v>
      </c>
      <c r="CA62" t="s">
        <v>266</v>
      </c>
    </row>
    <row r="63" spans="1:79" x14ac:dyDescent="0.25">
      <c r="A63" s="77" t="str">
        <f t="shared" si="4"/>
        <v>X1BI60KAK95JTMU</v>
      </c>
      <c r="B63" s="77" t="s">
        <v>195</v>
      </c>
      <c r="C63" s="77"/>
      <c r="D63" s="77" t="s">
        <v>135</v>
      </c>
      <c r="E63" s="77" t="s">
        <v>134</v>
      </c>
      <c r="F63" s="77" t="s">
        <v>187</v>
      </c>
      <c r="G63" s="77" t="s">
        <v>188</v>
      </c>
      <c r="H63" s="77" t="s">
        <v>183</v>
      </c>
      <c r="I63" s="77" t="s">
        <v>184</v>
      </c>
      <c r="J63" s="77" t="s">
        <v>130</v>
      </c>
      <c r="K63" s="77" t="s">
        <v>132</v>
      </c>
      <c r="L63" s="77" t="s">
        <v>133</v>
      </c>
      <c r="M63" s="77">
        <v>29.99</v>
      </c>
      <c r="N63" s="96">
        <f t="shared" si="5"/>
        <v>32190.6662</v>
      </c>
      <c r="O63" s="77"/>
      <c r="P63" s="96">
        <f t="shared" si="26"/>
        <v>16230.588</v>
      </c>
      <c r="Q63" s="78">
        <f t="shared" si="27"/>
        <v>0.31</v>
      </c>
      <c r="R63" s="27">
        <v>9.2968999999999991</v>
      </c>
      <c r="AD63" s="34"/>
      <c r="AE63" s="34"/>
      <c r="AF63" s="34"/>
      <c r="AG63" s="34"/>
      <c r="AH63" s="34"/>
      <c r="AI63" s="34"/>
      <c r="AJ63" s="35"/>
      <c r="AK63" s="34"/>
      <c r="AL63" s="35"/>
      <c r="AM63" s="34"/>
      <c r="AN63" s="34"/>
      <c r="AO63" s="35"/>
      <c r="AP63" s="35"/>
      <c r="AQ63" s="48">
        <f t="shared" si="28"/>
        <v>0</v>
      </c>
      <c r="AR63" s="66">
        <f t="shared" si="29"/>
        <v>0</v>
      </c>
      <c r="AS63" s="67">
        <f t="shared" si="44"/>
        <v>0</v>
      </c>
      <c r="AT63" s="67">
        <f t="shared" si="44"/>
        <v>0</v>
      </c>
      <c r="AU63" s="67">
        <f t="shared" si="44"/>
        <v>0</v>
      </c>
      <c r="AV63" s="67">
        <f t="shared" si="44"/>
        <v>0</v>
      </c>
      <c r="AW63" s="67">
        <f t="shared" si="44"/>
        <v>0</v>
      </c>
      <c r="AX63" s="67">
        <f t="shared" si="44"/>
        <v>0</v>
      </c>
      <c r="AY63" s="67">
        <f t="shared" si="44"/>
        <v>0</v>
      </c>
      <c r="AZ63" s="67">
        <f t="shared" si="44"/>
        <v>0</v>
      </c>
      <c r="BA63" s="68">
        <f t="shared" si="30"/>
        <v>0</v>
      </c>
      <c r="BB63" s="64">
        <f t="shared" si="31"/>
        <v>0</v>
      </c>
      <c r="BC63" s="69">
        <f t="shared" si="32"/>
        <v>0</v>
      </c>
      <c r="BD63" s="67">
        <f t="shared" si="45"/>
        <v>0</v>
      </c>
      <c r="BE63" s="67">
        <f t="shared" si="45"/>
        <v>0</v>
      </c>
      <c r="BF63" s="67">
        <f t="shared" si="45"/>
        <v>0</v>
      </c>
      <c r="BG63" s="67">
        <f t="shared" si="45"/>
        <v>0</v>
      </c>
      <c r="BH63" s="67">
        <f t="shared" si="45"/>
        <v>0</v>
      </c>
      <c r="BI63" s="67">
        <f t="shared" si="45"/>
        <v>0</v>
      </c>
      <c r="BJ63" s="67">
        <f t="shared" si="45"/>
        <v>0</v>
      </c>
      <c r="BK63" s="67">
        <f t="shared" si="45"/>
        <v>0</v>
      </c>
      <c r="BL63" s="70">
        <f t="shared" si="33"/>
        <v>0</v>
      </c>
      <c r="BM63" s="71">
        <f t="shared" si="34"/>
        <v>0</v>
      </c>
      <c r="BN63" s="71">
        <f t="shared" si="35"/>
        <v>0</v>
      </c>
      <c r="BO63" s="71">
        <f t="shared" si="36"/>
        <v>0</v>
      </c>
      <c r="BP63" s="71">
        <f t="shared" si="37"/>
        <v>0</v>
      </c>
      <c r="BQ63" s="71">
        <f t="shared" si="38"/>
        <v>0</v>
      </c>
      <c r="BR63" s="71">
        <f t="shared" si="39"/>
        <v>0</v>
      </c>
      <c r="BS63" s="71">
        <f t="shared" si="40"/>
        <v>0</v>
      </c>
      <c r="BT63" s="71">
        <f t="shared" si="41"/>
        <v>0</v>
      </c>
      <c r="BU63" s="72">
        <f t="shared" si="42"/>
        <v>0</v>
      </c>
      <c r="BV63" s="73">
        <f t="shared" si="43"/>
        <v>0</v>
      </c>
      <c r="BZ63" t="s">
        <v>264</v>
      </c>
      <c r="CA63" t="s">
        <v>266</v>
      </c>
    </row>
    <row r="64" spans="1:79" x14ac:dyDescent="0.25">
      <c r="A64" s="77" t="str">
        <f t="shared" si="4"/>
        <v>X1BI61KAK95PWMU</v>
      </c>
      <c r="B64" s="77" t="s">
        <v>195</v>
      </c>
      <c r="C64" s="77"/>
      <c r="D64" s="77" t="s">
        <v>135</v>
      </c>
      <c r="E64" s="77" t="s">
        <v>134</v>
      </c>
      <c r="F64" s="77" t="s">
        <v>191</v>
      </c>
      <c r="G64" s="77" t="s">
        <v>192</v>
      </c>
      <c r="H64" s="77" t="s">
        <v>193</v>
      </c>
      <c r="I64" s="77" t="s">
        <v>194</v>
      </c>
      <c r="J64" s="77" t="s">
        <v>130</v>
      </c>
      <c r="K64" s="77" t="s">
        <v>131</v>
      </c>
      <c r="L64" s="77" t="s">
        <v>133</v>
      </c>
      <c r="M64" s="77">
        <v>29.99</v>
      </c>
      <c r="N64" s="96">
        <f t="shared" si="5"/>
        <v>32190.6662</v>
      </c>
      <c r="O64" s="77"/>
      <c r="P64" s="96">
        <f t="shared" si="26"/>
        <v>16230.588</v>
      </c>
      <c r="Q64" s="78">
        <f t="shared" si="27"/>
        <v>0.31</v>
      </c>
      <c r="R64" s="27">
        <v>9.2968999999999991</v>
      </c>
      <c r="AD64" s="34"/>
      <c r="AE64" s="34"/>
      <c r="AF64" s="34"/>
      <c r="AG64" s="34"/>
      <c r="AH64" s="34"/>
      <c r="AI64" s="34"/>
      <c r="AJ64" s="35"/>
      <c r="AK64" s="34"/>
      <c r="AL64" s="35"/>
      <c r="AM64" s="34"/>
      <c r="AN64" s="34"/>
      <c r="AO64" s="35"/>
      <c r="AP64" s="35"/>
      <c r="AQ64" s="48">
        <f t="shared" si="28"/>
        <v>0</v>
      </c>
      <c r="AR64" s="66">
        <f t="shared" si="29"/>
        <v>0</v>
      </c>
      <c r="AS64" s="67">
        <f t="shared" si="44"/>
        <v>0</v>
      </c>
      <c r="AT64" s="67">
        <f t="shared" si="44"/>
        <v>0</v>
      </c>
      <c r="AU64" s="67">
        <f t="shared" si="44"/>
        <v>0</v>
      </c>
      <c r="AV64" s="67">
        <f t="shared" si="44"/>
        <v>0</v>
      </c>
      <c r="AW64" s="67">
        <f t="shared" si="44"/>
        <v>0</v>
      </c>
      <c r="AX64" s="67">
        <f t="shared" si="44"/>
        <v>0</v>
      </c>
      <c r="AY64" s="67">
        <f t="shared" si="44"/>
        <v>0</v>
      </c>
      <c r="AZ64" s="67">
        <f t="shared" si="44"/>
        <v>0</v>
      </c>
      <c r="BA64" s="68">
        <f t="shared" si="30"/>
        <v>0</v>
      </c>
      <c r="BB64" s="64">
        <f t="shared" si="31"/>
        <v>0</v>
      </c>
      <c r="BC64" s="69">
        <f t="shared" si="32"/>
        <v>0</v>
      </c>
      <c r="BD64" s="67">
        <f t="shared" si="45"/>
        <v>0</v>
      </c>
      <c r="BE64" s="67">
        <f t="shared" si="45"/>
        <v>0</v>
      </c>
      <c r="BF64" s="67">
        <f t="shared" si="45"/>
        <v>0</v>
      </c>
      <c r="BG64" s="67">
        <f t="shared" si="45"/>
        <v>0</v>
      </c>
      <c r="BH64" s="67">
        <f t="shared" si="45"/>
        <v>0</v>
      </c>
      <c r="BI64" s="67">
        <f t="shared" si="45"/>
        <v>0</v>
      </c>
      <c r="BJ64" s="67">
        <f t="shared" si="45"/>
        <v>0</v>
      </c>
      <c r="BK64" s="67">
        <f t="shared" si="45"/>
        <v>0</v>
      </c>
      <c r="BL64" s="70">
        <f t="shared" si="33"/>
        <v>0</v>
      </c>
      <c r="BM64" s="71">
        <f t="shared" si="34"/>
        <v>0</v>
      </c>
      <c r="BN64" s="71">
        <f t="shared" si="35"/>
        <v>0</v>
      </c>
      <c r="BO64" s="71">
        <f t="shared" si="36"/>
        <v>0</v>
      </c>
      <c r="BP64" s="71">
        <f t="shared" si="37"/>
        <v>0</v>
      </c>
      <c r="BQ64" s="71">
        <f t="shared" si="38"/>
        <v>0</v>
      </c>
      <c r="BR64" s="71">
        <f t="shared" si="39"/>
        <v>0</v>
      </c>
      <c r="BS64" s="71">
        <f t="shared" si="40"/>
        <v>0</v>
      </c>
      <c r="BT64" s="71">
        <f t="shared" si="41"/>
        <v>0</v>
      </c>
      <c r="BU64" s="72">
        <f t="shared" si="42"/>
        <v>0</v>
      </c>
      <c r="BV64" s="73">
        <f t="shared" si="43"/>
        <v>0</v>
      </c>
      <c r="BZ64" t="s">
        <v>264</v>
      </c>
      <c r="CA64" t="s">
        <v>266</v>
      </c>
    </row>
    <row r="65" spans="43:74" x14ac:dyDescent="0.25">
      <c r="AQ65" s="64">
        <f>SUM(AQ15:AQ64)</f>
        <v>780</v>
      </c>
      <c r="AR65" s="69">
        <f>SUM(AR15:AR64)</f>
        <v>7251.5820000000022</v>
      </c>
      <c r="BA65" s="105">
        <f>SUM(BA15:BA64)</f>
        <v>780</v>
      </c>
      <c r="BB65" s="64">
        <f>SUM(BB15:BB64)</f>
        <v>780</v>
      </c>
      <c r="BC65" s="69">
        <f>SUM(BC15:BC64)</f>
        <v>7251.5820000000022</v>
      </c>
      <c r="BL65" s="105">
        <f>SUM(BL15:BL64)</f>
        <v>780</v>
      </c>
      <c r="BU65" s="72">
        <f>SUM(BU15:BU64)</f>
        <v>1560</v>
      </c>
      <c r="BV65" s="72">
        <f>SUM(BV15:BV64)</f>
        <v>14503.164000000004</v>
      </c>
    </row>
  </sheetData>
  <autoFilter ref="A14:BV65" xr:uid="{350DE86E-02F3-4139-8DC0-523FD8B727F2}"/>
  <mergeCells count="4">
    <mergeCell ref="BM10:BT10"/>
    <mergeCell ref="F1:I5"/>
    <mergeCell ref="AS10:AZ10"/>
    <mergeCell ref="BD10:BK10"/>
  </mergeCells>
  <conditionalFormatting sqref="Q1">
    <cfRule type="cellIs" dxfId="1" priority="1" operator="greaterThan">
      <formula>0.25</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E3695-A64B-41D2-BB14-8736E35EC783}">
  <dimension ref="A1:CB69"/>
  <sheetViews>
    <sheetView showGridLines="0" topLeftCell="A14" workbookViewId="0">
      <selection activeCell="A14" sqref="A14"/>
    </sheetView>
  </sheetViews>
  <sheetFormatPr baseColWidth="10" defaultRowHeight="15" x14ac:dyDescent="0.25"/>
  <cols>
    <col min="1" max="1" width="17.28515625" bestFit="1" customWidth="1"/>
    <col min="2" max="2" width="8" customWidth="1"/>
    <col min="4" max="4" width="12" bestFit="1" customWidth="1"/>
    <col min="5" max="5" width="7.5703125" bestFit="1" customWidth="1"/>
    <col min="6" max="6" width="13.42578125" bestFit="1" customWidth="1"/>
    <col min="7" max="7" width="23.5703125" bestFit="1" customWidth="1"/>
    <col min="8" max="8" width="5" bestFit="1" customWidth="1"/>
    <col min="9" max="9" width="20.7109375" bestFit="1" customWidth="1"/>
    <col min="10" max="10" width="28.28515625" bestFit="1" customWidth="1"/>
    <col min="11" max="11" width="5.7109375" bestFit="1" customWidth="1"/>
    <col min="12" max="12" width="5.42578125" bestFit="1" customWidth="1"/>
    <col min="13" max="13" width="6.42578125" bestFit="1" customWidth="1"/>
    <col min="14" max="14" width="6.85546875" bestFit="1" customWidth="1"/>
    <col min="15" max="15" width="6.7109375" bestFit="1" customWidth="1"/>
    <col min="16" max="16" width="8.28515625" bestFit="1" customWidth="1"/>
    <col min="17" max="17" width="6.42578125" bestFit="1" customWidth="1"/>
    <col min="19" max="29" width="0" hidden="1" customWidth="1"/>
    <col min="32" max="32" width="7.140625" bestFit="1" customWidth="1"/>
    <col min="33" max="33" width="9.42578125" hidden="1" customWidth="1"/>
    <col min="34" max="34" width="7.5703125" hidden="1" customWidth="1"/>
    <col min="35" max="35" width="7.140625" hidden="1" customWidth="1"/>
    <col min="37" max="37" width="5.28515625" bestFit="1" customWidth="1"/>
    <col min="38" max="38" width="7.7109375" hidden="1" customWidth="1"/>
    <col min="39" max="39" width="6.42578125" hidden="1" customWidth="1"/>
    <col min="40" max="40" width="7.28515625" hidden="1" customWidth="1"/>
    <col min="41" max="41" width="8" hidden="1" customWidth="1"/>
    <col min="42" max="42" width="8.28515625" hidden="1" customWidth="1"/>
    <col min="43" max="43" width="16.5703125" bestFit="1" customWidth="1"/>
    <col min="44" max="44" width="15.42578125" bestFit="1" customWidth="1"/>
    <col min="53" max="53" width="16.28515625" bestFit="1" customWidth="1"/>
    <col min="55" max="55" width="15.28515625" bestFit="1" customWidth="1"/>
    <col min="64" max="64" width="15.85546875" bestFit="1" customWidth="1"/>
    <col min="73" max="73" width="15.140625" bestFit="1" customWidth="1"/>
    <col min="74" max="74" width="14.42578125" bestFit="1" customWidth="1"/>
  </cols>
  <sheetData>
    <row r="1" spans="1:80" s="3" customFormat="1" ht="17.45" customHeight="1" x14ac:dyDescent="0.2">
      <c r="A1" s="1"/>
      <c r="B1" s="2"/>
      <c r="C1" s="2"/>
      <c r="F1" s="111" t="s">
        <v>11</v>
      </c>
      <c r="G1" s="111"/>
      <c r="H1" s="111"/>
      <c r="I1" s="111"/>
      <c r="J1" s="4"/>
      <c r="K1" s="4"/>
      <c r="L1" s="4"/>
      <c r="M1" s="4"/>
      <c r="N1" s="5"/>
      <c r="O1" s="6"/>
      <c r="P1" s="6"/>
      <c r="Q1" s="7"/>
      <c r="R1" s="8"/>
      <c r="S1" s="9"/>
      <c r="T1" s="9"/>
      <c r="U1" s="9"/>
      <c r="V1" s="9"/>
      <c r="W1" s="9"/>
      <c r="X1" s="9"/>
      <c r="Y1" s="9"/>
      <c r="AP1" s="10"/>
      <c r="AR1" s="10"/>
    </row>
    <row r="2" spans="1:80" s="3" customFormat="1" ht="15" customHeight="1" x14ac:dyDescent="0.2">
      <c r="A2" s="1"/>
      <c r="B2" s="1"/>
      <c r="C2" s="1"/>
      <c r="F2" s="111"/>
      <c r="G2" s="111"/>
      <c r="H2" s="111"/>
      <c r="I2" s="111"/>
      <c r="J2" s="4"/>
      <c r="K2" s="4"/>
      <c r="L2" s="4"/>
      <c r="M2" s="4"/>
      <c r="N2" s="5"/>
      <c r="O2" s="11"/>
      <c r="P2" s="11"/>
      <c r="Q2" s="11"/>
      <c r="R2" s="11"/>
      <c r="S2" s="12"/>
      <c r="T2" s="12"/>
      <c r="U2" s="12"/>
      <c r="V2" s="12"/>
      <c r="W2" s="12"/>
      <c r="X2" s="12"/>
      <c r="Y2" s="12"/>
      <c r="AQ2" s="10"/>
    </row>
    <row r="3" spans="1:80" s="3" customFormat="1" ht="17.45" customHeight="1" x14ac:dyDescent="0.2">
      <c r="A3" s="1"/>
      <c r="B3" s="1"/>
      <c r="C3" s="1"/>
      <c r="F3" s="111"/>
      <c r="G3" s="111"/>
      <c r="H3" s="111"/>
      <c r="I3" s="111"/>
      <c r="N3" s="13"/>
      <c r="O3" s="11"/>
      <c r="P3" s="11"/>
      <c r="Q3" s="11"/>
      <c r="R3" s="11"/>
      <c r="S3" s="9"/>
      <c r="T3" s="9"/>
      <c r="U3" s="9"/>
      <c r="V3" s="9"/>
      <c r="W3" s="9"/>
      <c r="X3" s="9"/>
      <c r="Y3" s="9"/>
      <c r="AQ3" s="10"/>
    </row>
    <row r="4" spans="1:80" s="3" customFormat="1" ht="12.75" customHeight="1" x14ac:dyDescent="0.2">
      <c r="A4" s="1"/>
      <c r="B4" s="1"/>
      <c r="C4" s="1"/>
      <c r="F4" s="111"/>
      <c r="G4" s="111"/>
      <c r="H4" s="111"/>
      <c r="I4" s="111"/>
      <c r="L4" s="40" t="s">
        <v>12</v>
      </c>
      <c r="M4" s="14"/>
      <c r="N4" s="15"/>
      <c r="O4" s="13"/>
      <c r="P4" s="13"/>
      <c r="R4" s="11"/>
      <c r="S4" s="9"/>
      <c r="T4" s="9"/>
      <c r="U4" s="9"/>
      <c r="V4" s="9"/>
      <c r="W4" s="9"/>
      <c r="X4" s="9"/>
      <c r="Y4" s="9"/>
      <c r="AR4" s="42" t="s">
        <v>12</v>
      </c>
      <c r="AS4" s="43">
        <v>0.22</v>
      </c>
      <c r="AT4" s="43">
        <v>0.38</v>
      </c>
      <c r="AU4" s="43">
        <v>0.27</v>
      </c>
      <c r="AV4" s="43">
        <v>0.13</v>
      </c>
      <c r="AW4" s="43"/>
      <c r="AX4" s="44"/>
      <c r="AY4" s="44"/>
      <c r="AZ4" s="43"/>
      <c r="BA4" s="45">
        <f>SUM(AS4:AZ4)</f>
        <v>1</v>
      </c>
      <c r="BC4" s="42" t="s">
        <v>12</v>
      </c>
      <c r="BD4" s="43">
        <v>0.23</v>
      </c>
      <c r="BE4" s="43">
        <v>0.38</v>
      </c>
      <c r="BF4" s="43">
        <v>0.27</v>
      </c>
      <c r="BG4" s="43">
        <v>0.12</v>
      </c>
      <c r="BH4" s="43"/>
      <c r="BI4" s="46"/>
      <c r="BJ4" s="74"/>
      <c r="BK4" s="75"/>
      <c r="BL4" s="76">
        <f>SUM(BD4:BK4)</f>
        <v>1</v>
      </c>
    </row>
    <row r="5" spans="1:80" s="3" customFormat="1" ht="12.75" x14ac:dyDescent="0.2">
      <c r="A5" s="16"/>
      <c r="C5" s="17" t="s">
        <v>13</v>
      </c>
      <c r="F5" s="111"/>
      <c r="G5" s="111"/>
      <c r="H5" s="111"/>
      <c r="I5" s="111"/>
      <c r="L5" s="41" t="s">
        <v>41</v>
      </c>
      <c r="M5" s="14"/>
      <c r="N5" s="15"/>
      <c r="O5" s="13"/>
      <c r="P5" s="13"/>
      <c r="R5" s="11"/>
      <c r="S5" s="12"/>
      <c r="T5" s="12"/>
      <c r="U5" s="12"/>
      <c r="V5" s="12"/>
      <c r="W5" s="12"/>
      <c r="X5" s="12"/>
      <c r="Y5" s="12"/>
      <c r="AR5" s="42" t="s">
        <v>41</v>
      </c>
      <c r="AS5" s="43">
        <v>0.09</v>
      </c>
      <c r="AT5" s="43">
        <v>0.12</v>
      </c>
      <c r="AU5" s="43">
        <v>0.14000000000000001</v>
      </c>
      <c r="AV5" s="43">
        <v>0.17499999999999999</v>
      </c>
      <c r="AW5" s="43">
        <v>0.215</v>
      </c>
      <c r="AX5" s="46">
        <v>0.16</v>
      </c>
      <c r="AY5" s="46">
        <v>0.1</v>
      </c>
      <c r="AZ5" s="44"/>
      <c r="BA5" s="45">
        <f>SUM(AS5:AZ5)</f>
        <v>0.99999999999999989</v>
      </c>
      <c r="BC5" s="42" t="s">
        <v>41</v>
      </c>
      <c r="BD5" s="43">
        <v>0.09</v>
      </c>
      <c r="BE5" s="43">
        <v>0.12</v>
      </c>
      <c r="BF5" s="43">
        <v>0.14000000000000001</v>
      </c>
      <c r="BG5" s="43">
        <v>0.17499999999999999</v>
      </c>
      <c r="BH5" s="43">
        <v>0.215</v>
      </c>
      <c r="BI5" s="46">
        <v>0.16</v>
      </c>
      <c r="BJ5" s="46">
        <v>0.1</v>
      </c>
      <c r="BK5" s="74"/>
      <c r="BL5" s="76">
        <f>SUM(BD5:BK5)</f>
        <v>0.99999999999999989</v>
      </c>
    </row>
    <row r="6" spans="1:80" s="3" customFormat="1" ht="12.6" customHeight="1" x14ac:dyDescent="0.2">
      <c r="A6" s="16"/>
      <c r="C6" s="17" t="s">
        <v>14</v>
      </c>
      <c r="D6" s="18"/>
      <c r="E6" s="18"/>
      <c r="F6" s="19"/>
      <c r="G6" s="20"/>
      <c r="H6" s="20"/>
      <c r="I6" s="20"/>
      <c r="J6" s="20"/>
      <c r="K6" s="14"/>
      <c r="L6" s="41"/>
      <c r="M6" s="21"/>
      <c r="N6" s="22"/>
      <c r="O6" s="13"/>
      <c r="P6" s="13"/>
      <c r="Q6" s="13"/>
      <c r="R6" s="11"/>
      <c r="S6" s="12"/>
      <c r="T6" s="12"/>
      <c r="U6" s="12"/>
      <c r="V6" s="12"/>
      <c r="W6" s="12"/>
      <c r="X6" s="12"/>
      <c r="Y6" s="12"/>
      <c r="AR6" s="42"/>
      <c r="AS6" s="43"/>
      <c r="AT6" s="43"/>
      <c r="AU6" s="43"/>
      <c r="AV6" s="43"/>
      <c r="AW6" s="43"/>
      <c r="AX6" s="46"/>
      <c r="AY6" s="46"/>
      <c r="AZ6" s="43"/>
      <c r="BA6" s="45">
        <f>SUM(AS6:AZ6)</f>
        <v>0</v>
      </c>
      <c r="BC6" s="42"/>
      <c r="BD6" s="75"/>
      <c r="BE6" s="75"/>
      <c r="BF6" s="75"/>
      <c r="BG6" s="75"/>
      <c r="BH6" s="75"/>
      <c r="BI6" s="75"/>
      <c r="BJ6" s="75"/>
      <c r="BK6" s="75"/>
      <c r="BL6" s="76">
        <f>SUM(BD6:BK6)</f>
        <v>0</v>
      </c>
    </row>
    <row r="7" spans="1:80" s="3" customFormat="1" ht="12" customHeight="1" x14ac:dyDescent="0.2">
      <c r="A7" s="16"/>
      <c r="C7" s="17" t="s">
        <v>198</v>
      </c>
      <c r="F7" s="19"/>
      <c r="G7" s="20"/>
      <c r="H7" s="20"/>
      <c r="I7" s="23"/>
      <c r="J7" s="19"/>
      <c r="K7" s="24"/>
      <c r="L7" s="41" t="s">
        <v>42</v>
      </c>
      <c r="M7" s="24"/>
      <c r="N7" s="13"/>
      <c r="O7" s="13"/>
      <c r="P7" s="13"/>
      <c r="Q7" s="13"/>
      <c r="R7" s="11"/>
      <c r="AR7" s="12" t="s">
        <v>42</v>
      </c>
      <c r="AS7" s="43">
        <v>1</v>
      </c>
      <c r="AT7" s="43"/>
      <c r="AU7" s="43"/>
      <c r="AV7" s="43"/>
      <c r="AW7" s="43"/>
      <c r="AX7" s="43"/>
      <c r="AY7" s="43"/>
      <c r="AZ7" s="43"/>
      <c r="BA7" s="45">
        <f>SUM(AS7:AZ7)</f>
        <v>1</v>
      </c>
      <c r="BC7" s="12" t="s">
        <v>42</v>
      </c>
      <c r="BD7" s="75">
        <v>1</v>
      </c>
      <c r="BE7" s="75"/>
      <c r="BF7" s="75"/>
      <c r="BG7" s="75"/>
      <c r="BH7" s="75"/>
      <c r="BI7" s="75"/>
      <c r="BJ7" s="75"/>
      <c r="BK7" s="75"/>
      <c r="BL7" s="76">
        <f>SUM(BD7:BK7)</f>
        <v>1</v>
      </c>
    </row>
    <row r="8" spans="1:80" s="3" customFormat="1" ht="12" customHeight="1" x14ac:dyDescent="0.2">
      <c r="A8" s="16"/>
      <c r="B8" s="17"/>
      <c r="C8" s="17"/>
      <c r="F8" s="19"/>
      <c r="G8" s="19"/>
      <c r="H8" s="20"/>
      <c r="I8" s="23"/>
      <c r="J8" s="26"/>
      <c r="K8" s="24"/>
      <c r="L8" s="36" t="s">
        <v>37</v>
      </c>
      <c r="M8" s="36">
        <v>820</v>
      </c>
      <c r="N8" s="36">
        <v>1.19</v>
      </c>
      <c r="O8" s="36" t="s">
        <v>38</v>
      </c>
      <c r="P8" s="37">
        <v>6.9</v>
      </c>
      <c r="Q8" s="95">
        <v>1.1000000000000001</v>
      </c>
      <c r="AQ8" s="25"/>
    </row>
    <row r="9" spans="1:80" x14ac:dyDescent="0.25">
      <c r="C9" t="s">
        <v>252</v>
      </c>
      <c r="L9" s="38" t="s">
        <v>39</v>
      </c>
      <c r="M9" s="38">
        <v>3.45</v>
      </c>
      <c r="N9" s="38">
        <v>1.18</v>
      </c>
      <c r="O9" s="38" t="s">
        <v>40</v>
      </c>
      <c r="P9" s="38">
        <v>30</v>
      </c>
      <c r="Q9" s="39">
        <v>1.75</v>
      </c>
    </row>
    <row r="10" spans="1:80" ht="26.25" x14ac:dyDescent="0.25">
      <c r="R10" s="81" t="s">
        <v>56</v>
      </c>
      <c r="S10" s="28" t="s">
        <v>16</v>
      </c>
      <c r="T10" s="28" t="s">
        <v>16</v>
      </c>
      <c r="U10" s="28" t="s">
        <v>16</v>
      </c>
      <c r="V10" s="28" t="s">
        <v>16</v>
      </c>
      <c r="W10" s="28" t="s">
        <v>16</v>
      </c>
      <c r="X10" s="28" t="s">
        <v>16</v>
      </c>
      <c r="Y10" s="28" t="s">
        <v>16</v>
      </c>
      <c r="Z10" s="28" t="s">
        <v>16</v>
      </c>
      <c r="AA10" s="28" t="s">
        <v>16</v>
      </c>
      <c r="AB10" s="28" t="s">
        <v>16</v>
      </c>
      <c r="AC10" s="28" t="s">
        <v>16</v>
      </c>
      <c r="AD10" s="28" t="s">
        <v>16</v>
      </c>
      <c r="AE10" s="28" t="s">
        <v>16</v>
      </c>
      <c r="AF10" s="28" t="s">
        <v>16</v>
      </c>
      <c r="AG10" s="28" t="s">
        <v>16</v>
      </c>
      <c r="AH10" s="28" t="s">
        <v>16</v>
      </c>
      <c r="AI10" s="28" t="s">
        <v>16</v>
      </c>
      <c r="AJ10" s="29" t="s">
        <v>19</v>
      </c>
      <c r="AK10" s="29" t="s">
        <v>19</v>
      </c>
      <c r="AL10" s="29" t="s">
        <v>19</v>
      </c>
      <c r="AM10" s="29" t="s">
        <v>20</v>
      </c>
      <c r="AN10" s="29" t="s">
        <v>19</v>
      </c>
      <c r="AO10" s="29" t="s">
        <v>19</v>
      </c>
      <c r="AP10" s="29" t="s">
        <v>19</v>
      </c>
      <c r="AQ10" s="50" t="s">
        <v>84</v>
      </c>
      <c r="AR10" s="50" t="s">
        <v>82</v>
      </c>
      <c r="AS10" s="112" t="s">
        <v>61</v>
      </c>
      <c r="AT10" s="113"/>
      <c r="AU10" s="113"/>
      <c r="AV10" s="113"/>
      <c r="AW10" s="113"/>
      <c r="AX10" s="113"/>
      <c r="AY10" s="113"/>
      <c r="AZ10" s="114"/>
      <c r="BA10" s="47" t="s">
        <v>83</v>
      </c>
      <c r="BB10" s="51" t="s">
        <v>63</v>
      </c>
      <c r="BC10" s="52" t="s">
        <v>82</v>
      </c>
      <c r="BD10" s="115" t="s">
        <v>64</v>
      </c>
      <c r="BE10" s="116"/>
      <c r="BF10" s="116"/>
      <c r="BG10" s="116"/>
      <c r="BH10" s="116"/>
      <c r="BI10" s="116"/>
      <c r="BJ10" s="116"/>
      <c r="BK10" s="117"/>
      <c r="BL10" s="53" t="s">
        <v>62</v>
      </c>
      <c r="BM10" s="110" t="s">
        <v>65</v>
      </c>
      <c r="BN10" s="110"/>
      <c r="BO10" s="110"/>
      <c r="BP10" s="110"/>
      <c r="BQ10" s="110"/>
      <c r="BR10" s="110"/>
      <c r="BS10" s="110"/>
      <c r="BT10" s="110"/>
      <c r="BU10" s="79"/>
      <c r="BV10" s="79"/>
    </row>
    <row r="11" spans="1:80" ht="20.45" customHeight="1" x14ac:dyDescent="0.25">
      <c r="A11" s="84"/>
      <c r="B11" s="84"/>
      <c r="C11" s="84"/>
      <c r="D11" s="85"/>
      <c r="E11" s="85"/>
      <c r="F11" s="84"/>
      <c r="G11" s="84"/>
      <c r="H11" s="84"/>
      <c r="I11" s="84"/>
      <c r="J11" s="84"/>
      <c r="K11" s="84"/>
      <c r="L11" s="85"/>
      <c r="M11" s="86"/>
      <c r="N11" s="87"/>
      <c r="O11" s="87"/>
      <c r="P11" s="87"/>
      <c r="Q11" s="88"/>
      <c r="R11" s="82"/>
      <c r="S11" s="30" t="s">
        <v>47</v>
      </c>
      <c r="T11" s="30" t="s">
        <v>47</v>
      </c>
      <c r="U11" s="30" t="s">
        <v>47</v>
      </c>
      <c r="V11" s="30" t="s">
        <v>47</v>
      </c>
      <c r="W11" s="30" t="s">
        <v>47</v>
      </c>
      <c r="X11" s="30" t="s">
        <v>47</v>
      </c>
      <c r="Y11" s="30" t="s">
        <v>47</v>
      </c>
      <c r="Z11" s="30" t="s">
        <v>47</v>
      </c>
      <c r="AA11" s="30" t="s">
        <v>47</v>
      </c>
      <c r="AB11" s="30" t="s">
        <v>55</v>
      </c>
      <c r="AC11" s="30" t="s">
        <v>22</v>
      </c>
      <c r="AD11" s="30" t="s">
        <v>47</v>
      </c>
      <c r="AE11" s="30" t="s">
        <v>47</v>
      </c>
      <c r="AF11" s="30" t="s">
        <v>47</v>
      </c>
      <c r="AG11" s="30" t="s">
        <v>47</v>
      </c>
      <c r="AH11" s="30" t="s">
        <v>47</v>
      </c>
      <c r="AI11" s="30" t="s">
        <v>47</v>
      </c>
      <c r="AJ11" s="31" t="s">
        <v>19</v>
      </c>
      <c r="AK11" s="31" t="s">
        <v>19</v>
      </c>
      <c r="AL11" s="31" t="s">
        <v>21</v>
      </c>
      <c r="AM11" s="31" t="s">
        <v>21</v>
      </c>
      <c r="AN11" s="31" t="s">
        <v>21</v>
      </c>
      <c r="AO11" s="31" t="s">
        <v>21</v>
      </c>
      <c r="AP11" s="31" t="s">
        <v>22</v>
      </c>
      <c r="AQ11" s="55"/>
      <c r="AR11" s="56"/>
      <c r="AS11" s="57"/>
      <c r="AT11" s="57"/>
      <c r="AU11" s="57"/>
      <c r="AV11" s="57"/>
      <c r="AW11" s="57"/>
      <c r="AX11" s="57"/>
      <c r="AY11" s="57"/>
      <c r="AZ11" s="57"/>
      <c r="BA11" s="56"/>
      <c r="BB11" s="58"/>
      <c r="BC11" s="59"/>
      <c r="BD11" s="60"/>
      <c r="BE11" s="60"/>
      <c r="BF11" s="60"/>
      <c r="BG11" s="60"/>
      <c r="BH11" s="60"/>
      <c r="BI11" s="60"/>
      <c r="BJ11" s="60"/>
      <c r="BK11" s="60"/>
      <c r="BL11" s="59"/>
      <c r="BM11" s="61"/>
      <c r="BN11" s="61"/>
      <c r="BO11" s="61"/>
      <c r="BP11" s="61"/>
      <c r="BQ11" s="61"/>
      <c r="BR11" s="61"/>
      <c r="BS11" s="61"/>
      <c r="BT11" s="61"/>
      <c r="BU11" s="61"/>
      <c r="BV11" s="61"/>
    </row>
    <row r="12" spans="1:80" ht="15.75" x14ac:dyDescent="0.25">
      <c r="A12" s="84"/>
      <c r="B12" s="84"/>
      <c r="C12" s="84"/>
      <c r="D12" s="85"/>
      <c r="E12" s="85"/>
      <c r="F12" s="84"/>
      <c r="G12" s="84"/>
      <c r="H12" s="84"/>
      <c r="I12" s="84"/>
      <c r="J12" s="84"/>
      <c r="K12" s="84"/>
      <c r="L12" s="85"/>
      <c r="M12" s="86"/>
      <c r="N12" s="87"/>
      <c r="O12" s="87"/>
      <c r="P12" s="87"/>
      <c r="Q12" s="85"/>
      <c r="R12" s="82"/>
      <c r="S12" s="32">
        <v>1</v>
      </c>
      <c r="T12" s="32">
        <v>1</v>
      </c>
      <c r="U12" s="32">
        <v>1</v>
      </c>
      <c r="V12" s="32">
        <v>1</v>
      </c>
      <c r="W12" s="32">
        <v>1</v>
      </c>
      <c r="X12" s="32">
        <v>1</v>
      </c>
      <c r="Y12" s="32">
        <v>1</v>
      </c>
      <c r="Z12" s="32">
        <v>1</v>
      </c>
      <c r="AA12" s="32">
        <v>1</v>
      </c>
      <c r="AB12" s="32">
        <v>1</v>
      </c>
      <c r="AC12" s="32">
        <v>1</v>
      </c>
      <c r="AD12" s="32">
        <v>1</v>
      </c>
      <c r="AE12" s="32">
        <v>1</v>
      </c>
      <c r="AF12" s="32">
        <v>1</v>
      </c>
      <c r="AG12" s="32">
        <v>1</v>
      </c>
      <c r="AH12" s="32">
        <v>1</v>
      </c>
      <c r="AI12" s="32">
        <v>1</v>
      </c>
      <c r="AJ12" s="33">
        <v>1</v>
      </c>
      <c r="AK12" s="33">
        <v>1</v>
      </c>
      <c r="AL12" s="33">
        <v>1</v>
      </c>
      <c r="AM12" s="33">
        <v>1</v>
      </c>
      <c r="AN12" s="33">
        <v>1</v>
      </c>
      <c r="AO12" s="33">
        <v>1</v>
      </c>
      <c r="AP12" s="33">
        <v>1</v>
      </c>
      <c r="AQ12" s="47"/>
      <c r="AR12" s="62"/>
      <c r="AS12" s="48" t="s">
        <v>66</v>
      </c>
      <c r="AT12" s="48" t="s">
        <v>67</v>
      </c>
      <c r="AU12" s="48" t="s">
        <v>68</v>
      </c>
      <c r="AV12" s="48" t="s">
        <v>69</v>
      </c>
      <c r="AW12" s="48" t="s">
        <v>70</v>
      </c>
      <c r="AX12" s="48"/>
      <c r="AY12" s="48"/>
      <c r="AZ12" s="48"/>
      <c r="BA12" s="62" t="s">
        <v>16</v>
      </c>
      <c r="BB12" s="53"/>
      <c r="BC12" s="63"/>
      <c r="BD12" s="64" t="s">
        <v>66</v>
      </c>
      <c r="BE12" s="64" t="s">
        <v>67</v>
      </c>
      <c r="BF12" s="64" t="s">
        <v>68</v>
      </c>
      <c r="BG12" s="64" t="s">
        <v>69</v>
      </c>
      <c r="BH12" s="64" t="s">
        <v>70</v>
      </c>
      <c r="BI12" s="64"/>
      <c r="BJ12" s="64"/>
      <c r="BK12" s="64"/>
      <c r="BL12" s="63" t="s">
        <v>19</v>
      </c>
      <c r="BM12" s="61" t="s">
        <v>66</v>
      </c>
      <c r="BN12" s="61" t="s">
        <v>67</v>
      </c>
      <c r="BO12" s="61" t="s">
        <v>68</v>
      </c>
      <c r="BP12" s="61" t="s">
        <v>69</v>
      </c>
      <c r="BQ12" s="61" t="s">
        <v>70</v>
      </c>
      <c r="BR12" s="61"/>
      <c r="BS12" s="61"/>
      <c r="BT12" s="61"/>
      <c r="BU12" s="79"/>
      <c r="BV12" s="79"/>
    </row>
    <row r="13" spans="1:80" ht="15.75" x14ac:dyDescent="0.25">
      <c r="A13" s="84"/>
      <c r="B13" s="84"/>
      <c r="C13" s="84"/>
      <c r="D13" s="85"/>
      <c r="E13" s="85"/>
      <c r="F13" s="84"/>
      <c r="G13" s="84"/>
      <c r="H13" s="84"/>
      <c r="I13" s="84"/>
      <c r="J13" s="84"/>
      <c r="K13" s="84"/>
      <c r="L13" s="85"/>
      <c r="M13" s="86"/>
      <c r="N13" s="87"/>
      <c r="O13" s="87"/>
      <c r="P13" s="87"/>
      <c r="Q13" s="85"/>
      <c r="R13" s="83"/>
      <c r="S13" s="32" t="s">
        <v>32</v>
      </c>
      <c r="T13" s="32" t="s">
        <v>32</v>
      </c>
      <c r="U13" s="32" t="s">
        <v>33</v>
      </c>
      <c r="V13" s="32" t="s">
        <v>33</v>
      </c>
      <c r="W13" s="32" t="s">
        <v>34</v>
      </c>
      <c r="X13" s="32" t="s">
        <v>34</v>
      </c>
      <c r="Y13" s="32" t="s">
        <v>34</v>
      </c>
      <c r="Z13" s="32" t="s">
        <v>36</v>
      </c>
      <c r="AA13" s="32" t="s">
        <v>36</v>
      </c>
      <c r="AB13" s="32" t="s">
        <v>34</v>
      </c>
      <c r="AC13" s="32" t="s">
        <v>36</v>
      </c>
      <c r="AD13" s="48"/>
      <c r="AE13" s="48"/>
      <c r="AF13" s="48"/>
      <c r="AG13" s="48"/>
      <c r="AH13" s="48"/>
      <c r="AI13" s="48"/>
      <c r="AJ13" s="33"/>
      <c r="AK13" s="33"/>
      <c r="AL13" s="33" t="s">
        <v>36</v>
      </c>
      <c r="AM13" s="33" t="s">
        <v>35</v>
      </c>
      <c r="AN13" s="33" t="s">
        <v>34</v>
      </c>
      <c r="AO13" s="33" t="s">
        <v>33</v>
      </c>
      <c r="AP13" s="33" t="s">
        <v>34</v>
      </c>
      <c r="AQ13" s="47"/>
      <c r="AR13" s="62"/>
      <c r="AS13" s="48">
        <v>29</v>
      </c>
      <c r="AT13" s="48">
        <v>30</v>
      </c>
      <c r="AU13" s="48">
        <v>31</v>
      </c>
      <c r="AV13" s="48">
        <v>32</v>
      </c>
      <c r="AW13" s="48">
        <v>33</v>
      </c>
      <c r="AX13" s="48">
        <v>34</v>
      </c>
      <c r="AY13" s="48">
        <v>36</v>
      </c>
      <c r="AZ13" s="48">
        <v>38</v>
      </c>
      <c r="BA13" s="62" t="s">
        <v>71</v>
      </c>
      <c r="BB13" s="53"/>
      <c r="BC13" s="63"/>
      <c r="BD13" s="64">
        <v>29</v>
      </c>
      <c r="BE13" s="64">
        <v>30</v>
      </c>
      <c r="BF13" s="64">
        <v>31</v>
      </c>
      <c r="BG13" s="64">
        <v>32</v>
      </c>
      <c r="BH13" s="64">
        <v>33</v>
      </c>
      <c r="BI13" s="64">
        <v>34</v>
      </c>
      <c r="BJ13" s="64">
        <v>36</v>
      </c>
      <c r="BK13" s="64">
        <v>38</v>
      </c>
      <c r="BL13" s="63" t="s">
        <v>71</v>
      </c>
      <c r="BM13" s="61">
        <v>29</v>
      </c>
      <c r="BN13" s="61">
        <v>30</v>
      </c>
      <c r="BO13" s="61">
        <v>31</v>
      </c>
      <c r="BP13" s="61">
        <v>32</v>
      </c>
      <c r="BQ13" s="61">
        <v>33</v>
      </c>
      <c r="BR13" s="61">
        <v>34</v>
      </c>
      <c r="BS13" s="61">
        <v>36</v>
      </c>
      <c r="BT13" s="61">
        <v>38</v>
      </c>
      <c r="BU13" s="79" t="s">
        <v>72</v>
      </c>
      <c r="BV13" s="79" t="s">
        <v>72</v>
      </c>
    </row>
    <row r="14" spans="1:80" ht="33.75" x14ac:dyDescent="0.25">
      <c r="A14" s="89" t="s">
        <v>15</v>
      </c>
      <c r="B14" s="90" t="s">
        <v>0</v>
      </c>
      <c r="C14" s="90" t="s">
        <v>1</v>
      </c>
      <c r="D14" s="91" t="s">
        <v>17</v>
      </c>
      <c r="E14" s="91" t="s">
        <v>18</v>
      </c>
      <c r="F14" s="90" t="s">
        <v>2</v>
      </c>
      <c r="G14" s="90" t="s">
        <v>3</v>
      </c>
      <c r="H14" s="90" t="s">
        <v>4</v>
      </c>
      <c r="I14" s="90" t="s">
        <v>5</v>
      </c>
      <c r="J14" s="90" t="s">
        <v>6</v>
      </c>
      <c r="K14" s="90" t="s">
        <v>7</v>
      </c>
      <c r="L14" s="91" t="s">
        <v>80</v>
      </c>
      <c r="M14" s="92" t="s">
        <v>8</v>
      </c>
      <c r="N14" s="93" t="s">
        <v>9</v>
      </c>
      <c r="O14" s="93" t="s">
        <v>10</v>
      </c>
      <c r="P14" s="93" t="s">
        <v>81</v>
      </c>
      <c r="Q14" s="94" t="s">
        <v>79</v>
      </c>
      <c r="R14" s="80" t="s">
        <v>56</v>
      </c>
      <c r="S14" s="32" t="s">
        <v>48</v>
      </c>
      <c r="T14" s="32" t="s">
        <v>49</v>
      </c>
      <c r="U14" s="32" t="s">
        <v>50</v>
      </c>
      <c r="V14" s="32" t="s">
        <v>51</v>
      </c>
      <c r="W14" s="32" t="s">
        <v>52</v>
      </c>
      <c r="X14" s="32" t="s">
        <v>26</v>
      </c>
      <c r="Y14" s="32" t="s">
        <v>53</v>
      </c>
      <c r="Z14" s="32" t="s">
        <v>54</v>
      </c>
      <c r="AA14" s="32" t="s">
        <v>28</v>
      </c>
      <c r="AB14" s="32" t="s">
        <v>29</v>
      </c>
      <c r="AC14" s="32" t="s">
        <v>30</v>
      </c>
      <c r="AD14" s="49" t="s">
        <v>43</v>
      </c>
      <c r="AE14" s="49" t="s">
        <v>44</v>
      </c>
      <c r="AF14" s="49" t="s">
        <v>57</v>
      </c>
      <c r="AG14" s="49" t="s">
        <v>58</v>
      </c>
      <c r="AH14" s="49" t="s">
        <v>59</v>
      </c>
      <c r="AI14" s="49" t="s">
        <v>60</v>
      </c>
      <c r="AJ14" s="33" t="s">
        <v>45</v>
      </c>
      <c r="AK14" s="33" t="s">
        <v>46</v>
      </c>
      <c r="AL14" s="33" t="s">
        <v>27</v>
      </c>
      <c r="AM14" s="33" t="s">
        <v>24</v>
      </c>
      <c r="AN14" s="33" t="s">
        <v>25</v>
      </c>
      <c r="AO14" s="33" t="s">
        <v>23</v>
      </c>
      <c r="AP14" s="31" t="s">
        <v>31</v>
      </c>
      <c r="AQ14" s="47">
        <v>2</v>
      </c>
      <c r="AR14" s="47" t="s">
        <v>73</v>
      </c>
      <c r="AS14" s="48">
        <v>29</v>
      </c>
      <c r="AT14" s="48">
        <v>30</v>
      </c>
      <c r="AU14" s="48">
        <v>31</v>
      </c>
      <c r="AV14" s="48">
        <v>32</v>
      </c>
      <c r="AW14" s="48">
        <v>33</v>
      </c>
      <c r="AX14" s="48">
        <v>34</v>
      </c>
      <c r="AY14" s="48">
        <v>36</v>
      </c>
      <c r="AZ14" s="48">
        <v>38</v>
      </c>
      <c r="BA14" s="47" t="s">
        <v>74</v>
      </c>
      <c r="BB14" s="53">
        <v>1</v>
      </c>
      <c r="BC14" s="53" t="s">
        <v>75</v>
      </c>
      <c r="BD14" s="64">
        <v>29</v>
      </c>
      <c r="BE14" s="64">
        <v>30</v>
      </c>
      <c r="BF14" s="64">
        <v>31</v>
      </c>
      <c r="BG14" s="64">
        <v>32</v>
      </c>
      <c r="BH14" s="64">
        <v>33</v>
      </c>
      <c r="BI14" s="64">
        <v>34</v>
      </c>
      <c r="BJ14" s="64">
        <v>36</v>
      </c>
      <c r="BK14" s="64">
        <v>38</v>
      </c>
      <c r="BL14" s="53" t="s">
        <v>76</v>
      </c>
      <c r="BM14" s="61">
        <v>29</v>
      </c>
      <c r="BN14" s="61">
        <v>30</v>
      </c>
      <c r="BO14" s="61">
        <v>31</v>
      </c>
      <c r="BP14" s="61">
        <v>32</v>
      </c>
      <c r="BQ14" s="61">
        <v>33</v>
      </c>
      <c r="BR14" s="61">
        <v>34</v>
      </c>
      <c r="BS14" s="61">
        <v>36</v>
      </c>
      <c r="BT14" s="61">
        <v>38</v>
      </c>
      <c r="BU14" s="65" t="s">
        <v>77</v>
      </c>
      <c r="BV14" s="79" t="s">
        <v>78</v>
      </c>
      <c r="BW14" t="s">
        <v>253</v>
      </c>
      <c r="BX14" t="s">
        <v>254</v>
      </c>
      <c r="BY14" t="s">
        <v>255</v>
      </c>
      <c r="BZ14" t="s">
        <v>256</v>
      </c>
      <c r="CA14" t="s">
        <v>257</v>
      </c>
      <c r="CB14" t="s">
        <v>258</v>
      </c>
    </row>
    <row r="15" spans="1:80" x14ac:dyDescent="0.25">
      <c r="A15" s="77" t="str">
        <f>F15&amp;H15</f>
        <v>Q1VI45K9TJ3G011</v>
      </c>
      <c r="B15" s="77" t="s">
        <v>195</v>
      </c>
      <c r="C15" s="77"/>
      <c r="D15" s="77" t="s">
        <v>135</v>
      </c>
      <c r="E15" s="77" t="s">
        <v>134</v>
      </c>
      <c r="F15" s="77" t="s">
        <v>199</v>
      </c>
      <c r="G15" s="77" t="s">
        <v>200</v>
      </c>
      <c r="H15" s="77" t="s">
        <v>92</v>
      </c>
      <c r="I15" s="77" t="s">
        <v>93</v>
      </c>
      <c r="J15" s="77" t="s">
        <v>221</v>
      </c>
      <c r="K15" s="77" t="s">
        <v>132</v>
      </c>
      <c r="L15" s="77" t="s">
        <v>12</v>
      </c>
      <c r="M15" s="77">
        <v>29.99</v>
      </c>
      <c r="N15" s="96">
        <f>M15*$M$8*$N$8*$Q$8</f>
        <v>32190.6662</v>
      </c>
      <c r="O15" s="77"/>
      <c r="P15" s="96"/>
      <c r="Q15" s="78">
        <f>R15/M15</f>
        <v>0.31</v>
      </c>
      <c r="R15" s="27">
        <v>9.2968999999999991</v>
      </c>
      <c r="S15" s="34"/>
      <c r="T15" s="34"/>
      <c r="U15" s="34"/>
      <c r="V15" s="34"/>
      <c r="W15" s="34"/>
      <c r="X15" s="34"/>
      <c r="Y15" s="34"/>
      <c r="Z15" s="34"/>
      <c r="AA15" s="35"/>
      <c r="AB15" s="34"/>
      <c r="AC15" s="34"/>
      <c r="AD15" s="34"/>
      <c r="AE15" s="34"/>
      <c r="AF15" s="34"/>
      <c r="AG15" s="34"/>
      <c r="AH15" s="34"/>
      <c r="AI15" s="34"/>
      <c r="AJ15" s="35"/>
      <c r="AK15" s="34"/>
      <c r="AL15" s="35"/>
      <c r="AM15" s="34"/>
      <c r="AN15" s="34"/>
      <c r="AO15" s="35"/>
      <c r="AP15" s="35"/>
      <c r="AQ15" s="48">
        <f>+S15+T15+U15+V15+W15+X15+Y15+Z15+AA15+AC15+AD15+AE15+AF15+AG15+AH15+AI15</f>
        <v>0</v>
      </c>
      <c r="AR15" s="66">
        <f>BA15*R15</f>
        <v>0</v>
      </c>
      <c r="AS15" s="67">
        <f t="shared" ref="AS15:AZ30" si="0">ROUND(IF($L15=$L$4,($AQ15*AS$4),IF($L15=$L$5,($AQ15*AS$5),IF($L15=$L$6,($AQ15*AS$6),IF($L15=$L$7,($AQ15*AS$7))))),0)</f>
        <v>0</v>
      </c>
      <c r="AT15" s="67">
        <f t="shared" si="0"/>
        <v>0</v>
      </c>
      <c r="AU15" s="67">
        <f t="shared" si="0"/>
        <v>0</v>
      </c>
      <c r="AV15" s="67">
        <f t="shared" si="0"/>
        <v>0</v>
      </c>
      <c r="AW15" s="67">
        <f t="shared" si="0"/>
        <v>0</v>
      </c>
      <c r="AX15" s="67">
        <f t="shared" si="0"/>
        <v>0</v>
      </c>
      <c r="AY15" s="67">
        <f t="shared" si="0"/>
        <v>0</v>
      </c>
      <c r="AZ15" s="67">
        <f t="shared" si="0"/>
        <v>0</v>
      </c>
      <c r="BA15" s="68">
        <f>SUM(AS15:AZ15)</f>
        <v>0</v>
      </c>
      <c r="BB15" s="64">
        <f>+AJ15+AL15+AK15+AM15+AN15+AO15+AP15</f>
        <v>0</v>
      </c>
      <c r="BC15" s="69">
        <f>BL15*R15</f>
        <v>0</v>
      </c>
      <c r="BD15" s="67">
        <f t="shared" ref="BD15:BK30" si="1">ROUND(IF($L15=$L$4,($BB15*BD$4),IF($L15=$L$5,($BB15*BD$5),IF($L15=$L$6,($BB15*BD$6),IF($L15=$L$7,($BB15*BD$7))))),0)</f>
        <v>0</v>
      </c>
      <c r="BE15" s="67">
        <f t="shared" si="1"/>
        <v>0</v>
      </c>
      <c r="BF15" s="67">
        <f t="shared" si="1"/>
        <v>0</v>
      </c>
      <c r="BG15" s="67">
        <f t="shared" si="1"/>
        <v>0</v>
      </c>
      <c r="BH15" s="67">
        <f t="shared" si="1"/>
        <v>0</v>
      </c>
      <c r="BI15" s="67">
        <f t="shared" si="1"/>
        <v>0</v>
      </c>
      <c r="BJ15" s="67">
        <f t="shared" si="1"/>
        <v>0</v>
      </c>
      <c r="BK15" s="67">
        <f t="shared" si="1"/>
        <v>0</v>
      </c>
      <c r="BL15" s="70">
        <f t="shared" ref="BL15:BL64" si="2">SUM(BD15:BK15)</f>
        <v>0</v>
      </c>
      <c r="BM15" s="71">
        <f>AS15+BD15</f>
        <v>0</v>
      </c>
      <c r="BN15" s="71">
        <f t="shared" ref="BN15:BT30" si="3">AT15+BE15</f>
        <v>0</v>
      </c>
      <c r="BO15" s="71">
        <f t="shared" si="3"/>
        <v>0</v>
      </c>
      <c r="BP15" s="71">
        <f t="shared" si="3"/>
        <v>0</v>
      </c>
      <c r="BQ15" s="71">
        <f t="shared" si="3"/>
        <v>0</v>
      </c>
      <c r="BR15" s="71">
        <f t="shared" si="3"/>
        <v>0</v>
      </c>
      <c r="BS15" s="71">
        <f t="shared" si="3"/>
        <v>0</v>
      </c>
      <c r="BT15" s="71">
        <f t="shared" si="3"/>
        <v>0</v>
      </c>
      <c r="BU15" s="72">
        <f>SUM(BM15:BT15)</f>
        <v>0</v>
      </c>
      <c r="BV15" s="73">
        <f>SUM(R15*BU15)</f>
        <v>0</v>
      </c>
      <c r="BW15" t="s">
        <v>260</v>
      </c>
      <c r="BX15">
        <v>2021</v>
      </c>
      <c r="BY15" t="s">
        <v>259</v>
      </c>
      <c r="BZ15" t="s">
        <v>264</v>
      </c>
      <c r="CA15" t="s">
        <v>265</v>
      </c>
      <c r="CB15" t="s">
        <v>259</v>
      </c>
    </row>
    <row r="16" spans="1:80" x14ac:dyDescent="0.25">
      <c r="A16" s="77" t="str">
        <f t="shared" ref="A16:A64" si="4">F16&amp;H16</f>
        <v>Q1VI45K9TJ3JBLK</v>
      </c>
      <c r="B16" s="77" t="s">
        <v>195</v>
      </c>
      <c r="C16" s="77"/>
      <c r="D16" s="77" t="s">
        <v>135</v>
      </c>
      <c r="E16" s="77" t="s">
        <v>134</v>
      </c>
      <c r="F16" s="77" t="s">
        <v>199</v>
      </c>
      <c r="G16" s="77" t="s">
        <v>200</v>
      </c>
      <c r="H16" s="77" t="s">
        <v>88</v>
      </c>
      <c r="I16" s="77" t="s">
        <v>89</v>
      </c>
      <c r="J16" s="77" t="s">
        <v>221</v>
      </c>
      <c r="K16" s="77" t="s">
        <v>132</v>
      </c>
      <c r="L16" s="77" t="s">
        <v>12</v>
      </c>
      <c r="M16" s="77">
        <v>29.99</v>
      </c>
      <c r="N16" s="96">
        <f t="shared" ref="N16:N46" si="5">M16*$M$8*$N$8*$Q$8</f>
        <v>32190.6662</v>
      </c>
      <c r="O16" s="77"/>
      <c r="P16" s="96"/>
      <c r="Q16" s="78">
        <f t="shared" ref="Q16:Q46" si="6">R16/M16</f>
        <v>0.31</v>
      </c>
      <c r="R16" s="27">
        <v>9.2968999999999991</v>
      </c>
      <c r="AD16" s="34"/>
      <c r="AE16" s="34"/>
      <c r="AF16" s="34"/>
      <c r="AG16" s="34"/>
      <c r="AH16" s="34"/>
      <c r="AI16" s="34"/>
      <c r="AJ16" s="35"/>
      <c r="AK16" s="34"/>
      <c r="AL16" s="35"/>
      <c r="AM16" s="34"/>
      <c r="AN16" s="34"/>
      <c r="AO16" s="35"/>
      <c r="AP16" s="35"/>
      <c r="AQ16" s="48">
        <f t="shared" ref="AQ16:AQ65" si="7">+S16+T16+U16+V16+W16+X16+Y16+Z16+AA16+AC16+AD16+AE16+AF16+AG16+AH16+AI16</f>
        <v>0</v>
      </c>
      <c r="AR16" s="66">
        <f t="shared" ref="AR16:AR64" si="8">BA16*R16</f>
        <v>0</v>
      </c>
      <c r="AS16" s="67">
        <f t="shared" si="0"/>
        <v>0</v>
      </c>
      <c r="AT16" s="67">
        <f t="shared" si="0"/>
        <v>0</v>
      </c>
      <c r="AU16" s="67">
        <f t="shared" si="0"/>
        <v>0</v>
      </c>
      <c r="AV16" s="67">
        <f t="shared" si="0"/>
        <v>0</v>
      </c>
      <c r="AW16" s="67">
        <f t="shared" si="0"/>
        <v>0</v>
      </c>
      <c r="AX16" s="67">
        <f t="shared" si="0"/>
        <v>0</v>
      </c>
      <c r="AY16" s="67">
        <f t="shared" si="0"/>
        <v>0</v>
      </c>
      <c r="AZ16" s="67">
        <f t="shared" si="0"/>
        <v>0</v>
      </c>
      <c r="BA16" s="68">
        <f t="shared" ref="BA16:BA64" si="9">SUM(AS16:AZ16)</f>
        <v>0</v>
      </c>
      <c r="BB16" s="64">
        <f t="shared" ref="BB16:BB65" si="10">+AJ16+AL16+AK16+AM16+AN16+AO16+AP16</f>
        <v>0</v>
      </c>
      <c r="BC16" s="69">
        <f t="shared" ref="BC16:BC64" si="11">BL16*R16</f>
        <v>0</v>
      </c>
      <c r="BD16" s="67">
        <f t="shared" si="1"/>
        <v>0</v>
      </c>
      <c r="BE16" s="67">
        <f t="shared" si="1"/>
        <v>0</v>
      </c>
      <c r="BF16" s="67">
        <f t="shared" si="1"/>
        <v>0</v>
      </c>
      <c r="BG16" s="67">
        <f t="shared" si="1"/>
        <v>0</v>
      </c>
      <c r="BH16" s="67">
        <f t="shared" si="1"/>
        <v>0</v>
      </c>
      <c r="BI16" s="67">
        <f t="shared" si="1"/>
        <v>0</v>
      </c>
      <c r="BJ16" s="67">
        <f t="shared" si="1"/>
        <v>0</v>
      </c>
      <c r="BK16" s="67">
        <f t="shared" si="1"/>
        <v>0</v>
      </c>
      <c r="BL16" s="70">
        <f t="shared" si="2"/>
        <v>0</v>
      </c>
      <c r="BM16" s="71">
        <f t="shared" ref="BM16:BT36" si="12">AS16+BD16</f>
        <v>0</v>
      </c>
      <c r="BN16" s="71">
        <f t="shared" si="3"/>
        <v>0</v>
      </c>
      <c r="BO16" s="71">
        <f t="shared" si="3"/>
        <v>0</v>
      </c>
      <c r="BP16" s="71">
        <f t="shared" si="3"/>
        <v>0</v>
      </c>
      <c r="BQ16" s="71">
        <f t="shared" si="3"/>
        <v>0</v>
      </c>
      <c r="BR16" s="71">
        <f t="shared" si="3"/>
        <v>0</v>
      </c>
      <c r="BS16" s="71">
        <f t="shared" si="3"/>
        <v>0</v>
      </c>
      <c r="BT16" s="71">
        <f t="shared" si="3"/>
        <v>0</v>
      </c>
      <c r="BU16" s="72">
        <f t="shared" ref="BU16:BU64" si="13">SUM(BM16:BT16)</f>
        <v>0</v>
      </c>
      <c r="BV16" s="73">
        <f t="shared" ref="BV16:BV64" si="14">SUM(R16*BU16)</f>
        <v>0</v>
      </c>
      <c r="BW16" t="s">
        <v>260</v>
      </c>
      <c r="BX16">
        <v>2021</v>
      </c>
      <c r="BY16" t="s">
        <v>259</v>
      </c>
      <c r="BZ16" t="s">
        <v>264</v>
      </c>
      <c r="CA16" t="s">
        <v>265</v>
      </c>
      <c r="CB16" t="s">
        <v>259</v>
      </c>
    </row>
    <row r="17" spans="1:80" x14ac:dyDescent="0.25">
      <c r="A17" s="77" t="str">
        <f t="shared" si="4"/>
        <v>Q1BI26K9TJ3G011</v>
      </c>
      <c r="B17" s="77" t="s">
        <v>195</v>
      </c>
      <c r="C17" s="77"/>
      <c r="D17" s="77" t="s">
        <v>135</v>
      </c>
      <c r="E17" s="77" t="s">
        <v>134</v>
      </c>
      <c r="F17" s="77" t="s">
        <v>201</v>
      </c>
      <c r="G17" s="77" t="s">
        <v>202</v>
      </c>
      <c r="H17" s="77" t="s">
        <v>92</v>
      </c>
      <c r="I17" s="77" t="s">
        <v>93</v>
      </c>
      <c r="J17" s="77" t="s">
        <v>221</v>
      </c>
      <c r="K17" s="77" t="s">
        <v>131</v>
      </c>
      <c r="L17" s="77" t="s">
        <v>12</v>
      </c>
      <c r="M17" s="77">
        <v>29.99</v>
      </c>
      <c r="N17" s="96">
        <f t="shared" si="5"/>
        <v>32190.6662</v>
      </c>
      <c r="O17" s="77"/>
      <c r="P17" s="96"/>
      <c r="Q17" s="78">
        <f t="shared" si="6"/>
        <v>0.31</v>
      </c>
      <c r="R17" s="27">
        <v>9.2968999999999991</v>
      </c>
      <c r="AD17" s="34">
        <v>15</v>
      </c>
      <c r="AE17" s="34">
        <v>15</v>
      </c>
      <c r="AF17" s="34"/>
      <c r="AG17" s="34"/>
      <c r="AH17" s="34"/>
      <c r="AI17" s="34"/>
      <c r="AJ17" s="35">
        <v>15</v>
      </c>
      <c r="AK17" s="34">
        <v>15</v>
      </c>
      <c r="AL17" s="35"/>
      <c r="AM17" s="34"/>
      <c r="AN17" s="34"/>
      <c r="AO17" s="35"/>
      <c r="AP17" s="35"/>
      <c r="AQ17" s="48">
        <f t="shared" si="7"/>
        <v>30</v>
      </c>
      <c r="AR17" s="66">
        <f t="shared" si="8"/>
        <v>278.90699999999998</v>
      </c>
      <c r="AS17" s="67">
        <f>ROUND(IF($L17=$L$4,($AQ17*AS$4),IF($L17=$L$5,($AQ17*AS$5),IF($L17=$L$6,($AQ17*AS$6),IF($L17=$L$7,($AQ17*AS$7))))),0)</f>
        <v>7</v>
      </c>
      <c r="AT17" s="67">
        <f t="shared" si="0"/>
        <v>11</v>
      </c>
      <c r="AU17" s="67">
        <f t="shared" si="0"/>
        <v>8</v>
      </c>
      <c r="AV17" s="67">
        <f t="shared" si="0"/>
        <v>4</v>
      </c>
      <c r="AW17" s="67">
        <f t="shared" si="0"/>
        <v>0</v>
      </c>
      <c r="AX17" s="67">
        <f t="shared" si="0"/>
        <v>0</v>
      </c>
      <c r="AY17" s="67">
        <f t="shared" si="0"/>
        <v>0</v>
      </c>
      <c r="AZ17" s="67">
        <f t="shared" si="0"/>
        <v>0</v>
      </c>
      <c r="BA17" s="68">
        <f t="shared" si="9"/>
        <v>30</v>
      </c>
      <c r="BB17" s="64">
        <f t="shared" si="10"/>
        <v>30</v>
      </c>
      <c r="BC17" s="69">
        <f t="shared" si="11"/>
        <v>278.90699999999998</v>
      </c>
      <c r="BD17" s="67">
        <f t="shared" si="1"/>
        <v>7</v>
      </c>
      <c r="BE17" s="67">
        <f t="shared" si="1"/>
        <v>11</v>
      </c>
      <c r="BF17" s="67">
        <f t="shared" si="1"/>
        <v>8</v>
      </c>
      <c r="BG17" s="67">
        <f t="shared" si="1"/>
        <v>4</v>
      </c>
      <c r="BH17" s="67">
        <f t="shared" si="1"/>
        <v>0</v>
      </c>
      <c r="BI17" s="67">
        <f t="shared" si="1"/>
        <v>0</v>
      </c>
      <c r="BJ17" s="67">
        <f t="shared" si="1"/>
        <v>0</v>
      </c>
      <c r="BK17" s="67">
        <f t="shared" si="1"/>
        <v>0</v>
      </c>
      <c r="BL17" s="70">
        <f t="shared" si="2"/>
        <v>30</v>
      </c>
      <c r="BM17" s="71">
        <f t="shared" si="12"/>
        <v>14</v>
      </c>
      <c r="BN17" s="71">
        <f t="shared" si="3"/>
        <v>22</v>
      </c>
      <c r="BO17" s="71">
        <f t="shared" si="3"/>
        <v>16</v>
      </c>
      <c r="BP17" s="71">
        <f t="shared" si="3"/>
        <v>8</v>
      </c>
      <c r="BQ17" s="71">
        <f t="shared" si="3"/>
        <v>0</v>
      </c>
      <c r="BR17" s="71">
        <f t="shared" si="3"/>
        <v>0</v>
      </c>
      <c r="BS17" s="71">
        <f t="shared" si="3"/>
        <v>0</v>
      </c>
      <c r="BT17" s="71">
        <f t="shared" si="3"/>
        <v>0</v>
      </c>
      <c r="BU17" s="72">
        <f t="shared" si="13"/>
        <v>60</v>
      </c>
      <c r="BV17" s="73">
        <f t="shared" si="14"/>
        <v>557.81399999999996</v>
      </c>
      <c r="BW17" t="s">
        <v>260</v>
      </c>
      <c r="BX17">
        <v>2021</v>
      </c>
      <c r="BY17" t="s">
        <v>259</v>
      </c>
      <c r="BZ17" t="s">
        <v>264</v>
      </c>
      <c r="CA17" t="s">
        <v>265</v>
      </c>
      <c r="CB17" t="s">
        <v>259</v>
      </c>
    </row>
    <row r="18" spans="1:80" x14ac:dyDescent="0.25">
      <c r="A18" s="77" t="str">
        <f t="shared" si="4"/>
        <v>Q1BI26K9TJ3JBLK</v>
      </c>
      <c r="B18" s="77" t="s">
        <v>195</v>
      </c>
      <c r="C18" s="77"/>
      <c r="D18" s="77" t="s">
        <v>135</v>
      </c>
      <c r="E18" s="77" t="s">
        <v>134</v>
      </c>
      <c r="F18" s="77" t="s">
        <v>201</v>
      </c>
      <c r="G18" s="77" t="s">
        <v>202</v>
      </c>
      <c r="H18" s="77" t="s">
        <v>88</v>
      </c>
      <c r="I18" s="77" t="s">
        <v>89</v>
      </c>
      <c r="J18" s="77" t="s">
        <v>221</v>
      </c>
      <c r="K18" s="77" t="s">
        <v>131</v>
      </c>
      <c r="L18" s="77" t="s">
        <v>12</v>
      </c>
      <c r="M18" s="77">
        <v>29.99</v>
      </c>
      <c r="N18" s="96">
        <f t="shared" si="5"/>
        <v>32190.6662</v>
      </c>
      <c r="O18" s="77"/>
      <c r="P18" s="96"/>
      <c r="Q18" s="78">
        <f t="shared" si="6"/>
        <v>0.31</v>
      </c>
      <c r="R18" s="27">
        <v>9.2968999999999991</v>
      </c>
      <c r="AD18" s="34">
        <v>15</v>
      </c>
      <c r="AE18" s="34">
        <v>15</v>
      </c>
      <c r="AF18" s="34"/>
      <c r="AG18" s="34"/>
      <c r="AH18" s="34"/>
      <c r="AI18" s="34"/>
      <c r="AJ18" s="35">
        <v>15</v>
      </c>
      <c r="AK18" s="34">
        <v>15</v>
      </c>
      <c r="AL18" s="35"/>
      <c r="AM18" s="34"/>
      <c r="AN18" s="34"/>
      <c r="AO18" s="35"/>
      <c r="AP18" s="35"/>
      <c r="AQ18" s="48">
        <f t="shared" si="7"/>
        <v>30</v>
      </c>
      <c r="AR18" s="66">
        <f t="shared" si="8"/>
        <v>278.90699999999998</v>
      </c>
      <c r="AS18" s="67">
        <f t="shared" si="0"/>
        <v>7</v>
      </c>
      <c r="AT18" s="67">
        <f t="shared" si="0"/>
        <v>11</v>
      </c>
      <c r="AU18" s="67">
        <f t="shared" si="0"/>
        <v>8</v>
      </c>
      <c r="AV18" s="67">
        <f t="shared" si="0"/>
        <v>4</v>
      </c>
      <c r="AW18" s="67">
        <f t="shared" si="0"/>
        <v>0</v>
      </c>
      <c r="AX18" s="67">
        <f t="shared" si="0"/>
        <v>0</v>
      </c>
      <c r="AY18" s="67">
        <f t="shared" si="0"/>
        <v>0</v>
      </c>
      <c r="AZ18" s="67">
        <f t="shared" si="0"/>
        <v>0</v>
      </c>
      <c r="BA18" s="68">
        <f t="shared" si="9"/>
        <v>30</v>
      </c>
      <c r="BB18" s="64">
        <f t="shared" si="10"/>
        <v>30</v>
      </c>
      <c r="BC18" s="69">
        <f t="shared" si="11"/>
        <v>278.90699999999998</v>
      </c>
      <c r="BD18" s="67">
        <f t="shared" si="1"/>
        <v>7</v>
      </c>
      <c r="BE18" s="67">
        <f t="shared" si="1"/>
        <v>11</v>
      </c>
      <c r="BF18" s="67">
        <f t="shared" si="1"/>
        <v>8</v>
      </c>
      <c r="BG18" s="67">
        <f t="shared" si="1"/>
        <v>4</v>
      </c>
      <c r="BH18" s="67">
        <f t="shared" si="1"/>
        <v>0</v>
      </c>
      <c r="BI18" s="67">
        <f t="shared" si="1"/>
        <v>0</v>
      </c>
      <c r="BJ18" s="67">
        <f t="shared" si="1"/>
        <v>0</v>
      </c>
      <c r="BK18" s="67">
        <f t="shared" si="1"/>
        <v>0</v>
      </c>
      <c r="BL18" s="70">
        <f t="shared" si="2"/>
        <v>30</v>
      </c>
      <c r="BM18" s="71">
        <f t="shared" si="12"/>
        <v>14</v>
      </c>
      <c r="BN18" s="71">
        <f t="shared" si="3"/>
        <v>22</v>
      </c>
      <c r="BO18" s="71">
        <f t="shared" si="3"/>
        <v>16</v>
      </c>
      <c r="BP18" s="71">
        <f t="shared" si="3"/>
        <v>8</v>
      </c>
      <c r="BQ18" s="71">
        <f t="shared" si="3"/>
        <v>0</v>
      </c>
      <c r="BR18" s="71">
        <f t="shared" si="3"/>
        <v>0</v>
      </c>
      <c r="BS18" s="71">
        <f t="shared" si="3"/>
        <v>0</v>
      </c>
      <c r="BT18" s="71">
        <f t="shared" si="3"/>
        <v>0</v>
      </c>
      <c r="BU18" s="72">
        <f t="shared" si="13"/>
        <v>60</v>
      </c>
      <c r="BV18" s="73">
        <f t="shared" si="14"/>
        <v>557.81399999999996</v>
      </c>
      <c r="BW18" t="s">
        <v>260</v>
      </c>
      <c r="BX18">
        <v>2021</v>
      </c>
      <c r="BY18" t="s">
        <v>259</v>
      </c>
      <c r="BZ18" t="s">
        <v>264</v>
      </c>
      <c r="CA18" t="s">
        <v>265</v>
      </c>
      <c r="CB18" t="s">
        <v>259</v>
      </c>
    </row>
    <row r="19" spans="1:80" x14ac:dyDescent="0.25">
      <c r="A19" s="77" t="str">
        <f t="shared" si="4"/>
        <v>Q1BI38K9TJ3G011</v>
      </c>
      <c r="B19" s="77" t="s">
        <v>195</v>
      </c>
      <c r="C19" s="77"/>
      <c r="D19" s="77" t="s">
        <v>135</v>
      </c>
      <c r="E19" s="77" t="s">
        <v>134</v>
      </c>
      <c r="F19" s="77" t="s">
        <v>203</v>
      </c>
      <c r="G19" s="77" t="s">
        <v>204</v>
      </c>
      <c r="H19" s="77" t="s">
        <v>92</v>
      </c>
      <c r="I19" s="77" t="s">
        <v>93</v>
      </c>
      <c r="J19" s="77" t="s">
        <v>221</v>
      </c>
      <c r="K19" s="77" t="s">
        <v>131</v>
      </c>
      <c r="L19" s="77" t="s">
        <v>12</v>
      </c>
      <c r="M19" s="77">
        <v>29.99</v>
      </c>
      <c r="N19" s="96">
        <f>M19*$M$8*$N$8*$Q$8</f>
        <v>32190.6662</v>
      </c>
      <c r="O19" s="77"/>
      <c r="P19" s="96"/>
      <c r="Q19" s="78">
        <f t="shared" si="6"/>
        <v>0.31</v>
      </c>
      <c r="R19" s="27">
        <v>9.2968999999999991</v>
      </c>
      <c r="AD19" s="34">
        <v>15</v>
      </c>
      <c r="AE19" s="34">
        <v>15</v>
      </c>
      <c r="AF19" s="34"/>
      <c r="AG19" s="34"/>
      <c r="AH19" s="34"/>
      <c r="AI19" s="34"/>
      <c r="AJ19" s="35">
        <v>15</v>
      </c>
      <c r="AK19" s="34">
        <v>15</v>
      </c>
      <c r="AL19" s="35"/>
      <c r="AM19" s="34"/>
      <c r="AN19" s="34"/>
      <c r="AO19" s="35"/>
      <c r="AP19" s="35"/>
      <c r="AQ19" s="48">
        <f t="shared" si="7"/>
        <v>30</v>
      </c>
      <c r="AR19" s="66">
        <f t="shared" si="8"/>
        <v>278.90699999999998</v>
      </c>
      <c r="AS19" s="67">
        <f t="shared" si="0"/>
        <v>7</v>
      </c>
      <c r="AT19" s="67">
        <f t="shared" si="0"/>
        <v>11</v>
      </c>
      <c r="AU19" s="67">
        <f t="shared" si="0"/>
        <v>8</v>
      </c>
      <c r="AV19" s="67">
        <f t="shared" si="0"/>
        <v>4</v>
      </c>
      <c r="AW19" s="67">
        <f t="shared" si="0"/>
        <v>0</v>
      </c>
      <c r="AX19" s="67">
        <f t="shared" si="0"/>
        <v>0</v>
      </c>
      <c r="AY19" s="67">
        <f t="shared" si="0"/>
        <v>0</v>
      </c>
      <c r="AZ19" s="67">
        <f t="shared" si="0"/>
        <v>0</v>
      </c>
      <c r="BA19" s="68">
        <f t="shared" si="9"/>
        <v>30</v>
      </c>
      <c r="BB19" s="64">
        <f t="shared" si="10"/>
        <v>30</v>
      </c>
      <c r="BC19" s="69">
        <f t="shared" si="11"/>
        <v>278.90699999999998</v>
      </c>
      <c r="BD19" s="67">
        <f t="shared" si="1"/>
        <v>7</v>
      </c>
      <c r="BE19" s="67">
        <f t="shared" si="1"/>
        <v>11</v>
      </c>
      <c r="BF19" s="67">
        <f t="shared" si="1"/>
        <v>8</v>
      </c>
      <c r="BG19" s="67">
        <f t="shared" si="1"/>
        <v>4</v>
      </c>
      <c r="BH19" s="67">
        <f t="shared" si="1"/>
        <v>0</v>
      </c>
      <c r="BI19" s="67">
        <f t="shared" si="1"/>
        <v>0</v>
      </c>
      <c r="BJ19" s="67">
        <f t="shared" si="1"/>
        <v>0</v>
      </c>
      <c r="BK19" s="67">
        <f t="shared" si="1"/>
        <v>0</v>
      </c>
      <c r="BL19" s="70">
        <f t="shared" si="2"/>
        <v>30</v>
      </c>
      <c r="BM19" s="71">
        <f t="shared" si="12"/>
        <v>14</v>
      </c>
      <c r="BN19" s="71">
        <f t="shared" si="3"/>
        <v>22</v>
      </c>
      <c r="BO19" s="71">
        <f t="shared" si="3"/>
        <v>16</v>
      </c>
      <c r="BP19" s="71">
        <f t="shared" si="3"/>
        <v>8</v>
      </c>
      <c r="BQ19" s="71">
        <f t="shared" si="3"/>
        <v>0</v>
      </c>
      <c r="BR19" s="71">
        <f t="shared" si="3"/>
        <v>0</v>
      </c>
      <c r="BS19" s="71">
        <f t="shared" si="3"/>
        <v>0</v>
      </c>
      <c r="BT19" s="71">
        <f t="shared" si="3"/>
        <v>0</v>
      </c>
      <c r="BU19" s="72">
        <f t="shared" si="13"/>
        <v>60</v>
      </c>
      <c r="BV19" s="73">
        <f t="shared" si="14"/>
        <v>557.81399999999996</v>
      </c>
      <c r="BW19" t="s">
        <v>260</v>
      </c>
      <c r="BX19">
        <v>2021</v>
      </c>
      <c r="BY19" t="s">
        <v>259</v>
      </c>
      <c r="BZ19" t="s">
        <v>264</v>
      </c>
      <c r="CA19" t="s">
        <v>265</v>
      </c>
      <c r="CB19" t="s">
        <v>259</v>
      </c>
    </row>
    <row r="20" spans="1:80" x14ac:dyDescent="0.25">
      <c r="A20" s="77" t="str">
        <f t="shared" si="4"/>
        <v>Q1BI38K9TJ3G1DQ</v>
      </c>
      <c r="B20" s="77" t="s">
        <v>195</v>
      </c>
      <c r="C20" s="77"/>
      <c r="D20" s="77" t="s">
        <v>135</v>
      </c>
      <c r="E20" s="77" t="s">
        <v>134</v>
      </c>
      <c r="F20" s="77" t="s">
        <v>203</v>
      </c>
      <c r="G20" s="77" t="s">
        <v>204</v>
      </c>
      <c r="H20" s="77" t="s">
        <v>205</v>
      </c>
      <c r="I20" s="77" t="s">
        <v>206</v>
      </c>
      <c r="J20" s="77" t="s">
        <v>221</v>
      </c>
      <c r="K20" s="77" t="s">
        <v>131</v>
      </c>
      <c r="L20" s="77" t="s">
        <v>12</v>
      </c>
      <c r="M20" s="77">
        <v>29.99</v>
      </c>
      <c r="N20" s="96">
        <f t="shared" si="5"/>
        <v>32190.6662</v>
      </c>
      <c r="O20" s="77"/>
      <c r="P20" s="96"/>
      <c r="Q20" s="78">
        <f t="shared" si="6"/>
        <v>0.31</v>
      </c>
      <c r="R20" s="27">
        <v>9.2968999999999991</v>
      </c>
      <c r="AD20" s="34"/>
      <c r="AE20" s="34"/>
      <c r="AF20" s="34"/>
      <c r="AG20" s="34"/>
      <c r="AH20" s="34"/>
      <c r="AI20" s="34"/>
      <c r="AJ20" s="35"/>
      <c r="AK20" s="34"/>
      <c r="AL20" s="35"/>
      <c r="AM20" s="34"/>
      <c r="AN20" s="34"/>
      <c r="AO20" s="35"/>
      <c r="AP20" s="35"/>
      <c r="AQ20" s="48">
        <f t="shared" si="7"/>
        <v>0</v>
      </c>
      <c r="AR20" s="66">
        <f t="shared" si="8"/>
        <v>0</v>
      </c>
      <c r="AS20" s="67">
        <f t="shared" si="0"/>
        <v>0</v>
      </c>
      <c r="AT20" s="67">
        <f t="shared" si="0"/>
        <v>0</v>
      </c>
      <c r="AU20" s="67">
        <f t="shared" si="0"/>
        <v>0</v>
      </c>
      <c r="AV20" s="67">
        <f t="shared" si="0"/>
        <v>0</v>
      </c>
      <c r="AW20" s="67">
        <f t="shared" si="0"/>
        <v>0</v>
      </c>
      <c r="AX20" s="67">
        <f t="shared" si="0"/>
        <v>0</v>
      </c>
      <c r="AY20" s="67">
        <f t="shared" si="0"/>
        <v>0</v>
      </c>
      <c r="AZ20" s="67">
        <f t="shared" si="0"/>
        <v>0</v>
      </c>
      <c r="BA20" s="68">
        <f t="shared" si="9"/>
        <v>0</v>
      </c>
      <c r="BB20" s="64">
        <f t="shared" si="10"/>
        <v>0</v>
      </c>
      <c r="BC20" s="69">
        <f t="shared" si="11"/>
        <v>0</v>
      </c>
      <c r="BD20" s="67">
        <f t="shared" si="1"/>
        <v>0</v>
      </c>
      <c r="BE20" s="67">
        <f t="shared" si="1"/>
        <v>0</v>
      </c>
      <c r="BF20" s="67">
        <f t="shared" si="1"/>
        <v>0</v>
      </c>
      <c r="BG20" s="67">
        <f t="shared" si="1"/>
        <v>0</v>
      </c>
      <c r="BH20" s="67">
        <f t="shared" si="1"/>
        <v>0</v>
      </c>
      <c r="BI20" s="67">
        <f t="shared" si="1"/>
        <v>0</v>
      </c>
      <c r="BJ20" s="67">
        <f t="shared" si="1"/>
        <v>0</v>
      </c>
      <c r="BK20" s="67">
        <f t="shared" si="1"/>
        <v>0</v>
      </c>
      <c r="BL20" s="70">
        <f t="shared" si="2"/>
        <v>0</v>
      </c>
      <c r="BM20" s="71">
        <f t="shared" si="12"/>
        <v>0</v>
      </c>
      <c r="BN20" s="71">
        <f t="shared" si="3"/>
        <v>0</v>
      </c>
      <c r="BO20" s="71">
        <f t="shared" si="3"/>
        <v>0</v>
      </c>
      <c r="BP20" s="71">
        <f t="shared" si="3"/>
        <v>0</v>
      </c>
      <c r="BQ20" s="71">
        <f t="shared" si="3"/>
        <v>0</v>
      </c>
      <c r="BR20" s="71">
        <f t="shared" si="3"/>
        <v>0</v>
      </c>
      <c r="BS20" s="71">
        <f t="shared" si="3"/>
        <v>0</v>
      </c>
      <c r="BT20" s="71">
        <f t="shared" si="3"/>
        <v>0</v>
      </c>
      <c r="BU20" s="72">
        <f t="shared" si="13"/>
        <v>0</v>
      </c>
      <c r="BV20" s="73">
        <f t="shared" si="14"/>
        <v>0</v>
      </c>
      <c r="BW20" t="s">
        <v>260</v>
      </c>
      <c r="BX20">
        <v>2021</v>
      </c>
      <c r="BY20" t="s">
        <v>259</v>
      </c>
      <c r="BZ20" t="s">
        <v>264</v>
      </c>
      <c r="CA20" t="s">
        <v>265</v>
      </c>
      <c r="CB20" t="s">
        <v>259</v>
      </c>
    </row>
    <row r="21" spans="1:80" x14ac:dyDescent="0.25">
      <c r="A21" s="77" t="str">
        <f t="shared" si="4"/>
        <v>Q1BI38K9TJ3JBLK</v>
      </c>
      <c r="B21" s="77" t="s">
        <v>195</v>
      </c>
      <c r="C21" s="77"/>
      <c r="D21" s="77" t="s">
        <v>135</v>
      </c>
      <c r="E21" s="77" t="s">
        <v>134</v>
      </c>
      <c r="F21" s="77" t="s">
        <v>203</v>
      </c>
      <c r="G21" s="77" t="s">
        <v>204</v>
      </c>
      <c r="H21" s="77" t="s">
        <v>88</v>
      </c>
      <c r="I21" s="77" t="s">
        <v>89</v>
      </c>
      <c r="J21" s="77" t="s">
        <v>221</v>
      </c>
      <c r="K21" s="77" t="s">
        <v>131</v>
      </c>
      <c r="L21" s="77" t="s">
        <v>12</v>
      </c>
      <c r="M21" s="77">
        <v>29.99</v>
      </c>
      <c r="N21" s="96">
        <f t="shared" si="5"/>
        <v>32190.6662</v>
      </c>
      <c r="O21" s="77"/>
      <c r="P21" s="96"/>
      <c r="Q21" s="78">
        <f t="shared" si="6"/>
        <v>0.31</v>
      </c>
      <c r="R21" s="27">
        <v>9.2968999999999991</v>
      </c>
      <c r="AD21" s="34">
        <v>15</v>
      </c>
      <c r="AE21" s="34">
        <v>15</v>
      </c>
      <c r="AF21" s="34"/>
      <c r="AG21" s="34"/>
      <c r="AH21" s="34"/>
      <c r="AI21" s="34"/>
      <c r="AJ21" s="35">
        <v>15</v>
      </c>
      <c r="AK21" s="34">
        <v>15</v>
      </c>
      <c r="AL21" s="35"/>
      <c r="AM21" s="34"/>
      <c r="AN21" s="34"/>
      <c r="AO21" s="35"/>
      <c r="AP21" s="35"/>
      <c r="AQ21" s="48">
        <f t="shared" si="7"/>
        <v>30</v>
      </c>
      <c r="AR21" s="66">
        <f t="shared" si="8"/>
        <v>278.90699999999998</v>
      </c>
      <c r="AS21" s="67">
        <f t="shared" si="0"/>
        <v>7</v>
      </c>
      <c r="AT21" s="67">
        <f t="shared" si="0"/>
        <v>11</v>
      </c>
      <c r="AU21" s="67">
        <f t="shared" si="0"/>
        <v>8</v>
      </c>
      <c r="AV21" s="67">
        <f t="shared" si="0"/>
        <v>4</v>
      </c>
      <c r="AW21" s="67">
        <f t="shared" si="0"/>
        <v>0</v>
      </c>
      <c r="AX21" s="67">
        <f t="shared" si="0"/>
        <v>0</v>
      </c>
      <c r="AY21" s="67">
        <f t="shared" si="0"/>
        <v>0</v>
      </c>
      <c r="AZ21" s="67">
        <f t="shared" si="0"/>
        <v>0</v>
      </c>
      <c r="BA21" s="68">
        <f t="shared" si="9"/>
        <v>30</v>
      </c>
      <c r="BB21" s="64">
        <f t="shared" si="10"/>
        <v>30</v>
      </c>
      <c r="BC21" s="69">
        <f t="shared" si="11"/>
        <v>278.90699999999998</v>
      </c>
      <c r="BD21" s="67">
        <f t="shared" si="1"/>
        <v>7</v>
      </c>
      <c r="BE21" s="67">
        <f t="shared" si="1"/>
        <v>11</v>
      </c>
      <c r="BF21" s="67">
        <f t="shared" si="1"/>
        <v>8</v>
      </c>
      <c r="BG21" s="67">
        <f t="shared" si="1"/>
        <v>4</v>
      </c>
      <c r="BH21" s="67">
        <f t="shared" si="1"/>
        <v>0</v>
      </c>
      <c r="BI21" s="67">
        <f t="shared" si="1"/>
        <v>0</v>
      </c>
      <c r="BJ21" s="67">
        <f t="shared" si="1"/>
        <v>0</v>
      </c>
      <c r="BK21" s="67">
        <f t="shared" si="1"/>
        <v>0</v>
      </c>
      <c r="BL21" s="70">
        <f t="shared" si="2"/>
        <v>30</v>
      </c>
      <c r="BM21" s="71">
        <f t="shared" si="12"/>
        <v>14</v>
      </c>
      <c r="BN21" s="71">
        <f t="shared" si="3"/>
        <v>22</v>
      </c>
      <c r="BO21" s="71">
        <f t="shared" si="3"/>
        <v>16</v>
      </c>
      <c r="BP21" s="71">
        <f t="shared" si="3"/>
        <v>8</v>
      </c>
      <c r="BQ21" s="71">
        <f t="shared" si="3"/>
        <v>0</v>
      </c>
      <c r="BR21" s="71">
        <f t="shared" si="3"/>
        <v>0</v>
      </c>
      <c r="BS21" s="71">
        <f t="shared" si="3"/>
        <v>0</v>
      </c>
      <c r="BT21" s="71">
        <f t="shared" si="3"/>
        <v>0</v>
      </c>
      <c r="BU21" s="72">
        <f t="shared" si="13"/>
        <v>60</v>
      </c>
      <c r="BV21" s="73">
        <f t="shared" si="14"/>
        <v>557.81399999999996</v>
      </c>
      <c r="BW21" t="s">
        <v>260</v>
      </c>
      <c r="BX21">
        <v>2021</v>
      </c>
      <c r="BY21" t="s">
        <v>259</v>
      </c>
      <c r="BZ21" t="s">
        <v>264</v>
      </c>
      <c r="CA21" t="s">
        <v>265</v>
      </c>
      <c r="CB21" t="s">
        <v>259</v>
      </c>
    </row>
    <row r="22" spans="1:80" x14ac:dyDescent="0.25">
      <c r="A22" s="77" t="str">
        <f t="shared" si="4"/>
        <v>Q1BI58K9TJ5CEMT</v>
      </c>
      <c r="B22" s="77" t="s">
        <v>195</v>
      </c>
      <c r="C22" s="77"/>
      <c r="D22" s="77" t="s">
        <v>135</v>
      </c>
      <c r="E22" s="77" t="s">
        <v>134</v>
      </c>
      <c r="F22" s="77" t="s">
        <v>207</v>
      </c>
      <c r="G22" s="77" t="s">
        <v>208</v>
      </c>
      <c r="H22" s="77" t="s">
        <v>209</v>
      </c>
      <c r="I22" s="77" t="s">
        <v>210</v>
      </c>
      <c r="J22" s="77" t="s">
        <v>221</v>
      </c>
      <c r="K22" s="77" t="s">
        <v>131</v>
      </c>
      <c r="L22" s="77" t="s">
        <v>12</v>
      </c>
      <c r="M22" s="77">
        <v>29.99</v>
      </c>
      <c r="N22" s="96">
        <f t="shared" si="5"/>
        <v>32190.6662</v>
      </c>
      <c r="O22" s="77"/>
      <c r="P22" s="96"/>
      <c r="Q22" s="78">
        <f t="shared" si="6"/>
        <v>0.31</v>
      </c>
      <c r="R22" s="27">
        <v>9.2968999999999991</v>
      </c>
      <c r="AD22" s="34"/>
      <c r="AE22" s="34"/>
      <c r="AF22" s="34"/>
      <c r="AG22" s="34"/>
      <c r="AH22" s="34"/>
      <c r="AI22" s="34"/>
      <c r="AJ22" s="35"/>
      <c r="AK22" s="34"/>
      <c r="AL22" s="35"/>
      <c r="AM22" s="34"/>
      <c r="AN22" s="34"/>
      <c r="AO22" s="35"/>
      <c r="AP22" s="35"/>
      <c r="AQ22" s="48">
        <f t="shared" si="7"/>
        <v>0</v>
      </c>
      <c r="AR22" s="66">
        <f t="shared" si="8"/>
        <v>0</v>
      </c>
      <c r="AS22" s="67">
        <f t="shared" si="0"/>
        <v>0</v>
      </c>
      <c r="AT22" s="67">
        <f t="shared" si="0"/>
        <v>0</v>
      </c>
      <c r="AU22" s="67">
        <f t="shared" si="0"/>
        <v>0</v>
      </c>
      <c r="AV22" s="67">
        <f t="shared" si="0"/>
        <v>0</v>
      </c>
      <c r="AW22" s="67">
        <f t="shared" si="0"/>
        <v>0</v>
      </c>
      <c r="AX22" s="67">
        <f t="shared" si="0"/>
        <v>0</v>
      </c>
      <c r="AY22" s="67">
        <f t="shared" si="0"/>
        <v>0</v>
      </c>
      <c r="AZ22" s="67">
        <f t="shared" si="0"/>
        <v>0</v>
      </c>
      <c r="BA22" s="68">
        <f t="shared" si="9"/>
        <v>0</v>
      </c>
      <c r="BB22" s="64">
        <f t="shared" si="10"/>
        <v>0</v>
      </c>
      <c r="BC22" s="69">
        <f t="shared" si="11"/>
        <v>0</v>
      </c>
      <c r="BD22" s="67">
        <f t="shared" si="1"/>
        <v>0</v>
      </c>
      <c r="BE22" s="67">
        <f t="shared" si="1"/>
        <v>0</v>
      </c>
      <c r="BF22" s="67">
        <f t="shared" si="1"/>
        <v>0</v>
      </c>
      <c r="BG22" s="67">
        <f t="shared" si="1"/>
        <v>0</v>
      </c>
      <c r="BH22" s="67">
        <f t="shared" si="1"/>
        <v>0</v>
      </c>
      <c r="BI22" s="67">
        <f t="shared" si="1"/>
        <v>0</v>
      </c>
      <c r="BJ22" s="67">
        <f t="shared" si="1"/>
        <v>0</v>
      </c>
      <c r="BK22" s="67">
        <f t="shared" si="1"/>
        <v>0</v>
      </c>
      <c r="BL22" s="70">
        <f t="shared" si="2"/>
        <v>0</v>
      </c>
      <c r="BM22" s="71">
        <f t="shared" si="12"/>
        <v>0</v>
      </c>
      <c r="BN22" s="71">
        <f t="shared" si="3"/>
        <v>0</v>
      </c>
      <c r="BO22" s="71">
        <f t="shared" si="3"/>
        <v>0</v>
      </c>
      <c r="BP22" s="71">
        <f t="shared" si="3"/>
        <v>0</v>
      </c>
      <c r="BQ22" s="71">
        <f t="shared" si="3"/>
        <v>0</v>
      </c>
      <c r="BR22" s="71">
        <f t="shared" si="3"/>
        <v>0</v>
      </c>
      <c r="BS22" s="71">
        <f t="shared" si="3"/>
        <v>0</v>
      </c>
      <c r="BT22" s="71">
        <f t="shared" si="3"/>
        <v>0</v>
      </c>
      <c r="BU22" s="72">
        <f t="shared" si="13"/>
        <v>0</v>
      </c>
      <c r="BV22" s="73">
        <f t="shared" si="14"/>
        <v>0</v>
      </c>
      <c r="BW22" t="s">
        <v>260</v>
      </c>
      <c r="BX22">
        <v>2021</v>
      </c>
      <c r="BY22" t="s">
        <v>259</v>
      </c>
      <c r="BZ22" t="s">
        <v>264</v>
      </c>
      <c r="CA22" t="s">
        <v>265</v>
      </c>
      <c r="CB22" t="s">
        <v>259</v>
      </c>
    </row>
    <row r="23" spans="1:80" x14ac:dyDescent="0.25">
      <c r="A23" s="77" t="str">
        <f t="shared" si="4"/>
        <v>Q1BI41K9TJ3F11M</v>
      </c>
      <c r="B23" s="77" t="s">
        <v>195</v>
      </c>
      <c r="C23" s="77"/>
      <c r="D23" s="77" t="s">
        <v>135</v>
      </c>
      <c r="E23" s="77" t="s">
        <v>134</v>
      </c>
      <c r="F23" s="77" t="s">
        <v>211</v>
      </c>
      <c r="G23" s="77" t="s">
        <v>212</v>
      </c>
      <c r="H23" s="77" t="s">
        <v>213</v>
      </c>
      <c r="I23" s="77" t="s">
        <v>214</v>
      </c>
      <c r="J23" s="77" t="s">
        <v>221</v>
      </c>
      <c r="K23" s="77" t="s">
        <v>132</v>
      </c>
      <c r="L23" s="77" t="s">
        <v>12</v>
      </c>
      <c r="M23" s="77">
        <v>29.99</v>
      </c>
      <c r="N23" s="96">
        <f t="shared" si="5"/>
        <v>32190.6662</v>
      </c>
      <c r="O23" s="77"/>
      <c r="P23" s="96"/>
      <c r="Q23" s="78">
        <f t="shared" si="6"/>
        <v>0.31</v>
      </c>
      <c r="R23" s="27">
        <v>9.2968999999999991</v>
      </c>
      <c r="AD23" s="34"/>
      <c r="AE23" s="34"/>
      <c r="AF23" s="34"/>
      <c r="AG23" s="34"/>
      <c r="AH23" s="34"/>
      <c r="AI23" s="34"/>
      <c r="AJ23" s="35"/>
      <c r="AK23" s="34"/>
      <c r="AL23" s="35"/>
      <c r="AM23" s="34"/>
      <c r="AN23" s="34"/>
      <c r="AO23" s="35"/>
      <c r="AP23" s="35"/>
      <c r="AQ23" s="48">
        <f t="shared" si="7"/>
        <v>0</v>
      </c>
      <c r="AR23" s="66">
        <f t="shared" si="8"/>
        <v>0</v>
      </c>
      <c r="AS23" s="67">
        <f t="shared" si="0"/>
        <v>0</v>
      </c>
      <c r="AT23" s="67">
        <f t="shared" si="0"/>
        <v>0</v>
      </c>
      <c r="AU23" s="67">
        <f t="shared" si="0"/>
        <v>0</v>
      </c>
      <c r="AV23" s="67">
        <f t="shared" si="0"/>
        <v>0</v>
      </c>
      <c r="AW23" s="67">
        <f t="shared" si="0"/>
        <v>0</v>
      </c>
      <c r="AX23" s="67">
        <f t="shared" si="0"/>
        <v>0</v>
      </c>
      <c r="AY23" s="67">
        <f t="shared" si="0"/>
        <v>0</v>
      </c>
      <c r="AZ23" s="67">
        <f t="shared" si="0"/>
        <v>0</v>
      </c>
      <c r="BA23" s="68">
        <f t="shared" si="9"/>
        <v>0</v>
      </c>
      <c r="BB23" s="64">
        <f t="shared" si="10"/>
        <v>0</v>
      </c>
      <c r="BC23" s="69">
        <f t="shared" si="11"/>
        <v>0</v>
      </c>
      <c r="BD23" s="67">
        <f t="shared" si="1"/>
        <v>0</v>
      </c>
      <c r="BE23" s="67">
        <f t="shared" si="1"/>
        <v>0</v>
      </c>
      <c r="BF23" s="67">
        <f t="shared" si="1"/>
        <v>0</v>
      </c>
      <c r="BG23" s="67">
        <f t="shared" si="1"/>
        <v>0</v>
      </c>
      <c r="BH23" s="67">
        <f t="shared" si="1"/>
        <v>0</v>
      </c>
      <c r="BI23" s="67">
        <f t="shared" si="1"/>
        <v>0</v>
      </c>
      <c r="BJ23" s="67">
        <f t="shared" si="1"/>
        <v>0</v>
      </c>
      <c r="BK23" s="67">
        <f t="shared" si="1"/>
        <v>0</v>
      </c>
      <c r="BL23" s="70">
        <f t="shared" si="2"/>
        <v>0</v>
      </c>
      <c r="BM23" s="71">
        <f t="shared" si="12"/>
        <v>0</v>
      </c>
      <c r="BN23" s="71">
        <f t="shared" si="3"/>
        <v>0</v>
      </c>
      <c r="BO23" s="71">
        <f t="shared" si="3"/>
        <v>0</v>
      </c>
      <c r="BP23" s="71">
        <f t="shared" si="3"/>
        <v>0</v>
      </c>
      <c r="BQ23" s="71">
        <f t="shared" si="3"/>
        <v>0</v>
      </c>
      <c r="BR23" s="71">
        <f t="shared" si="3"/>
        <v>0</v>
      </c>
      <c r="BS23" s="71">
        <f t="shared" si="3"/>
        <v>0</v>
      </c>
      <c r="BT23" s="71">
        <f t="shared" si="3"/>
        <v>0</v>
      </c>
      <c r="BU23" s="72">
        <f t="shared" si="13"/>
        <v>0</v>
      </c>
      <c r="BV23" s="73">
        <f t="shared" si="14"/>
        <v>0</v>
      </c>
      <c r="BW23" t="s">
        <v>260</v>
      </c>
      <c r="BX23">
        <v>2021</v>
      </c>
      <c r="BY23" t="s">
        <v>259</v>
      </c>
      <c r="BZ23" t="s">
        <v>264</v>
      </c>
      <c r="CA23" t="s">
        <v>265</v>
      </c>
      <c r="CB23" t="s">
        <v>259</v>
      </c>
    </row>
    <row r="24" spans="1:80" x14ac:dyDescent="0.25">
      <c r="A24" s="77" t="str">
        <f t="shared" si="4"/>
        <v>Q1BI41K9TJ3JTMU</v>
      </c>
      <c r="B24" s="77" t="s">
        <v>195</v>
      </c>
      <c r="C24" s="77"/>
      <c r="D24" s="77" t="s">
        <v>135</v>
      </c>
      <c r="E24" s="77" t="s">
        <v>134</v>
      </c>
      <c r="F24" s="77" t="s">
        <v>211</v>
      </c>
      <c r="G24" s="77" t="s">
        <v>212</v>
      </c>
      <c r="H24" s="77" t="s">
        <v>183</v>
      </c>
      <c r="I24" s="77" t="s">
        <v>184</v>
      </c>
      <c r="J24" s="77" t="s">
        <v>221</v>
      </c>
      <c r="K24" s="77" t="s">
        <v>132</v>
      </c>
      <c r="L24" s="77" t="s">
        <v>12</v>
      </c>
      <c r="M24" s="77">
        <v>29.99</v>
      </c>
      <c r="N24" s="96">
        <f t="shared" si="5"/>
        <v>32190.6662</v>
      </c>
      <c r="O24" s="77"/>
      <c r="P24" s="96"/>
      <c r="Q24" s="78">
        <f t="shared" si="6"/>
        <v>0.31</v>
      </c>
      <c r="R24" s="27">
        <v>9.2968999999999991</v>
      </c>
      <c r="AD24" s="34"/>
      <c r="AE24" s="34"/>
      <c r="AF24" s="34"/>
      <c r="AG24" s="34"/>
      <c r="AH24" s="34"/>
      <c r="AI24" s="34"/>
      <c r="AJ24" s="35"/>
      <c r="AK24" s="34"/>
      <c r="AL24" s="35"/>
      <c r="AM24" s="34"/>
      <c r="AN24" s="34"/>
      <c r="AO24" s="35"/>
      <c r="AP24" s="35"/>
      <c r="AQ24" s="48">
        <f t="shared" si="7"/>
        <v>0</v>
      </c>
      <c r="AR24" s="66">
        <f t="shared" si="8"/>
        <v>0</v>
      </c>
      <c r="AS24" s="67">
        <f t="shared" si="0"/>
        <v>0</v>
      </c>
      <c r="AT24" s="67">
        <f t="shared" si="0"/>
        <v>0</v>
      </c>
      <c r="AU24" s="67">
        <f t="shared" si="0"/>
        <v>0</v>
      </c>
      <c r="AV24" s="67">
        <f t="shared" si="0"/>
        <v>0</v>
      </c>
      <c r="AW24" s="67">
        <f t="shared" si="0"/>
        <v>0</v>
      </c>
      <c r="AX24" s="67">
        <f t="shared" si="0"/>
        <v>0</v>
      </c>
      <c r="AY24" s="67">
        <f t="shared" si="0"/>
        <v>0</v>
      </c>
      <c r="AZ24" s="67">
        <f t="shared" si="0"/>
        <v>0</v>
      </c>
      <c r="BA24" s="68">
        <f t="shared" si="9"/>
        <v>0</v>
      </c>
      <c r="BB24" s="64">
        <f t="shared" si="10"/>
        <v>0</v>
      </c>
      <c r="BC24" s="69">
        <f t="shared" si="11"/>
        <v>0</v>
      </c>
      <c r="BD24" s="67">
        <f t="shared" si="1"/>
        <v>0</v>
      </c>
      <c r="BE24" s="67">
        <f t="shared" si="1"/>
        <v>0</v>
      </c>
      <c r="BF24" s="67">
        <f t="shared" si="1"/>
        <v>0</v>
      </c>
      <c r="BG24" s="67">
        <f t="shared" si="1"/>
        <v>0</v>
      </c>
      <c r="BH24" s="67">
        <f t="shared" si="1"/>
        <v>0</v>
      </c>
      <c r="BI24" s="67">
        <f t="shared" si="1"/>
        <v>0</v>
      </c>
      <c r="BJ24" s="67">
        <f t="shared" si="1"/>
        <v>0</v>
      </c>
      <c r="BK24" s="67">
        <f t="shared" si="1"/>
        <v>0</v>
      </c>
      <c r="BL24" s="70">
        <f t="shared" si="2"/>
        <v>0</v>
      </c>
      <c r="BM24" s="71">
        <f t="shared" si="12"/>
        <v>0</v>
      </c>
      <c r="BN24" s="71">
        <f t="shared" si="3"/>
        <v>0</v>
      </c>
      <c r="BO24" s="71">
        <f t="shared" si="3"/>
        <v>0</v>
      </c>
      <c r="BP24" s="71">
        <f t="shared" si="3"/>
        <v>0</v>
      </c>
      <c r="BQ24" s="71">
        <f t="shared" si="3"/>
        <v>0</v>
      </c>
      <c r="BR24" s="71">
        <f t="shared" si="3"/>
        <v>0</v>
      </c>
      <c r="BS24" s="71">
        <f t="shared" si="3"/>
        <v>0</v>
      </c>
      <c r="BT24" s="71">
        <f t="shared" si="3"/>
        <v>0</v>
      </c>
      <c r="BU24" s="72">
        <f t="shared" si="13"/>
        <v>0</v>
      </c>
      <c r="BV24" s="73">
        <f t="shared" si="14"/>
        <v>0</v>
      </c>
      <c r="BW24" t="s">
        <v>260</v>
      </c>
      <c r="BX24">
        <v>2021</v>
      </c>
      <c r="BY24" t="s">
        <v>259</v>
      </c>
      <c r="BZ24" t="s">
        <v>264</v>
      </c>
      <c r="CA24" t="s">
        <v>265</v>
      </c>
      <c r="CB24" t="s">
        <v>259</v>
      </c>
    </row>
    <row r="25" spans="1:80" x14ac:dyDescent="0.25">
      <c r="A25" s="77" t="str">
        <f t="shared" si="4"/>
        <v>Q1BI39K9TJ3G011</v>
      </c>
      <c r="B25" s="77" t="s">
        <v>195</v>
      </c>
      <c r="C25" s="77"/>
      <c r="D25" s="77" t="s">
        <v>135</v>
      </c>
      <c r="E25" s="77" t="s">
        <v>134</v>
      </c>
      <c r="F25" s="77" t="s">
        <v>215</v>
      </c>
      <c r="G25" s="77" t="s">
        <v>216</v>
      </c>
      <c r="H25" s="77" t="s">
        <v>92</v>
      </c>
      <c r="I25" s="77" t="s">
        <v>93</v>
      </c>
      <c r="J25" s="77" t="s">
        <v>221</v>
      </c>
      <c r="K25" s="77" t="s">
        <v>131</v>
      </c>
      <c r="L25" s="77" t="s">
        <v>12</v>
      </c>
      <c r="M25" s="77">
        <v>29.99</v>
      </c>
      <c r="N25" s="96">
        <f t="shared" si="5"/>
        <v>32190.6662</v>
      </c>
      <c r="O25" s="77"/>
      <c r="P25" s="96"/>
      <c r="Q25" s="78">
        <f t="shared" si="6"/>
        <v>0.31</v>
      </c>
      <c r="R25" s="27">
        <v>9.2968999999999991</v>
      </c>
      <c r="AD25" s="34">
        <v>15</v>
      </c>
      <c r="AE25" s="34">
        <v>15</v>
      </c>
      <c r="AF25" s="34"/>
      <c r="AG25" s="34"/>
      <c r="AH25" s="34"/>
      <c r="AI25" s="34"/>
      <c r="AJ25" s="35">
        <v>15</v>
      </c>
      <c r="AK25" s="34">
        <v>15</v>
      </c>
      <c r="AL25" s="35"/>
      <c r="AM25" s="34"/>
      <c r="AN25" s="34"/>
      <c r="AO25" s="35"/>
      <c r="AP25" s="35"/>
      <c r="AQ25" s="48">
        <f t="shared" si="7"/>
        <v>30</v>
      </c>
      <c r="AR25" s="66">
        <f t="shared" si="8"/>
        <v>278.90699999999998</v>
      </c>
      <c r="AS25" s="67">
        <f t="shared" si="0"/>
        <v>7</v>
      </c>
      <c r="AT25" s="67">
        <f t="shared" si="0"/>
        <v>11</v>
      </c>
      <c r="AU25" s="67">
        <f t="shared" si="0"/>
        <v>8</v>
      </c>
      <c r="AV25" s="67">
        <f t="shared" si="0"/>
        <v>4</v>
      </c>
      <c r="AW25" s="67">
        <f t="shared" si="0"/>
        <v>0</v>
      </c>
      <c r="AX25" s="67">
        <f t="shared" si="0"/>
        <v>0</v>
      </c>
      <c r="AY25" s="67">
        <f t="shared" si="0"/>
        <v>0</v>
      </c>
      <c r="AZ25" s="67">
        <f t="shared" si="0"/>
        <v>0</v>
      </c>
      <c r="BA25" s="68">
        <f t="shared" si="9"/>
        <v>30</v>
      </c>
      <c r="BB25" s="64">
        <f t="shared" si="10"/>
        <v>30</v>
      </c>
      <c r="BC25" s="69">
        <f t="shared" si="11"/>
        <v>278.90699999999998</v>
      </c>
      <c r="BD25" s="67">
        <f t="shared" si="1"/>
        <v>7</v>
      </c>
      <c r="BE25" s="67">
        <f t="shared" si="1"/>
        <v>11</v>
      </c>
      <c r="BF25" s="67">
        <f t="shared" si="1"/>
        <v>8</v>
      </c>
      <c r="BG25" s="67">
        <f t="shared" si="1"/>
        <v>4</v>
      </c>
      <c r="BH25" s="67">
        <f t="shared" si="1"/>
        <v>0</v>
      </c>
      <c r="BI25" s="67">
        <f t="shared" si="1"/>
        <v>0</v>
      </c>
      <c r="BJ25" s="67">
        <f t="shared" si="1"/>
        <v>0</v>
      </c>
      <c r="BK25" s="67">
        <f t="shared" si="1"/>
        <v>0</v>
      </c>
      <c r="BL25" s="70">
        <f t="shared" si="2"/>
        <v>30</v>
      </c>
      <c r="BM25" s="71">
        <f t="shared" si="12"/>
        <v>14</v>
      </c>
      <c r="BN25" s="71">
        <f t="shared" si="3"/>
        <v>22</v>
      </c>
      <c r="BO25" s="71">
        <f t="shared" si="3"/>
        <v>16</v>
      </c>
      <c r="BP25" s="71">
        <f t="shared" si="3"/>
        <v>8</v>
      </c>
      <c r="BQ25" s="71">
        <f t="shared" si="3"/>
        <v>0</v>
      </c>
      <c r="BR25" s="71">
        <f t="shared" si="3"/>
        <v>0</v>
      </c>
      <c r="BS25" s="71">
        <f t="shared" si="3"/>
        <v>0</v>
      </c>
      <c r="BT25" s="71">
        <f t="shared" si="3"/>
        <v>0</v>
      </c>
      <c r="BU25" s="72">
        <f t="shared" si="13"/>
        <v>60</v>
      </c>
      <c r="BV25" s="73">
        <f t="shared" si="14"/>
        <v>557.81399999999996</v>
      </c>
      <c r="BW25" t="s">
        <v>260</v>
      </c>
      <c r="BX25">
        <v>2021</v>
      </c>
      <c r="BY25" t="s">
        <v>259</v>
      </c>
      <c r="BZ25" t="s">
        <v>264</v>
      </c>
      <c r="CA25" t="s">
        <v>265</v>
      </c>
      <c r="CB25" t="s">
        <v>259</v>
      </c>
    </row>
    <row r="26" spans="1:80" x14ac:dyDescent="0.25">
      <c r="A26" s="77" t="str">
        <f t="shared" si="4"/>
        <v>Q1BI39K9TJ3G5B7</v>
      </c>
      <c r="B26" s="77" t="s">
        <v>195</v>
      </c>
      <c r="C26" s="77"/>
      <c r="D26" s="77" t="s">
        <v>135</v>
      </c>
      <c r="E26" s="77" t="s">
        <v>134</v>
      </c>
      <c r="F26" s="77" t="s">
        <v>215</v>
      </c>
      <c r="G26" s="77" t="s">
        <v>216</v>
      </c>
      <c r="H26" s="77" t="s">
        <v>217</v>
      </c>
      <c r="I26" s="77" t="s">
        <v>218</v>
      </c>
      <c r="J26" s="77" t="s">
        <v>221</v>
      </c>
      <c r="K26" s="77" t="s">
        <v>131</v>
      </c>
      <c r="L26" s="77" t="s">
        <v>12</v>
      </c>
      <c r="M26" s="77">
        <v>29.99</v>
      </c>
      <c r="N26" s="96">
        <f t="shared" si="5"/>
        <v>32190.6662</v>
      </c>
      <c r="O26" s="77"/>
      <c r="P26" s="96"/>
      <c r="Q26" s="78">
        <f t="shared" si="6"/>
        <v>0.31</v>
      </c>
      <c r="R26" s="27">
        <v>9.2968999999999991</v>
      </c>
      <c r="AD26" s="34">
        <v>15</v>
      </c>
      <c r="AE26" s="34">
        <v>15</v>
      </c>
      <c r="AF26" s="34"/>
      <c r="AG26" s="34"/>
      <c r="AH26" s="34"/>
      <c r="AI26" s="34"/>
      <c r="AJ26" s="35">
        <v>15</v>
      </c>
      <c r="AK26" s="34">
        <v>15</v>
      </c>
      <c r="AL26" s="35"/>
      <c r="AM26" s="34"/>
      <c r="AN26" s="34"/>
      <c r="AO26" s="35"/>
      <c r="AP26" s="35"/>
      <c r="AQ26" s="48">
        <f t="shared" si="7"/>
        <v>30</v>
      </c>
      <c r="AR26" s="66">
        <f t="shared" si="8"/>
        <v>278.90699999999998</v>
      </c>
      <c r="AS26" s="67">
        <f t="shared" si="0"/>
        <v>7</v>
      </c>
      <c r="AT26" s="67">
        <f t="shared" si="0"/>
        <v>11</v>
      </c>
      <c r="AU26" s="67">
        <f t="shared" si="0"/>
        <v>8</v>
      </c>
      <c r="AV26" s="67">
        <f t="shared" si="0"/>
        <v>4</v>
      </c>
      <c r="AW26" s="67">
        <f t="shared" si="0"/>
        <v>0</v>
      </c>
      <c r="AX26" s="67">
        <f t="shared" si="0"/>
        <v>0</v>
      </c>
      <c r="AY26" s="67">
        <f t="shared" si="0"/>
        <v>0</v>
      </c>
      <c r="AZ26" s="67">
        <f t="shared" si="0"/>
        <v>0</v>
      </c>
      <c r="BA26" s="68">
        <f t="shared" si="9"/>
        <v>30</v>
      </c>
      <c r="BB26" s="64">
        <f t="shared" si="10"/>
        <v>30</v>
      </c>
      <c r="BC26" s="69">
        <f t="shared" si="11"/>
        <v>278.90699999999998</v>
      </c>
      <c r="BD26" s="67">
        <f t="shared" si="1"/>
        <v>7</v>
      </c>
      <c r="BE26" s="67">
        <f t="shared" si="1"/>
        <v>11</v>
      </c>
      <c r="BF26" s="67">
        <f t="shared" si="1"/>
        <v>8</v>
      </c>
      <c r="BG26" s="67">
        <f t="shared" si="1"/>
        <v>4</v>
      </c>
      <c r="BH26" s="67">
        <f t="shared" si="1"/>
        <v>0</v>
      </c>
      <c r="BI26" s="67">
        <f t="shared" si="1"/>
        <v>0</v>
      </c>
      <c r="BJ26" s="67">
        <f t="shared" si="1"/>
        <v>0</v>
      </c>
      <c r="BK26" s="67">
        <f t="shared" si="1"/>
        <v>0</v>
      </c>
      <c r="BL26" s="70">
        <f t="shared" si="2"/>
        <v>30</v>
      </c>
      <c r="BM26" s="71">
        <f t="shared" si="12"/>
        <v>14</v>
      </c>
      <c r="BN26" s="71">
        <f t="shared" si="3"/>
        <v>22</v>
      </c>
      <c r="BO26" s="71">
        <f t="shared" si="3"/>
        <v>16</v>
      </c>
      <c r="BP26" s="71">
        <f t="shared" si="3"/>
        <v>8</v>
      </c>
      <c r="BQ26" s="71">
        <f t="shared" si="3"/>
        <v>0</v>
      </c>
      <c r="BR26" s="71">
        <f t="shared" si="3"/>
        <v>0</v>
      </c>
      <c r="BS26" s="71">
        <f t="shared" si="3"/>
        <v>0</v>
      </c>
      <c r="BT26" s="71">
        <f t="shared" si="3"/>
        <v>0</v>
      </c>
      <c r="BU26" s="72">
        <f t="shared" si="13"/>
        <v>60</v>
      </c>
      <c r="BV26" s="73">
        <f t="shared" si="14"/>
        <v>557.81399999999996</v>
      </c>
      <c r="BW26" t="s">
        <v>260</v>
      </c>
      <c r="BX26">
        <v>2021</v>
      </c>
      <c r="BY26" t="s">
        <v>259</v>
      </c>
      <c r="BZ26" t="s">
        <v>264</v>
      </c>
      <c r="CA26" t="s">
        <v>265</v>
      </c>
      <c r="CB26" t="s">
        <v>259</v>
      </c>
    </row>
    <row r="27" spans="1:80" x14ac:dyDescent="0.25">
      <c r="A27" s="77" t="str">
        <f t="shared" si="4"/>
        <v>Q1BI39K9TJ3JBLK</v>
      </c>
      <c r="B27" s="77" t="s">
        <v>195</v>
      </c>
      <c r="C27" s="77"/>
      <c r="D27" s="77" t="s">
        <v>135</v>
      </c>
      <c r="E27" s="77" t="s">
        <v>134</v>
      </c>
      <c r="F27" s="77" t="s">
        <v>215</v>
      </c>
      <c r="G27" s="77" t="s">
        <v>216</v>
      </c>
      <c r="H27" s="77" t="s">
        <v>88</v>
      </c>
      <c r="I27" s="77" t="s">
        <v>89</v>
      </c>
      <c r="J27" s="77" t="s">
        <v>221</v>
      </c>
      <c r="K27" s="77" t="s">
        <v>131</v>
      </c>
      <c r="L27" s="77" t="s">
        <v>12</v>
      </c>
      <c r="M27" s="77">
        <v>29.99</v>
      </c>
      <c r="N27" s="96">
        <f t="shared" si="5"/>
        <v>32190.6662</v>
      </c>
      <c r="O27" s="77"/>
      <c r="P27" s="96"/>
      <c r="Q27" s="78">
        <f t="shared" si="6"/>
        <v>0.31</v>
      </c>
      <c r="R27" s="27">
        <v>9.2968999999999991</v>
      </c>
      <c r="AD27" s="34">
        <v>15</v>
      </c>
      <c r="AE27" s="34">
        <v>15</v>
      </c>
      <c r="AF27" s="34"/>
      <c r="AG27" s="34"/>
      <c r="AH27" s="34"/>
      <c r="AI27" s="34"/>
      <c r="AJ27" s="35">
        <v>15</v>
      </c>
      <c r="AK27" s="34">
        <v>15</v>
      </c>
      <c r="AL27" s="35"/>
      <c r="AM27" s="34"/>
      <c r="AN27" s="34"/>
      <c r="AO27" s="35"/>
      <c r="AP27" s="35"/>
      <c r="AQ27" s="48">
        <f t="shared" si="7"/>
        <v>30</v>
      </c>
      <c r="AR27" s="66">
        <f t="shared" si="8"/>
        <v>278.90699999999998</v>
      </c>
      <c r="AS27" s="67">
        <f t="shared" si="0"/>
        <v>7</v>
      </c>
      <c r="AT27" s="67">
        <f t="shared" si="0"/>
        <v>11</v>
      </c>
      <c r="AU27" s="67">
        <f t="shared" si="0"/>
        <v>8</v>
      </c>
      <c r="AV27" s="67">
        <f t="shared" si="0"/>
        <v>4</v>
      </c>
      <c r="AW27" s="67">
        <f t="shared" si="0"/>
        <v>0</v>
      </c>
      <c r="AX27" s="67">
        <f t="shared" si="0"/>
        <v>0</v>
      </c>
      <c r="AY27" s="67">
        <f t="shared" si="0"/>
        <v>0</v>
      </c>
      <c r="AZ27" s="67">
        <f t="shared" si="0"/>
        <v>0</v>
      </c>
      <c r="BA27" s="68">
        <f t="shared" si="9"/>
        <v>30</v>
      </c>
      <c r="BB27" s="64">
        <f t="shared" si="10"/>
        <v>30</v>
      </c>
      <c r="BC27" s="69">
        <f t="shared" si="11"/>
        <v>278.90699999999998</v>
      </c>
      <c r="BD27" s="67">
        <f t="shared" si="1"/>
        <v>7</v>
      </c>
      <c r="BE27" s="67">
        <f t="shared" si="1"/>
        <v>11</v>
      </c>
      <c r="BF27" s="67">
        <f t="shared" si="1"/>
        <v>8</v>
      </c>
      <c r="BG27" s="67">
        <f t="shared" si="1"/>
        <v>4</v>
      </c>
      <c r="BH27" s="67">
        <f t="shared" si="1"/>
        <v>0</v>
      </c>
      <c r="BI27" s="67">
        <f t="shared" si="1"/>
        <v>0</v>
      </c>
      <c r="BJ27" s="67">
        <f t="shared" si="1"/>
        <v>0</v>
      </c>
      <c r="BK27" s="67">
        <f t="shared" si="1"/>
        <v>0</v>
      </c>
      <c r="BL27" s="70">
        <f t="shared" si="2"/>
        <v>30</v>
      </c>
      <c r="BM27" s="71">
        <f t="shared" si="12"/>
        <v>14</v>
      </c>
      <c r="BN27" s="71">
        <f t="shared" si="3"/>
        <v>22</v>
      </c>
      <c r="BO27" s="71">
        <f t="shared" si="3"/>
        <v>16</v>
      </c>
      <c r="BP27" s="71">
        <f t="shared" si="3"/>
        <v>8</v>
      </c>
      <c r="BQ27" s="71">
        <f t="shared" si="3"/>
        <v>0</v>
      </c>
      <c r="BR27" s="71">
        <f t="shared" si="3"/>
        <v>0</v>
      </c>
      <c r="BS27" s="71">
        <f t="shared" si="3"/>
        <v>0</v>
      </c>
      <c r="BT27" s="71">
        <f t="shared" si="3"/>
        <v>0</v>
      </c>
      <c r="BU27" s="72">
        <f t="shared" si="13"/>
        <v>60</v>
      </c>
      <c r="BV27" s="73">
        <f t="shared" si="14"/>
        <v>557.81399999999996</v>
      </c>
      <c r="BW27" t="s">
        <v>260</v>
      </c>
      <c r="BX27">
        <v>2021</v>
      </c>
      <c r="BY27" t="s">
        <v>259</v>
      </c>
      <c r="BZ27" t="s">
        <v>264</v>
      </c>
      <c r="CA27" t="s">
        <v>265</v>
      </c>
      <c r="CB27" t="s">
        <v>259</v>
      </c>
    </row>
    <row r="28" spans="1:80" x14ac:dyDescent="0.25">
      <c r="A28" s="77" t="str">
        <f t="shared" si="4"/>
        <v>Q1BI40K9TJ3JBLK</v>
      </c>
      <c r="B28" s="77" t="s">
        <v>195</v>
      </c>
      <c r="C28" s="77"/>
      <c r="D28" s="77" t="s">
        <v>135</v>
      </c>
      <c r="E28" s="77" t="s">
        <v>134</v>
      </c>
      <c r="F28" s="77" t="s">
        <v>219</v>
      </c>
      <c r="G28" s="77" t="s">
        <v>220</v>
      </c>
      <c r="H28" s="77" t="s">
        <v>88</v>
      </c>
      <c r="I28" s="77" t="s">
        <v>89</v>
      </c>
      <c r="J28" s="77" t="s">
        <v>221</v>
      </c>
      <c r="K28" s="77" t="s">
        <v>131</v>
      </c>
      <c r="L28" s="77" t="s">
        <v>12</v>
      </c>
      <c r="M28" s="77">
        <v>29.99</v>
      </c>
      <c r="N28" s="96">
        <f t="shared" si="5"/>
        <v>32190.6662</v>
      </c>
      <c r="O28" s="77"/>
      <c r="P28" s="96"/>
      <c r="Q28" s="78">
        <f t="shared" si="6"/>
        <v>0.31</v>
      </c>
      <c r="R28" s="27">
        <v>9.2968999999999991</v>
      </c>
      <c r="AD28" s="34">
        <v>15</v>
      </c>
      <c r="AE28" s="34">
        <v>15</v>
      </c>
      <c r="AF28" s="34"/>
      <c r="AG28" s="34"/>
      <c r="AH28" s="34"/>
      <c r="AI28" s="34"/>
      <c r="AJ28" s="35">
        <v>15</v>
      </c>
      <c r="AK28" s="34">
        <v>15</v>
      </c>
      <c r="AL28" s="35"/>
      <c r="AM28" s="34"/>
      <c r="AN28" s="34"/>
      <c r="AO28" s="35"/>
      <c r="AP28" s="35"/>
      <c r="AQ28" s="48">
        <f t="shared" si="7"/>
        <v>30</v>
      </c>
      <c r="AR28" s="66">
        <f t="shared" si="8"/>
        <v>278.90699999999998</v>
      </c>
      <c r="AS28" s="67">
        <f t="shared" si="0"/>
        <v>7</v>
      </c>
      <c r="AT28" s="67">
        <f t="shared" si="0"/>
        <v>11</v>
      </c>
      <c r="AU28" s="67">
        <f t="shared" si="0"/>
        <v>8</v>
      </c>
      <c r="AV28" s="67">
        <f t="shared" si="0"/>
        <v>4</v>
      </c>
      <c r="AW28" s="67">
        <f t="shared" si="0"/>
        <v>0</v>
      </c>
      <c r="AX28" s="67">
        <f t="shared" si="0"/>
        <v>0</v>
      </c>
      <c r="AY28" s="67">
        <f t="shared" si="0"/>
        <v>0</v>
      </c>
      <c r="AZ28" s="67">
        <f t="shared" si="0"/>
        <v>0</v>
      </c>
      <c r="BA28" s="68">
        <f t="shared" si="9"/>
        <v>30</v>
      </c>
      <c r="BB28" s="64">
        <f t="shared" si="10"/>
        <v>30</v>
      </c>
      <c r="BC28" s="69">
        <f t="shared" si="11"/>
        <v>278.90699999999998</v>
      </c>
      <c r="BD28" s="67">
        <f t="shared" si="1"/>
        <v>7</v>
      </c>
      <c r="BE28" s="67">
        <f t="shared" si="1"/>
        <v>11</v>
      </c>
      <c r="BF28" s="67">
        <f t="shared" si="1"/>
        <v>8</v>
      </c>
      <c r="BG28" s="67">
        <f t="shared" si="1"/>
        <v>4</v>
      </c>
      <c r="BH28" s="67">
        <f t="shared" si="1"/>
        <v>0</v>
      </c>
      <c r="BI28" s="67">
        <f t="shared" si="1"/>
        <v>0</v>
      </c>
      <c r="BJ28" s="67">
        <f t="shared" si="1"/>
        <v>0</v>
      </c>
      <c r="BK28" s="67">
        <f t="shared" si="1"/>
        <v>0</v>
      </c>
      <c r="BL28" s="70">
        <f t="shared" si="2"/>
        <v>30</v>
      </c>
      <c r="BM28" s="71">
        <f t="shared" si="12"/>
        <v>14</v>
      </c>
      <c r="BN28" s="71">
        <f t="shared" si="3"/>
        <v>22</v>
      </c>
      <c r="BO28" s="71">
        <f t="shared" si="3"/>
        <v>16</v>
      </c>
      <c r="BP28" s="71">
        <f t="shared" si="3"/>
        <v>8</v>
      </c>
      <c r="BQ28" s="71">
        <f t="shared" si="3"/>
        <v>0</v>
      </c>
      <c r="BR28" s="71">
        <f t="shared" si="3"/>
        <v>0</v>
      </c>
      <c r="BS28" s="71">
        <f t="shared" si="3"/>
        <v>0</v>
      </c>
      <c r="BT28" s="71">
        <f t="shared" si="3"/>
        <v>0</v>
      </c>
      <c r="BU28" s="72">
        <f t="shared" si="13"/>
        <v>60</v>
      </c>
      <c r="BV28" s="73">
        <f t="shared" si="14"/>
        <v>557.81399999999996</v>
      </c>
      <c r="BW28" t="s">
        <v>260</v>
      </c>
      <c r="BX28">
        <v>2021</v>
      </c>
      <c r="BY28" t="s">
        <v>259</v>
      </c>
      <c r="BZ28" t="s">
        <v>264</v>
      </c>
      <c r="CA28" t="s">
        <v>265</v>
      </c>
      <c r="CB28" t="s">
        <v>259</v>
      </c>
    </row>
    <row r="29" spans="1:80" x14ac:dyDescent="0.25">
      <c r="A29" s="77" t="str">
        <f t="shared" si="4"/>
        <v>Q1RI04KAK96A10R</v>
      </c>
      <c r="B29" s="77" t="s">
        <v>136</v>
      </c>
      <c r="C29" s="77"/>
      <c r="D29" s="77" t="s">
        <v>135</v>
      </c>
      <c r="E29" s="77" t="s">
        <v>134</v>
      </c>
      <c r="F29" s="77" t="s">
        <v>222</v>
      </c>
      <c r="G29" s="77" t="s">
        <v>223</v>
      </c>
      <c r="H29" s="77" t="s">
        <v>224</v>
      </c>
      <c r="I29" s="77" t="s">
        <v>225</v>
      </c>
      <c r="J29" s="77" t="s">
        <v>130</v>
      </c>
      <c r="K29" s="77" t="s">
        <v>131</v>
      </c>
      <c r="L29" s="77" t="s">
        <v>12</v>
      </c>
      <c r="M29" s="77">
        <v>29.99</v>
      </c>
      <c r="N29" s="96">
        <f t="shared" si="5"/>
        <v>32190.6662</v>
      </c>
      <c r="O29" s="77"/>
      <c r="P29" s="96"/>
      <c r="Q29" s="78">
        <f t="shared" si="6"/>
        <v>0.31</v>
      </c>
      <c r="R29" s="27">
        <v>9.2968999999999991</v>
      </c>
      <c r="AD29" s="34"/>
      <c r="AE29" s="34"/>
      <c r="AF29" s="34"/>
      <c r="AG29" s="34"/>
      <c r="AH29" s="34"/>
      <c r="AI29" s="34"/>
      <c r="AJ29" s="35"/>
      <c r="AK29" s="34"/>
      <c r="AL29" s="35"/>
      <c r="AM29" s="34"/>
      <c r="AN29" s="34"/>
      <c r="AO29" s="35"/>
      <c r="AP29" s="35"/>
      <c r="AQ29" s="48">
        <f t="shared" si="7"/>
        <v>0</v>
      </c>
      <c r="AR29" s="66">
        <f t="shared" si="8"/>
        <v>0</v>
      </c>
      <c r="AS29" s="67">
        <f t="shared" si="0"/>
        <v>0</v>
      </c>
      <c r="AT29" s="67">
        <f t="shared" si="0"/>
        <v>0</v>
      </c>
      <c r="AU29" s="67">
        <f t="shared" si="0"/>
        <v>0</v>
      </c>
      <c r="AV29" s="67">
        <f t="shared" si="0"/>
        <v>0</v>
      </c>
      <c r="AW29" s="67">
        <f t="shared" si="0"/>
        <v>0</v>
      </c>
      <c r="AX29" s="67">
        <f t="shared" si="0"/>
        <v>0</v>
      </c>
      <c r="AY29" s="67">
        <f t="shared" si="0"/>
        <v>0</v>
      </c>
      <c r="AZ29" s="67">
        <f t="shared" si="0"/>
        <v>0</v>
      </c>
      <c r="BA29" s="68">
        <f t="shared" si="9"/>
        <v>0</v>
      </c>
      <c r="BB29" s="64">
        <f t="shared" si="10"/>
        <v>0</v>
      </c>
      <c r="BC29" s="69">
        <f t="shared" si="11"/>
        <v>0</v>
      </c>
      <c r="BD29" s="67">
        <f t="shared" si="1"/>
        <v>0</v>
      </c>
      <c r="BE29" s="67">
        <f t="shared" si="1"/>
        <v>0</v>
      </c>
      <c r="BF29" s="67">
        <f t="shared" si="1"/>
        <v>0</v>
      </c>
      <c r="BG29" s="67">
        <f t="shared" si="1"/>
        <v>0</v>
      </c>
      <c r="BH29" s="67">
        <f t="shared" si="1"/>
        <v>0</v>
      </c>
      <c r="BI29" s="67">
        <f t="shared" si="1"/>
        <v>0</v>
      </c>
      <c r="BJ29" s="67">
        <f t="shared" si="1"/>
        <v>0</v>
      </c>
      <c r="BK29" s="67">
        <f t="shared" si="1"/>
        <v>0</v>
      </c>
      <c r="BL29" s="70">
        <f t="shared" si="2"/>
        <v>0</v>
      </c>
      <c r="BM29" s="71">
        <f t="shared" si="12"/>
        <v>0</v>
      </c>
      <c r="BN29" s="71">
        <f t="shared" si="3"/>
        <v>0</v>
      </c>
      <c r="BO29" s="71">
        <f t="shared" si="3"/>
        <v>0</v>
      </c>
      <c r="BP29" s="71">
        <f t="shared" si="3"/>
        <v>0</v>
      </c>
      <c r="BQ29" s="71">
        <f t="shared" si="3"/>
        <v>0</v>
      </c>
      <c r="BR29" s="71">
        <f t="shared" si="3"/>
        <v>0</v>
      </c>
      <c r="BS29" s="71">
        <f t="shared" si="3"/>
        <v>0</v>
      </c>
      <c r="BT29" s="71">
        <f t="shared" si="3"/>
        <v>0</v>
      </c>
      <c r="BU29" s="72">
        <f t="shared" si="13"/>
        <v>0</v>
      </c>
      <c r="BV29" s="73">
        <f t="shared" si="14"/>
        <v>0</v>
      </c>
      <c r="BW29" t="s">
        <v>260</v>
      </c>
      <c r="BX29">
        <v>2021</v>
      </c>
      <c r="BY29" t="s">
        <v>263</v>
      </c>
      <c r="BZ29" t="s">
        <v>261</v>
      </c>
      <c r="CA29" t="s">
        <v>262</v>
      </c>
      <c r="CB29" t="s">
        <v>259</v>
      </c>
    </row>
    <row r="30" spans="1:80" x14ac:dyDescent="0.25">
      <c r="A30" s="77" t="str">
        <f t="shared" si="4"/>
        <v>Q1RI04KAK96A502</v>
      </c>
      <c r="B30" s="77" t="s">
        <v>136</v>
      </c>
      <c r="C30" s="77"/>
      <c r="D30" s="77" t="s">
        <v>135</v>
      </c>
      <c r="E30" s="77" t="s">
        <v>134</v>
      </c>
      <c r="F30" s="77" t="s">
        <v>222</v>
      </c>
      <c r="G30" s="77" t="s">
        <v>223</v>
      </c>
      <c r="H30" s="77" t="s">
        <v>226</v>
      </c>
      <c r="I30" s="77" t="s">
        <v>227</v>
      </c>
      <c r="J30" s="77" t="s">
        <v>130</v>
      </c>
      <c r="K30" s="77" t="s">
        <v>131</v>
      </c>
      <c r="L30" s="77" t="s">
        <v>12</v>
      </c>
      <c r="M30" s="77">
        <v>29.99</v>
      </c>
      <c r="N30" s="96">
        <f t="shared" si="5"/>
        <v>32190.6662</v>
      </c>
      <c r="O30" s="77"/>
      <c r="P30" s="96"/>
      <c r="Q30" s="78">
        <f t="shared" si="6"/>
        <v>0.31</v>
      </c>
      <c r="R30" s="27">
        <v>9.2968999999999991</v>
      </c>
      <c r="AD30" s="34">
        <v>15</v>
      </c>
      <c r="AE30" s="34">
        <v>15</v>
      </c>
      <c r="AF30" s="34"/>
      <c r="AG30" s="34"/>
      <c r="AH30" s="34"/>
      <c r="AI30" s="34"/>
      <c r="AJ30" s="35">
        <v>15</v>
      </c>
      <c r="AK30" s="34">
        <v>15</v>
      </c>
      <c r="AL30" s="35"/>
      <c r="AM30" s="34"/>
      <c r="AN30" s="34"/>
      <c r="AO30" s="35"/>
      <c r="AP30" s="35"/>
      <c r="AQ30" s="48">
        <f t="shared" si="7"/>
        <v>30</v>
      </c>
      <c r="AR30" s="66">
        <f t="shared" si="8"/>
        <v>278.90699999999998</v>
      </c>
      <c r="AS30" s="67">
        <f t="shared" si="0"/>
        <v>7</v>
      </c>
      <c r="AT30" s="67">
        <f t="shared" si="0"/>
        <v>11</v>
      </c>
      <c r="AU30" s="67">
        <f t="shared" si="0"/>
        <v>8</v>
      </c>
      <c r="AV30" s="67">
        <f t="shared" si="0"/>
        <v>4</v>
      </c>
      <c r="AW30" s="67">
        <f t="shared" si="0"/>
        <v>0</v>
      </c>
      <c r="AX30" s="67">
        <f t="shared" si="0"/>
        <v>0</v>
      </c>
      <c r="AY30" s="67">
        <f t="shared" si="0"/>
        <v>0</v>
      </c>
      <c r="AZ30" s="67">
        <f t="shared" si="0"/>
        <v>0</v>
      </c>
      <c r="BA30" s="68">
        <f t="shared" si="9"/>
        <v>30</v>
      </c>
      <c r="BB30" s="64">
        <f t="shared" si="10"/>
        <v>30</v>
      </c>
      <c r="BC30" s="69">
        <f t="shared" si="11"/>
        <v>278.90699999999998</v>
      </c>
      <c r="BD30" s="67">
        <f t="shared" si="1"/>
        <v>7</v>
      </c>
      <c r="BE30" s="67">
        <f t="shared" si="1"/>
        <v>11</v>
      </c>
      <c r="BF30" s="67">
        <f t="shared" si="1"/>
        <v>8</v>
      </c>
      <c r="BG30" s="67">
        <f t="shared" si="1"/>
        <v>4</v>
      </c>
      <c r="BH30" s="67">
        <f t="shared" si="1"/>
        <v>0</v>
      </c>
      <c r="BI30" s="67">
        <f t="shared" si="1"/>
        <v>0</v>
      </c>
      <c r="BJ30" s="67">
        <f t="shared" si="1"/>
        <v>0</v>
      </c>
      <c r="BK30" s="67">
        <f t="shared" si="1"/>
        <v>0</v>
      </c>
      <c r="BL30" s="70">
        <f t="shared" si="2"/>
        <v>30</v>
      </c>
      <c r="BM30" s="71">
        <f t="shared" si="12"/>
        <v>14</v>
      </c>
      <c r="BN30" s="71">
        <f t="shared" si="3"/>
        <v>22</v>
      </c>
      <c r="BO30" s="71">
        <f t="shared" si="3"/>
        <v>16</v>
      </c>
      <c r="BP30" s="71">
        <f t="shared" si="3"/>
        <v>8</v>
      </c>
      <c r="BQ30" s="71">
        <f t="shared" si="3"/>
        <v>0</v>
      </c>
      <c r="BR30" s="71">
        <f t="shared" si="3"/>
        <v>0</v>
      </c>
      <c r="BS30" s="71">
        <f t="shared" si="3"/>
        <v>0</v>
      </c>
      <c r="BT30" s="71">
        <f t="shared" si="3"/>
        <v>0</v>
      </c>
      <c r="BU30" s="72">
        <f t="shared" si="13"/>
        <v>60</v>
      </c>
      <c r="BV30" s="73">
        <f t="shared" si="14"/>
        <v>557.81399999999996</v>
      </c>
      <c r="BW30" t="s">
        <v>260</v>
      </c>
      <c r="BX30">
        <v>2021</v>
      </c>
      <c r="BY30" t="s">
        <v>263</v>
      </c>
      <c r="BZ30" t="s">
        <v>261</v>
      </c>
      <c r="CA30" t="s">
        <v>262</v>
      </c>
      <c r="CB30" t="s">
        <v>259</v>
      </c>
    </row>
    <row r="31" spans="1:80" x14ac:dyDescent="0.25">
      <c r="A31" s="77" t="str">
        <f t="shared" si="4"/>
        <v>Q1RI04KAK96G011</v>
      </c>
      <c r="B31" s="77" t="s">
        <v>136</v>
      </c>
      <c r="C31" s="77"/>
      <c r="D31" s="77" t="s">
        <v>135</v>
      </c>
      <c r="E31" s="77" t="s">
        <v>134</v>
      </c>
      <c r="F31" s="77" t="s">
        <v>222</v>
      </c>
      <c r="G31" s="77" t="s">
        <v>223</v>
      </c>
      <c r="H31" s="77" t="s">
        <v>92</v>
      </c>
      <c r="I31" s="77" t="s">
        <v>93</v>
      </c>
      <c r="J31" s="77" t="s">
        <v>130</v>
      </c>
      <c r="K31" s="77" t="s">
        <v>131</v>
      </c>
      <c r="L31" s="77" t="s">
        <v>12</v>
      </c>
      <c r="M31" s="77">
        <v>29.99</v>
      </c>
      <c r="N31" s="96">
        <f t="shared" si="5"/>
        <v>32190.6662</v>
      </c>
      <c r="O31" s="77"/>
      <c r="P31" s="96"/>
      <c r="Q31" s="78">
        <f t="shared" si="6"/>
        <v>0.31</v>
      </c>
      <c r="R31" s="27">
        <v>9.2968999999999991</v>
      </c>
      <c r="AD31" s="34">
        <v>15</v>
      </c>
      <c r="AE31" s="34">
        <v>15</v>
      </c>
      <c r="AF31" s="34"/>
      <c r="AG31" s="34"/>
      <c r="AH31" s="34"/>
      <c r="AI31" s="34"/>
      <c r="AJ31" s="35">
        <v>15</v>
      </c>
      <c r="AK31" s="34">
        <v>15</v>
      </c>
      <c r="AL31" s="35"/>
      <c r="AM31" s="34"/>
      <c r="AN31" s="34"/>
      <c r="AO31" s="35"/>
      <c r="AP31" s="35"/>
      <c r="AQ31" s="48">
        <f t="shared" si="7"/>
        <v>30</v>
      </c>
      <c r="AR31" s="66">
        <f t="shared" si="8"/>
        <v>278.90699999999998</v>
      </c>
      <c r="AS31" s="67">
        <f t="shared" ref="AS31:AZ46" si="15">ROUND(IF($L31=$L$4,($AQ31*AS$4),IF($L31=$L$5,($AQ31*AS$5),IF($L31=$L$6,($AQ31*AS$6),IF($L31=$L$7,($AQ31*AS$7))))),0)</f>
        <v>7</v>
      </c>
      <c r="AT31" s="67">
        <f t="shared" si="15"/>
        <v>11</v>
      </c>
      <c r="AU31" s="67">
        <f t="shared" si="15"/>
        <v>8</v>
      </c>
      <c r="AV31" s="67">
        <f t="shared" si="15"/>
        <v>4</v>
      </c>
      <c r="AW31" s="67">
        <f t="shared" si="15"/>
        <v>0</v>
      </c>
      <c r="AX31" s="67">
        <f t="shared" si="15"/>
        <v>0</v>
      </c>
      <c r="AY31" s="67">
        <f t="shared" si="15"/>
        <v>0</v>
      </c>
      <c r="AZ31" s="67">
        <f t="shared" si="15"/>
        <v>0</v>
      </c>
      <c r="BA31" s="68">
        <f t="shared" si="9"/>
        <v>30</v>
      </c>
      <c r="BB31" s="64">
        <f t="shared" si="10"/>
        <v>30</v>
      </c>
      <c r="BC31" s="69">
        <f t="shared" si="11"/>
        <v>278.90699999999998</v>
      </c>
      <c r="BD31" s="67">
        <f t="shared" ref="BD31:BK46" si="16">ROUND(IF($L31=$L$4,($BB31*BD$4),IF($L31=$L$5,($BB31*BD$5),IF($L31=$L$6,($BB31*BD$6),IF($L31=$L$7,($BB31*BD$7))))),0)</f>
        <v>7</v>
      </c>
      <c r="BE31" s="67">
        <f t="shared" si="16"/>
        <v>11</v>
      </c>
      <c r="BF31" s="67">
        <f t="shared" si="16"/>
        <v>8</v>
      </c>
      <c r="BG31" s="67">
        <f t="shared" si="16"/>
        <v>4</v>
      </c>
      <c r="BH31" s="67">
        <f t="shared" si="16"/>
        <v>0</v>
      </c>
      <c r="BI31" s="67">
        <f t="shared" si="16"/>
        <v>0</v>
      </c>
      <c r="BJ31" s="67">
        <f t="shared" si="16"/>
        <v>0</v>
      </c>
      <c r="BK31" s="67">
        <f t="shared" si="16"/>
        <v>0</v>
      </c>
      <c r="BL31" s="70">
        <f t="shared" si="2"/>
        <v>30</v>
      </c>
      <c r="BM31" s="71">
        <f t="shared" si="12"/>
        <v>14</v>
      </c>
      <c r="BN31" s="71">
        <f t="shared" si="12"/>
        <v>22</v>
      </c>
      <c r="BO31" s="71">
        <f t="shared" si="12"/>
        <v>16</v>
      </c>
      <c r="BP31" s="71">
        <f t="shared" si="12"/>
        <v>8</v>
      </c>
      <c r="BQ31" s="71">
        <f t="shared" si="12"/>
        <v>0</v>
      </c>
      <c r="BR31" s="71">
        <f t="shared" si="12"/>
        <v>0</v>
      </c>
      <c r="BS31" s="71">
        <f t="shared" si="12"/>
        <v>0</v>
      </c>
      <c r="BT31" s="71">
        <f t="shared" si="12"/>
        <v>0</v>
      </c>
      <c r="BU31" s="72">
        <f t="shared" si="13"/>
        <v>60</v>
      </c>
      <c r="BV31" s="73">
        <f t="shared" si="14"/>
        <v>557.81399999999996</v>
      </c>
      <c r="BW31" t="s">
        <v>260</v>
      </c>
      <c r="BX31">
        <v>2021</v>
      </c>
      <c r="BY31" t="s">
        <v>263</v>
      </c>
      <c r="BZ31" t="s">
        <v>261</v>
      </c>
      <c r="CA31" t="s">
        <v>262</v>
      </c>
      <c r="CB31" t="s">
        <v>259</v>
      </c>
    </row>
    <row r="32" spans="1:80" x14ac:dyDescent="0.25">
      <c r="A32" s="77" t="str">
        <f t="shared" si="4"/>
        <v>Q1RI04KAK96G8F6</v>
      </c>
      <c r="B32" s="77" t="s">
        <v>136</v>
      </c>
      <c r="C32" s="77"/>
      <c r="D32" s="77" t="s">
        <v>135</v>
      </c>
      <c r="E32" s="77" t="s">
        <v>134</v>
      </c>
      <c r="F32" s="77" t="s">
        <v>222</v>
      </c>
      <c r="G32" s="77" t="s">
        <v>223</v>
      </c>
      <c r="H32" s="77" t="s">
        <v>228</v>
      </c>
      <c r="I32" s="77" t="s">
        <v>229</v>
      </c>
      <c r="J32" s="77" t="s">
        <v>130</v>
      </c>
      <c r="K32" s="77" t="s">
        <v>131</v>
      </c>
      <c r="L32" s="77" t="s">
        <v>12</v>
      </c>
      <c r="M32" s="77">
        <v>29.99</v>
      </c>
      <c r="N32" s="96">
        <f t="shared" si="5"/>
        <v>32190.6662</v>
      </c>
      <c r="O32" s="77"/>
      <c r="P32" s="96"/>
      <c r="Q32" s="78">
        <f t="shared" si="6"/>
        <v>0.31</v>
      </c>
      <c r="R32" s="27">
        <v>9.2968999999999991</v>
      </c>
      <c r="AD32" s="34"/>
      <c r="AE32" s="34"/>
      <c r="AF32" s="34"/>
      <c r="AG32" s="34"/>
      <c r="AH32" s="34"/>
      <c r="AI32" s="34"/>
      <c r="AJ32" s="35"/>
      <c r="AK32" s="34"/>
      <c r="AL32" s="35"/>
      <c r="AM32" s="34"/>
      <c r="AN32" s="34"/>
      <c r="AO32" s="35"/>
      <c r="AP32" s="35"/>
      <c r="AQ32" s="48">
        <f t="shared" si="7"/>
        <v>0</v>
      </c>
      <c r="AR32" s="66">
        <f t="shared" si="8"/>
        <v>0</v>
      </c>
      <c r="AS32" s="67">
        <f t="shared" si="15"/>
        <v>0</v>
      </c>
      <c r="AT32" s="67">
        <f t="shared" si="15"/>
        <v>0</v>
      </c>
      <c r="AU32" s="67">
        <f t="shared" si="15"/>
        <v>0</v>
      </c>
      <c r="AV32" s="67">
        <f t="shared" si="15"/>
        <v>0</v>
      </c>
      <c r="AW32" s="67">
        <f t="shared" si="15"/>
        <v>0</v>
      </c>
      <c r="AX32" s="67">
        <f t="shared" si="15"/>
        <v>0</v>
      </c>
      <c r="AY32" s="67">
        <f t="shared" si="15"/>
        <v>0</v>
      </c>
      <c r="AZ32" s="67">
        <f t="shared" si="15"/>
        <v>0</v>
      </c>
      <c r="BA32" s="68">
        <f t="shared" si="9"/>
        <v>0</v>
      </c>
      <c r="BB32" s="64">
        <f t="shared" si="10"/>
        <v>0</v>
      </c>
      <c r="BC32" s="69">
        <f t="shared" si="11"/>
        <v>0</v>
      </c>
      <c r="BD32" s="67">
        <f t="shared" si="16"/>
        <v>0</v>
      </c>
      <c r="BE32" s="67">
        <f t="shared" si="16"/>
        <v>0</v>
      </c>
      <c r="BF32" s="67">
        <f t="shared" si="16"/>
        <v>0</v>
      </c>
      <c r="BG32" s="67">
        <f t="shared" si="16"/>
        <v>0</v>
      </c>
      <c r="BH32" s="67">
        <f t="shared" si="16"/>
        <v>0</v>
      </c>
      <c r="BI32" s="67">
        <f t="shared" si="16"/>
        <v>0</v>
      </c>
      <c r="BJ32" s="67">
        <f t="shared" si="16"/>
        <v>0</v>
      </c>
      <c r="BK32" s="67">
        <f t="shared" si="16"/>
        <v>0</v>
      </c>
      <c r="BL32" s="70">
        <f t="shared" si="2"/>
        <v>0</v>
      </c>
      <c r="BM32" s="71">
        <f t="shared" si="12"/>
        <v>0</v>
      </c>
      <c r="BN32" s="71">
        <f t="shared" si="12"/>
        <v>0</v>
      </c>
      <c r="BO32" s="71">
        <f t="shared" si="12"/>
        <v>0</v>
      </c>
      <c r="BP32" s="71">
        <f t="shared" si="12"/>
        <v>0</v>
      </c>
      <c r="BQ32" s="71">
        <f t="shared" si="12"/>
        <v>0</v>
      </c>
      <c r="BR32" s="71">
        <f t="shared" si="12"/>
        <v>0</v>
      </c>
      <c r="BS32" s="71">
        <f t="shared" si="12"/>
        <v>0</v>
      </c>
      <c r="BT32" s="71">
        <f t="shared" si="12"/>
        <v>0</v>
      </c>
      <c r="BU32" s="72">
        <f t="shared" si="13"/>
        <v>0</v>
      </c>
      <c r="BV32" s="73">
        <f t="shared" si="14"/>
        <v>0</v>
      </c>
      <c r="BW32" t="s">
        <v>260</v>
      </c>
      <c r="BX32">
        <v>2021</v>
      </c>
      <c r="BY32" t="s">
        <v>263</v>
      </c>
      <c r="BZ32" t="s">
        <v>261</v>
      </c>
      <c r="CA32" t="s">
        <v>262</v>
      </c>
      <c r="CB32" t="s">
        <v>259</v>
      </c>
    </row>
    <row r="33" spans="1:80" x14ac:dyDescent="0.25">
      <c r="A33" s="77" t="str">
        <f t="shared" si="4"/>
        <v>Q1RI04KAK96JBLK</v>
      </c>
      <c r="B33" s="77" t="s">
        <v>136</v>
      </c>
      <c r="C33" s="77"/>
      <c r="D33" s="77" t="s">
        <v>135</v>
      </c>
      <c r="E33" s="77" t="s">
        <v>134</v>
      </c>
      <c r="F33" s="77" t="s">
        <v>222</v>
      </c>
      <c r="G33" s="77" t="s">
        <v>223</v>
      </c>
      <c r="H33" s="77" t="s">
        <v>88</v>
      </c>
      <c r="I33" s="77" t="s">
        <v>89</v>
      </c>
      <c r="J33" s="77" t="s">
        <v>130</v>
      </c>
      <c r="K33" s="77" t="s">
        <v>131</v>
      </c>
      <c r="L33" s="77" t="s">
        <v>12</v>
      </c>
      <c r="M33" s="77">
        <v>29.99</v>
      </c>
      <c r="N33" s="96">
        <f t="shared" si="5"/>
        <v>32190.6662</v>
      </c>
      <c r="O33" s="77"/>
      <c r="P33" s="96"/>
      <c r="Q33" s="78">
        <f t="shared" si="6"/>
        <v>0.31</v>
      </c>
      <c r="R33" s="27">
        <v>9.2968999999999991</v>
      </c>
      <c r="AD33" s="34">
        <v>15</v>
      </c>
      <c r="AE33" s="34">
        <v>15</v>
      </c>
      <c r="AF33" s="34"/>
      <c r="AG33" s="34"/>
      <c r="AH33" s="34"/>
      <c r="AI33" s="34"/>
      <c r="AJ33" s="35">
        <v>15</v>
      </c>
      <c r="AK33" s="34">
        <v>15</v>
      </c>
      <c r="AL33" s="35"/>
      <c r="AM33" s="34"/>
      <c r="AN33" s="34"/>
      <c r="AO33" s="35"/>
      <c r="AP33" s="35"/>
      <c r="AQ33" s="48">
        <f t="shared" si="7"/>
        <v>30</v>
      </c>
      <c r="AR33" s="66">
        <f t="shared" si="8"/>
        <v>278.90699999999998</v>
      </c>
      <c r="AS33" s="67">
        <f t="shared" si="15"/>
        <v>7</v>
      </c>
      <c r="AT33" s="67">
        <f t="shared" si="15"/>
        <v>11</v>
      </c>
      <c r="AU33" s="67">
        <f t="shared" si="15"/>
        <v>8</v>
      </c>
      <c r="AV33" s="67">
        <f t="shared" si="15"/>
        <v>4</v>
      </c>
      <c r="AW33" s="67">
        <f t="shared" si="15"/>
        <v>0</v>
      </c>
      <c r="AX33" s="67">
        <f t="shared" si="15"/>
        <v>0</v>
      </c>
      <c r="AY33" s="67">
        <f t="shared" si="15"/>
        <v>0</v>
      </c>
      <c r="AZ33" s="67">
        <f t="shared" si="15"/>
        <v>0</v>
      </c>
      <c r="BA33" s="68">
        <f t="shared" si="9"/>
        <v>30</v>
      </c>
      <c r="BB33" s="64">
        <f t="shared" si="10"/>
        <v>30</v>
      </c>
      <c r="BC33" s="69">
        <f t="shared" si="11"/>
        <v>278.90699999999998</v>
      </c>
      <c r="BD33" s="67">
        <f t="shared" si="16"/>
        <v>7</v>
      </c>
      <c r="BE33" s="67">
        <f t="shared" si="16"/>
        <v>11</v>
      </c>
      <c r="BF33" s="67">
        <f t="shared" si="16"/>
        <v>8</v>
      </c>
      <c r="BG33" s="67">
        <f t="shared" si="16"/>
        <v>4</v>
      </c>
      <c r="BH33" s="67">
        <f t="shared" si="16"/>
        <v>0</v>
      </c>
      <c r="BI33" s="67">
        <f t="shared" si="16"/>
        <v>0</v>
      </c>
      <c r="BJ33" s="67">
        <f t="shared" si="16"/>
        <v>0</v>
      </c>
      <c r="BK33" s="67">
        <f t="shared" si="16"/>
        <v>0</v>
      </c>
      <c r="BL33" s="70">
        <f t="shared" si="2"/>
        <v>30</v>
      </c>
      <c r="BM33" s="71">
        <f t="shared" si="12"/>
        <v>14</v>
      </c>
      <c r="BN33" s="71">
        <f t="shared" si="12"/>
        <v>22</v>
      </c>
      <c r="BO33" s="71">
        <f t="shared" si="12"/>
        <v>16</v>
      </c>
      <c r="BP33" s="71">
        <f t="shared" si="12"/>
        <v>8</v>
      </c>
      <c r="BQ33" s="71">
        <f t="shared" si="12"/>
        <v>0</v>
      </c>
      <c r="BR33" s="71">
        <f t="shared" si="12"/>
        <v>0</v>
      </c>
      <c r="BS33" s="71">
        <f t="shared" si="12"/>
        <v>0</v>
      </c>
      <c r="BT33" s="71">
        <f t="shared" si="12"/>
        <v>0</v>
      </c>
      <c r="BU33" s="72">
        <f t="shared" si="13"/>
        <v>60</v>
      </c>
      <c r="BV33" s="73">
        <f t="shared" si="14"/>
        <v>557.81399999999996</v>
      </c>
      <c r="BW33" t="s">
        <v>260</v>
      </c>
      <c r="BX33">
        <v>2021</v>
      </c>
      <c r="BY33" t="s">
        <v>263</v>
      </c>
      <c r="BZ33" t="s">
        <v>261</v>
      </c>
      <c r="CA33" t="s">
        <v>262</v>
      </c>
      <c r="CB33" t="s">
        <v>259</v>
      </c>
    </row>
    <row r="34" spans="1:80" x14ac:dyDescent="0.25">
      <c r="A34" s="77" t="str">
        <f t="shared" si="4"/>
        <v>Q1RI05KAK96JBLK</v>
      </c>
      <c r="B34" s="77" t="s">
        <v>136</v>
      </c>
      <c r="C34" s="77"/>
      <c r="D34" s="77" t="s">
        <v>135</v>
      </c>
      <c r="E34" s="77" t="s">
        <v>134</v>
      </c>
      <c r="F34" s="77" t="s">
        <v>230</v>
      </c>
      <c r="G34" s="77" t="s">
        <v>231</v>
      </c>
      <c r="H34" s="77" t="s">
        <v>88</v>
      </c>
      <c r="I34" s="77" t="s">
        <v>89</v>
      </c>
      <c r="J34" s="77" t="s">
        <v>221</v>
      </c>
      <c r="K34" s="77" t="s">
        <v>131</v>
      </c>
      <c r="L34" s="77" t="s">
        <v>12</v>
      </c>
      <c r="M34" s="77">
        <v>29.99</v>
      </c>
      <c r="N34" s="96">
        <f t="shared" si="5"/>
        <v>32190.6662</v>
      </c>
      <c r="O34" s="77"/>
      <c r="P34" s="96"/>
      <c r="Q34" s="78">
        <f t="shared" si="6"/>
        <v>0.31</v>
      </c>
      <c r="R34" s="27">
        <v>9.2968999999999991</v>
      </c>
      <c r="AD34" s="34"/>
      <c r="AE34" s="34"/>
      <c r="AF34" s="34"/>
      <c r="AG34" s="34"/>
      <c r="AH34" s="34"/>
      <c r="AI34" s="34"/>
      <c r="AJ34" s="35"/>
      <c r="AK34" s="34"/>
      <c r="AL34" s="35"/>
      <c r="AM34" s="34"/>
      <c r="AN34" s="34"/>
      <c r="AO34" s="35"/>
      <c r="AP34" s="35"/>
      <c r="AQ34" s="48">
        <f t="shared" si="7"/>
        <v>0</v>
      </c>
      <c r="AR34" s="66">
        <f t="shared" si="8"/>
        <v>0</v>
      </c>
      <c r="AS34" s="67">
        <f t="shared" si="15"/>
        <v>0</v>
      </c>
      <c r="AT34" s="67">
        <f t="shared" si="15"/>
        <v>0</v>
      </c>
      <c r="AU34" s="67">
        <f t="shared" si="15"/>
        <v>0</v>
      </c>
      <c r="AV34" s="67">
        <f t="shared" si="15"/>
        <v>0</v>
      </c>
      <c r="AW34" s="67">
        <f t="shared" si="15"/>
        <v>0</v>
      </c>
      <c r="AX34" s="67">
        <f t="shared" si="15"/>
        <v>0</v>
      </c>
      <c r="AY34" s="67">
        <f t="shared" si="15"/>
        <v>0</v>
      </c>
      <c r="AZ34" s="67">
        <f t="shared" si="15"/>
        <v>0</v>
      </c>
      <c r="BA34" s="68">
        <f t="shared" si="9"/>
        <v>0</v>
      </c>
      <c r="BB34" s="64">
        <f t="shared" si="10"/>
        <v>0</v>
      </c>
      <c r="BC34" s="69">
        <f t="shared" si="11"/>
        <v>0</v>
      </c>
      <c r="BD34" s="67">
        <f t="shared" si="16"/>
        <v>0</v>
      </c>
      <c r="BE34" s="67">
        <f t="shared" si="16"/>
        <v>0</v>
      </c>
      <c r="BF34" s="67">
        <f t="shared" si="16"/>
        <v>0</v>
      </c>
      <c r="BG34" s="67">
        <f t="shared" si="16"/>
        <v>0</v>
      </c>
      <c r="BH34" s="67">
        <f t="shared" si="16"/>
        <v>0</v>
      </c>
      <c r="BI34" s="67">
        <f t="shared" si="16"/>
        <v>0</v>
      </c>
      <c r="BJ34" s="67">
        <f t="shared" si="16"/>
        <v>0</v>
      </c>
      <c r="BK34" s="67">
        <f t="shared" si="16"/>
        <v>0</v>
      </c>
      <c r="BL34" s="70">
        <f t="shared" si="2"/>
        <v>0</v>
      </c>
      <c r="BM34" s="71">
        <f t="shared" si="12"/>
        <v>0</v>
      </c>
      <c r="BN34" s="71">
        <f t="shared" si="12"/>
        <v>0</v>
      </c>
      <c r="BO34" s="71">
        <f t="shared" si="12"/>
        <v>0</v>
      </c>
      <c r="BP34" s="71">
        <f t="shared" si="12"/>
        <v>0</v>
      </c>
      <c r="BQ34" s="71">
        <f t="shared" si="12"/>
        <v>0</v>
      </c>
      <c r="BR34" s="71">
        <f t="shared" si="12"/>
        <v>0</v>
      </c>
      <c r="BS34" s="71">
        <f t="shared" si="12"/>
        <v>0</v>
      </c>
      <c r="BT34" s="71">
        <f t="shared" si="12"/>
        <v>0</v>
      </c>
      <c r="BU34" s="72">
        <f t="shared" si="13"/>
        <v>0</v>
      </c>
      <c r="BV34" s="73">
        <f t="shared" si="14"/>
        <v>0</v>
      </c>
      <c r="BW34" t="s">
        <v>260</v>
      </c>
      <c r="BX34">
        <v>2021</v>
      </c>
      <c r="BY34" t="s">
        <v>263</v>
      </c>
      <c r="BZ34" t="s">
        <v>261</v>
      </c>
      <c r="CA34" t="s">
        <v>262</v>
      </c>
      <c r="CB34" t="s">
        <v>259</v>
      </c>
    </row>
    <row r="35" spans="1:80" x14ac:dyDescent="0.25">
      <c r="A35" s="77" t="str">
        <f t="shared" si="4"/>
        <v>Q1RI07KAK96G011</v>
      </c>
      <c r="B35" s="77" t="s">
        <v>136</v>
      </c>
      <c r="C35" s="77"/>
      <c r="D35" s="77" t="s">
        <v>135</v>
      </c>
      <c r="E35" s="77" t="s">
        <v>134</v>
      </c>
      <c r="F35" s="77" t="s">
        <v>232</v>
      </c>
      <c r="G35" s="77" t="s">
        <v>233</v>
      </c>
      <c r="H35" s="77" t="s">
        <v>92</v>
      </c>
      <c r="I35" s="77" t="s">
        <v>93</v>
      </c>
      <c r="J35" s="77" t="s">
        <v>130</v>
      </c>
      <c r="K35" s="77" t="s">
        <v>131</v>
      </c>
      <c r="L35" s="77" t="s">
        <v>12</v>
      </c>
      <c r="M35" s="77">
        <v>29.99</v>
      </c>
      <c r="N35" s="96">
        <f t="shared" si="5"/>
        <v>32190.6662</v>
      </c>
      <c r="O35" s="77"/>
      <c r="P35" s="96"/>
      <c r="Q35" s="78">
        <f t="shared" si="6"/>
        <v>0.31</v>
      </c>
      <c r="R35" s="27">
        <v>9.2968999999999991</v>
      </c>
      <c r="AD35" s="34"/>
      <c r="AE35" s="34"/>
      <c r="AF35" s="34"/>
      <c r="AG35" s="34"/>
      <c r="AH35" s="34"/>
      <c r="AI35" s="34"/>
      <c r="AJ35" s="35"/>
      <c r="AK35" s="34"/>
      <c r="AL35" s="35"/>
      <c r="AM35" s="34"/>
      <c r="AN35" s="34"/>
      <c r="AO35" s="35"/>
      <c r="AP35" s="35"/>
      <c r="AQ35" s="48">
        <f t="shared" si="7"/>
        <v>0</v>
      </c>
      <c r="AR35" s="66">
        <f t="shared" si="8"/>
        <v>0</v>
      </c>
      <c r="AS35" s="67">
        <f t="shared" si="15"/>
        <v>0</v>
      </c>
      <c r="AT35" s="67">
        <f t="shared" si="15"/>
        <v>0</v>
      </c>
      <c r="AU35" s="67">
        <f t="shared" si="15"/>
        <v>0</v>
      </c>
      <c r="AV35" s="67">
        <f t="shared" si="15"/>
        <v>0</v>
      </c>
      <c r="AW35" s="67">
        <f t="shared" si="15"/>
        <v>0</v>
      </c>
      <c r="AX35" s="67">
        <f t="shared" si="15"/>
        <v>0</v>
      </c>
      <c r="AY35" s="67">
        <f t="shared" si="15"/>
        <v>0</v>
      </c>
      <c r="AZ35" s="67">
        <f t="shared" si="15"/>
        <v>0</v>
      </c>
      <c r="BA35" s="68">
        <f t="shared" si="9"/>
        <v>0</v>
      </c>
      <c r="BB35" s="64">
        <f t="shared" si="10"/>
        <v>0</v>
      </c>
      <c r="BC35" s="69">
        <f t="shared" si="11"/>
        <v>0</v>
      </c>
      <c r="BD35" s="67">
        <f t="shared" si="16"/>
        <v>0</v>
      </c>
      <c r="BE35" s="67">
        <f t="shared" si="16"/>
        <v>0</v>
      </c>
      <c r="BF35" s="67">
        <f t="shared" si="16"/>
        <v>0</v>
      </c>
      <c r="BG35" s="67">
        <f t="shared" si="16"/>
        <v>0</v>
      </c>
      <c r="BH35" s="67">
        <f t="shared" si="16"/>
        <v>0</v>
      </c>
      <c r="BI35" s="67">
        <f t="shared" si="16"/>
        <v>0</v>
      </c>
      <c r="BJ35" s="67">
        <f t="shared" si="16"/>
        <v>0</v>
      </c>
      <c r="BK35" s="67">
        <f t="shared" si="16"/>
        <v>0</v>
      </c>
      <c r="BL35" s="70">
        <f t="shared" si="2"/>
        <v>0</v>
      </c>
      <c r="BM35" s="71">
        <f t="shared" si="12"/>
        <v>0</v>
      </c>
      <c r="BN35" s="71">
        <f t="shared" si="12"/>
        <v>0</v>
      </c>
      <c r="BO35" s="71">
        <f t="shared" si="12"/>
        <v>0</v>
      </c>
      <c r="BP35" s="71">
        <f t="shared" si="12"/>
        <v>0</v>
      </c>
      <c r="BQ35" s="71">
        <f t="shared" si="12"/>
        <v>0</v>
      </c>
      <c r="BR35" s="71">
        <f t="shared" si="12"/>
        <v>0</v>
      </c>
      <c r="BS35" s="71">
        <f t="shared" si="12"/>
        <v>0</v>
      </c>
      <c r="BT35" s="71">
        <f t="shared" si="12"/>
        <v>0</v>
      </c>
      <c r="BU35" s="72">
        <f t="shared" si="13"/>
        <v>0</v>
      </c>
      <c r="BV35" s="73">
        <f t="shared" si="14"/>
        <v>0</v>
      </c>
      <c r="BW35" t="s">
        <v>260</v>
      </c>
      <c r="BX35">
        <v>2021</v>
      </c>
      <c r="BY35" t="s">
        <v>263</v>
      </c>
      <c r="BZ35" t="s">
        <v>261</v>
      </c>
      <c r="CA35" t="s">
        <v>262</v>
      </c>
      <c r="CB35" t="s">
        <v>259</v>
      </c>
    </row>
    <row r="36" spans="1:80" x14ac:dyDescent="0.25">
      <c r="A36" s="77" t="str">
        <f t="shared" si="4"/>
        <v>Q1RI07KAK96G524</v>
      </c>
      <c r="B36" s="77" t="s">
        <v>136</v>
      </c>
      <c r="C36" s="77"/>
      <c r="D36" s="77" t="s">
        <v>135</v>
      </c>
      <c r="E36" s="77" t="s">
        <v>134</v>
      </c>
      <c r="F36" s="77" t="s">
        <v>232</v>
      </c>
      <c r="G36" s="77" t="s">
        <v>233</v>
      </c>
      <c r="H36" s="77" t="s">
        <v>234</v>
      </c>
      <c r="I36" s="77" t="s">
        <v>235</v>
      </c>
      <c r="J36" s="77" t="s">
        <v>130</v>
      </c>
      <c r="K36" s="77" t="s">
        <v>131</v>
      </c>
      <c r="L36" s="77" t="s">
        <v>12</v>
      </c>
      <c r="M36" s="77">
        <v>29.99</v>
      </c>
      <c r="N36" s="96">
        <f t="shared" si="5"/>
        <v>32190.6662</v>
      </c>
      <c r="O36" s="77"/>
      <c r="P36" s="96"/>
      <c r="Q36" s="78">
        <f t="shared" si="6"/>
        <v>0.31</v>
      </c>
      <c r="R36" s="27">
        <v>9.2968999999999991</v>
      </c>
      <c r="AD36" s="34"/>
      <c r="AE36" s="34"/>
      <c r="AF36" s="34"/>
      <c r="AG36" s="34"/>
      <c r="AH36" s="34"/>
      <c r="AI36" s="34"/>
      <c r="AJ36" s="35"/>
      <c r="AK36" s="34"/>
      <c r="AL36" s="35"/>
      <c r="AM36" s="34"/>
      <c r="AN36" s="34"/>
      <c r="AO36" s="35"/>
      <c r="AP36" s="35"/>
      <c r="AQ36" s="48">
        <f t="shared" si="7"/>
        <v>0</v>
      </c>
      <c r="AR36" s="66">
        <f t="shared" si="8"/>
        <v>0</v>
      </c>
      <c r="AS36" s="67">
        <f t="shared" si="15"/>
        <v>0</v>
      </c>
      <c r="AT36" s="67">
        <f t="shared" si="15"/>
        <v>0</v>
      </c>
      <c r="AU36" s="67">
        <f t="shared" si="15"/>
        <v>0</v>
      </c>
      <c r="AV36" s="67">
        <f t="shared" si="15"/>
        <v>0</v>
      </c>
      <c r="AW36" s="67">
        <f t="shared" si="15"/>
        <v>0</v>
      </c>
      <c r="AX36" s="67">
        <f t="shared" si="15"/>
        <v>0</v>
      </c>
      <c r="AY36" s="67">
        <f t="shared" si="15"/>
        <v>0</v>
      </c>
      <c r="AZ36" s="67">
        <f t="shared" si="15"/>
        <v>0</v>
      </c>
      <c r="BA36" s="68">
        <f t="shared" si="9"/>
        <v>0</v>
      </c>
      <c r="BB36" s="64">
        <f t="shared" si="10"/>
        <v>0</v>
      </c>
      <c r="BC36" s="69">
        <f t="shared" si="11"/>
        <v>0</v>
      </c>
      <c r="BD36" s="67">
        <f t="shared" si="16"/>
        <v>0</v>
      </c>
      <c r="BE36" s="67">
        <f t="shared" si="16"/>
        <v>0</v>
      </c>
      <c r="BF36" s="67">
        <f t="shared" si="16"/>
        <v>0</v>
      </c>
      <c r="BG36" s="67">
        <f t="shared" si="16"/>
        <v>0</v>
      </c>
      <c r="BH36" s="67">
        <f t="shared" si="16"/>
        <v>0</v>
      </c>
      <c r="BI36" s="67">
        <f t="shared" si="16"/>
        <v>0</v>
      </c>
      <c r="BJ36" s="67">
        <f t="shared" si="16"/>
        <v>0</v>
      </c>
      <c r="BK36" s="67">
        <f t="shared" si="16"/>
        <v>0</v>
      </c>
      <c r="BL36" s="70">
        <f t="shared" si="2"/>
        <v>0</v>
      </c>
      <c r="BM36" s="71">
        <f t="shared" si="12"/>
        <v>0</v>
      </c>
      <c r="BN36" s="71">
        <f t="shared" si="12"/>
        <v>0</v>
      </c>
      <c r="BO36" s="71">
        <f t="shared" si="12"/>
        <v>0</v>
      </c>
      <c r="BP36" s="71">
        <f t="shared" si="12"/>
        <v>0</v>
      </c>
      <c r="BQ36" s="71">
        <f t="shared" si="12"/>
        <v>0</v>
      </c>
      <c r="BR36" s="71">
        <f t="shared" si="12"/>
        <v>0</v>
      </c>
      <c r="BS36" s="71">
        <f t="shared" si="12"/>
        <v>0</v>
      </c>
      <c r="BT36" s="71">
        <f t="shared" si="12"/>
        <v>0</v>
      </c>
      <c r="BU36" s="72">
        <f t="shared" si="13"/>
        <v>0</v>
      </c>
      <c r="BV36" s="73">
        <f t="shared" si="14"/>
        <v>0</v>
      </c>
      <c r="BW36" t="s">
        <v>260</v>
      </c>
      <c r="BX36">
        <v>2021</v>
      </c>
      <c r="BY36" t="s">
        <v>263</v>
      </c>
      <c r="BZ36" t="s">
        <v>261</v>
      </c>
      <c r="CA36" t="s">
        <v>262</v>
      </c>
      <c r="CB36" t="s">
        <v>259</v>
      </c>
    </row>
    <row r="37" spans="1:80" x14ac:dyDescent="0.25">
      <c r="A37" s="77" t="str">
        <f t="shared" si="4"/>
        <v>Q1RI07KAK96JBLK</v>
      </c>
      <c r="B37" s="77" t="s">
        <v>136</v>
      </c>
      <c r="C37" s="77"/>
      <c r="D37" s="77" t="s">
        <v>135</v>
      </c>
      <c r="E37" s="77" t="s">
        <v>134</v>
      </c>
      <c r="F37" s="77" t="s">
        <v>232</v>
      </c>
      <c r="G37" s="77" t="s">
        <v>233</v>
      </c>
      <c r="H37" s="77" t="s">
        <v>88</v>
      </c>
      <c r="I37" s="77" t="s">
        <v>89</v>
      </c>
      <c r="J37" s="77" t="s">
        <v>130</v>
      </c>
      <c r="K37" s="77" t="s">
        <v>131</v>
      </c>
      <c r="L37" s="77" t="s">
        <v>12</v>
      </c>
      <c r="M37" s="77">
        <v>29.99</v>
      </c>
      <c r="N37" s="96">
        <f t="shared" si="5"/>
        <v>32190.6662</v>
      </c>
      <c r="O37" s="77"/>
      <c r="P37" s="96"/>
      <c r="Q37" s="78">
        <f t="shared" si="6"/>
        <v>0.31</v>
      </c>
      <c r="R37" s="27">
        <v>9.2968999999999991</v>
      </c>
      <c r="AD37" s="34"/>
      <c r="AE37" s="34"/>
      <c r="AF37" s="34"/>
      <c r="AG37" s="34"/>
      <c r="AH37" s="34"/>
      <c r="AI37" s="34"/>
      <c r="AJ37" s="35"/>
      <c r="AK37" s="34"/>
      <c r="AL37" s="35"/>
      <c r="AM37" s="34"/>
      <c r="AN37" s="34"/>
      <c r="AO37" s="35"/>
      <c r="AP37" s="35"/>
      <c r="AQ37" s="48">
        <f t="shared" si="7"/>
        <v>0</v>
      </c>
      <c r="AR37" s="66">
        <f t="shared" si="8"/>
        <v>0</v>
      </c>
      <c r="AS37" s="67">
        <f t="shared" si="15"/>
        <v>0</v>
      </c>
      <c r="AT37" s="67">
        <f t="shared" si="15"/>
        <v>0</v>
      </c>
      <c r="AU37" s="67">
        <f t="shared" si="15"/>
        <v>0</v>
      </c>
      <c r="AV37" s="67">
        <f t="shared" si="15"/>
        <v>0</v>
      </c>
      <c r="AW37" s="67">
        <f t="shared" si="15"/>
        <v>0</v>
      </c>
      <c r="AX37" s="67">
        <f t="shared" si="15"/>
        <v>0</v>
      </c>
      <c r="AY37" s="67">
        <f t="shared" si="15"/>
        <v>0</v>
      </c>
      <c r="AZ37" s="67">
        <f t="shared" si="15"/>
        <v>0</v>
      </c>
      <c r="BA37" s="68">
        <f t="shared" si="9"/>
        <v>0</v>
      </c>
      <c r="BB37" s="64">
        <f t="shared" si="10"/>
        <v>0</v>
      </c>
      <c r="BC37" s="69">
        <f t="shared" si="11"/>
        <v>0</v>
      </c>
      <c r="BD37" s="67">
        <f t="shared" si="16"/>
        <v>0</v>
      </c>
      <c r="BE37" s="67">
        <f t="shared" si="16"/>
        <v>0</v>
      </c>
      <c r="BF37" s="67">
        <f t="shared" si="16"/>
        <v>0</v>
      </c>
      <c r="BG37" s="67">
        <f t="shared" si="16"/>
        <v>0</v>
      </c>
      <c r="BH37" s="67">
        <f t="shared" si="16"/>
        <v>0</v>
      </c>
      <c r="BI37" s="67">
        <f t="shared" si="16"/>
        <v>0</v>
      </c>
      <c r="BJ37" s="67">
        <f t="shared" si="16"/>
        <v>0</v>
      </c>
      <c r="BK37" s="67">
        <f t="shared" si="16"/>
        <v>0</v>
      </c>
      <c r="BL37" s="70">
        <f t="shared" si="2"/>
        <v>0</v>
      </c>
      <c r="BM37" s="71">
        <f t="shared" ref="BM37:BT64" si="17">AS37+BD37</f>
        <v>0</v>
      </c>
      <c r="BN37" s="71">
        <f t="shared" si="17"/>
        <v>0</v>
      </c>
      <c r="BO37" s="71">
        <f t="shared" si="17"/>
        <v>0</v>
      </c>
      <c r="BP37" s="71">
        <f t="shared" si="17"/>
        <v>0</v>
      </c>
      <c r="BQ37" s="71">
        <f t="shared" si="17"/>
        <v>0</v>
      </c>
      <c r="BR37" s="71">
        <f t="shared" si="17"/>
        <v>0</v>
      </c>
      <c r="BS37" s="71">
        <f t="shared" si="17"/>
        <v>0</v>
      </c>
      <c r="BT37" s="71">
        <f t="shared" si="17"/>
        <v>0</v>
      </c>
      <c r="BU37" s="72">
        <f t="shared" si="13"/>
        <v>0</v>
      </c>
      <c r="BV37" s="73">
        <f t="shared" si="14"/>
        <v>0</v>
      </c>
      <c r="BW37" t="s">
        <v>260</v>
      </c>
      <c r="BX37">
        <v>2021</v>
      </c>
      <c r="BY37" t="s">
        <v>263</v>
      </c>
      <c r="BZ37" t="s">
        <v>261</v>
      </c>
      <c r="CA37" t="s">
        <v>262</v>
      </c>
      <c r="CB37" t="s">
        <v>259</v>
      </c>
    </row>
    <row r="38" spans="1:80" x14ac:dyDescent="0.25">
      <c r="A38" s="77" t="str">
        <f t="shared" si="4"/>
        <v>Q1RI07KAK96PGLS</v>
      </c>
      <c r="B38" s="77" t="s">
        <v>136</v>
      </c>
      <c r="C38" s="77"/>
      <c r="D38" s="77" t="s">
        <v>135</v>
      </c>
      <c r="E38" s="77" t="s">
        <v>134</v>
      </c>
      <c r="F38" s="77" t="s">
        <v>232</v>
      </c>
      <c r="G38" s="77" t="s">
        <v>233</v>
      </c>
      <c r="H38" s="77" t="s">
        <v>236</v>
      </c>
      <c r="I38" s="77" t="s">
        <v>237</v>
      </c>
      <c r="J38" s="77" t="s">
        <v>130</v>
      </c>
      <c r="K38" s="77" t="s">
        <v>131</v>
      </c>
      <c r="L38" s="77" t="s">
        <v>12</v>
      </c>
      <c r="M38" s="77">
        <v>29.99</v>
      </c>
      <c r="N38" s="96">
        <f t="shared" si="5"/>
        <v>32190.6662</v>
      </c>
      <c r="O38" s="77"/>
      <c r="P38" s="96"/>
      <c r="Q38" s="78">
        <f t="shared" si="6"/>
        <v>0.31</v>
      </c>
      <c r="R38" s="27">
        <v>9.2968999999999991</v>
      </c>
      <c r="AD38" s="34"/>
      <c r="AE38" s="34"/>
      <c r="AF38" s="34"/>
      <c r="AG38" s="34"/>
      <c r="AH38" s="34"/>
      <c r="AI38" s="34"/>
      <c r="AJ38" s="35"/>
      <c r="AK38" s="34"/>
      <c r="AL38" s="35"/>
      <c r="AM38" s="34"/>
      <c r="AN38" s="34"/>
      <c r="AO38" s="35"/>
      <c r="AP38" s="35"/>
      <c r="AQ38" s="48">
        <f t="shared" si="7"/>
        <v>0</v>
      </c>
      <c r="AR38" s="66">
        <f t="shared" si="8"/>
        <v>0</v>
      </c>
      <c r="AS38" s="67">
        <f t="shared" si="15"/>
        <v>0</v>
      </c>
      <c r="AT38" s="67">
        <f t="shared" si="15"/>
        <v>0</v>
      </c>
      <c r="AU38" s="67">
        <f t="shared" si="15"/>
        <v>0</v>
      </c>
      <c r="AV38" s="67">
        <f t="shared" si="15"/>
        <v>0</v>
      </c>
      <c r="AW38" s="67">
        <f t="shared" si="15"/>
        <v>0</v>
      </c>
      <c r="AX38" s="67">
        <f t="shared" si="15"/>
        <v>0</v>
      </c>
      <c r="AY38" s="67">
        <f t="shared" si="15"/>
        <v>0</v>
      </c>
      <c r="AZ38" s="67">
        <f t="shared" si="15"/>
        <v>0</v>
      </c>
      <c r="BA38" s="68">
        <f t="shared" si="9"/>
        <v>0</v>
      </c>
      <c r="BB38" s="64">
        <f t="shared" si="10"/>
        <v>0</v>
      </c>
      <c r="BC38" s="69">
        <f t="shared" si="11"/>
        <v>0</v>
      </c>
      <c r="BD38" s="67">
        <f t="shared" si="16"/>
        <v>0</v>
      </c>
      <c r="BE38" s="67">
        <f t="shared" si="16"/>
        <v>0</v>
      </c>
      <c r="BF38" s="67">
        <f t="shared" si="16"/>
        <v>0</v>
      </c>
      <c r="BG38" s="67">
        <f t="shared" si="16"/>
        <v>0</v>
      </c>
      <c r="BH38" s="67">
        <f t="shared" si="16"/>
        <v>0</v>
      </c>
      <c r="BI38" s="67">
        <f t="shared" si="16"/>
        <v>0</v>
      </c>
      <c r="BJ38" s="67">
        <f t="shared" si="16"/>
        <v>0</v>
      </c>
      <c r="BK38" s="67">
        <f t="shared" si="16"/>
        <v>0</v>
      </c>
      <c r="BL38" s="70">
        <f t="shared" si="2"/>
        <v>0</v>
      </c>
      <c r="BM38" s="71">
        <f t="shared" si="17"/>
        <v>0</v>
      </c>
      <c r="BN38" s="71">
        <f t="shared" si="17"/>
        <v>0</v>
      </c>
      <c r="BO38" s="71">
        <f t="shared" si="17"/>
        <v>0</v>
      </c>
      <c r="BP38" s="71">
        <f t="shared" si="17"/>
        <v>0</v>
      </c>
      <c r="BQ38" s="71">
        <f t="shared" si="17"/>
        <v>0</v>
      </c>
      <c r="BR38" s="71">
        <f t="shared" si="17"/>
        <v>0</v>
      </c>
      <c r="BS38" s="71">
        <f t="shared" si="17"/>
        <v>0</v>
      </c>
      <c r="BT38" s="71">
        <f t="shared" si="17"/>
        <v>0</v>
      </c>
      <c r="BU38" s="72">
        <f t="shared" si="13"/>
        <v>0</v>
      </c>
      <c r="BV38" s="73">
        <f t="shared" si="14"/>
        <v>0</v>
      </c>
      <c r="BW38" t="s">
        <v>260</v>
      </c>
      <c r="BX38">
        <v>2021</v>
      </c>
      <c r="BY38" t="s">
        <v>263</v>
      </c>
      <c r="BZ38" t="s">
        <v>261</v>
      </c>
      <c r="CA38" t="s">
        <v>262</v>
      </c>
      <c r="CB38" t="s">
        <v>259</v>
      </c>
    </row>
    <row r="39" spans="1:80" x14ac:dyDescent="0.25">
      <c r="A39" s="77" t="str">
        <f t="shared" si="4"/>
        <v>Q1RI08KAK96A406</v>
      </c>
      <c r="B39" s="77" t="s">
        <v>136</v>
      </c>
      <c r="C39" s="77"/>
      <c r="D39" s="77" t="s">
        <v>135</v>
      </c>
      <c r="E39" s="77" t="s">
        <v>134</v>
      </c>
      <c r="F39" s="77" t="s">
        <v>238</v>
      </c>
      <c r="G39" s="77" t="s">
        <v>239</v>
      </c>
      <c r="H39" s="77" t="s">
        <v>240</v>
      </c>
      <c r="I39" s="77" t="s">
        <v>241</v>
      </c>
      <c r="J39" s="77" t="s">
        <v>130</v>
      </c>
      <c r="K39" s="77" t="s">
        <v>131</v>
      </c>
      <c r="L39" s="77" t="s">
        <v>12</v>
      </c>
      <c r="M39" s="77">
        <v>29.99</v>
      </c>
      <c r="N39" s="96">
        <f t="shared" si="5"/>
        <v>32190.6662</v>
      </c>
      <c r="O39" s="77"/>
      <c r="P39" s="96"/>
      <c r="Q39" s="78">
        <f t="shared" si="6"/>
        <v>0.31</v>
      </c>
      <c r="R39" s="27">
        <v>9.2968999999999991</v>
      </c>
      <c r="AD39" s="34"/>
      <c r="AE39" s="34"/>
      <c r="AF39" s="34"/>
      <c r="AG39" s="34"/>
      <c r="AH39" s="34"/>
      <c r="AI39" s="34"/>
      <c r="AJ39" s="35"/>
      <c r="AK39" s="34"/>
      <c r="AL39" s="35"/>
      <c r="AM39" s="34"/>
      <c r="AN39" s="34"/>
      <c r="AO39" s="35"/>
      <c r="AP39" s="35"/>
      <c r="AQ39" s="48">
        <f t="shared" si="7"/>
        <v>0</v>
      </c>
      <c r="AR39" s="66">
        <f t="shared" si="8"/>
        <v>0</v>
      </c>
      <c r="AS39" s="67">
        <f t="shared" si="15"/>
        <v>0</v>
      </c>
      <c r="AT39" s="67">
        <f t="shared" si="15"/>
        <v>0</v>
      </c>
      <c r="AU39" s="67">
        <f t="shared" si="15"/>
        <v>0</v>
      </c>
      <c r="AV39" s="67">
        <f t="shared" si="15"/>
        <v>0</v>
      </c>
      <c r="AW39" s="67">
        <f t="shared" si="15"/>
        <v>0</v>
      </c>
      <c r="AX39" s="67">
        <f t="shared" si="15"/>
        <v>0</v>
      </c>
      <c r="AY39" s="67">
        <f t="shared" si="15"/>
        <v>0</v>
      </c>
      <c r="AZ39" s="67">
        <f t="shared" si="15"/>
        <v>0</v>
      </c>
      <c r="BA39" s="68">
        <f t="shared" si="9"/>
        <v>0</v>
      </c>
      <c r="BB39" s="64">
        <f t="shared" si="10"/>
        <v>0</v>
      </c>
      <c r="BC39" s="69">
        <f t="shared" si="11"/>
        <v>0</v>
      </c>
      <c r="BD39" s="67">
        <f t="shared" si="16"/>
        <v>0</v>
      </c>
      <c r="BE39" s="67">
        <f t="shared" si="16"/>
        <v>0</v>
      </c>
      <c r="BF39" s="67">
        <f t="shared" si="16"/>
        <v>0</v>
      </c>
      <c r="BG39" s="67">
        <f t="shared" si="16"/>
        <v>0</v>
      </c>
      <c r="BH39" s="67">
        <f t="shared" si="16"/>
        <v>0</v>
      </c>
      <c r="BI39" s="67">
        <f t="shared" si="16"/>
        <v>0</v>
      </c>
      <c r="BJ39" s="67">
        <f t="shared" si="16"/>
        <v>0</v>
      </c>
      <c r="BK39" s="67">
        <f t="shared" si="16"/>
        <v>0</v>
      </c>
      <c r="BL39" s="70">
        <f t="shared" si="2"/>
        <v>0</v>
      </c>
      <c r="BM39" s="71">
        <f t="shared" si="17"/>
        <v>0</v>
      </c>
      <c r="BN39" s="71">
        <f t="shared" si="17"/>
        <v>0</v>
      </c>
      <c r="BO39" s="71">
        <f t="shared" si="17"/>
        <v>0</v>
      </c>
      <c r="BP39" s="71">
        <f t="shared" si="17"/>
        <v>0</v>
      </c>
      <c r="BQ39" s="71">
        <f t="shared" si="17"/>
        <v>0</v>
      </c>
      <c r="BR39" s="71">
        <f t="shared" si="17"/>
        <v>0</v>
      </c>
      <c r="BS39" s="71">
        <f t="shared" si="17"/>
        <v>0</v>
      </c>
      <c r="BT39" s="71">
        <f t="shared" si="17"/>
        <v>0</v>
      </c>
      <c r="BU39" s="72">
        <f t="shared" si="13"/>
        <v>0</v>
      </c>
      <c r="BV39" s="73">
        <f t="shared" si="14"/>
        <v>0</v>
      </c>
      <c r="BW39" t="s">
        <v>260</v>
      </c>
      <c r="BX39">
        <v>2021</v>
      </c>
      <c r="BY39" t="s">
        <v>263</v>
      </c>
      <c r="BZ39" t="s">
        <v>261</v>
      </c>
      <c r="CA39" t="s">
        <v>262</v>
      </c>
      <c r="CB39" t="s">
        <v>259</v>
      </c>
    </row>
    <row r="40" spans="1:80" x14ac:dyDescent="0.25">
      <c r="A40" s="77" t="str">
        <f t="shared" si="4"/>
        <v>Q1RI08KAK96G011</v>
      </c>
      <c r="B40" s="77" t="s">
        <v>136</v>
      </c>
      <c r="C40" s="77"/>
      <c r="D40" s="77" t="s">
        <v>135</v>
      </c>
      <c r="E40" s="77" t="s">
        <v>134</v>
      </c>
      <c r="F40" s="77" t="s">
        <v>238</v>
      </c>
      <c r="G40" s="77" t="s">
        <v>239</v>
      </c>
      <c r="H40" s="77" t="s">
        <v>92</v>
      </c>
      <c r="I40" s="77" t="s">
        <v>93</v>
      </c>
      <c r="J40" s="77" t="s">
        <v>130</v>
      </c>
      <c r="K40" s="77" t="s">
        <v>131</v>
      </c>
      <c r="L40" s="77" t="s">
        <v>12</v>
      </c>
      <c r="M40" s="77">
        <v>29.99</v>
      </c>
      <c r="N40" s="96">
        <f t="shared" si="5"/>
        <v>32190.6662</v>
      </c>
      <c r="O40" s="77"/>
      <c r="P40" s="96"/>
      <c r="Q40" s="78">
        <f t="shared" si="6"/>
        <v>0.31</v>
      </c>
      <c r="R40" s="27">
        <v>9.2968999999999991</v>
      </c>
      <c r="AD40" s="34"/>
      <c r="AE40" s="34"/>
      <c r="AF40" s="34"/>
      <c r="AG40" s="34"/>
      <c r="AH40" s="34"/>
      <c r="AI40" s="34"/>
      <c r="AJ40" s="35"/>
      <c r="AK40" s="34"/>
      <c r="AL40" s="35"/>
      <c r="AM40" s="34"/>
      <c r="AN40" s="34"/>
      <c r="AO40" s="35"/>
      <c r="AP40" s="35"/>
      <c r="AQ40" s="48">
        <f t="shared" si="7"/>
        <v>0</v>
      </c>
      <c r="AR40" s="66">
        <f t="shared" si="8"/>
        <v>0</v>
      </c>
      <c r="AS40" s="67">
        <f t="shared" si="15"/>
        <v>0</v>
      </c>
      <c r="AT40" s="67">
        <f t="shared" si="15"/>
        <v>0</v>
      </c>
      <c r="AU40" s="67">
        <f t="shared" si="15"/>
        <v>0</v>
      </c>
      <c r="AV40" s="67">
        <f t="shared" si="15"/>
        <v>0</v>
      </c>
      <c r="AW40" s="67">
        <f t="shared" si="15"/>
        <v>0</v>
      </c>
      <c r="AX40" s="67">
        <f t="shared" si="15"/>
        <v>0</v>
      </c>
      <c r="AY40" s="67">
        <f t="shared" si="15"/>
        <v>0</v>
      </c>
      <c r="AZ40" s="67">
        <f t="shared" si="15"/>
        <v>0</v>
      </c>
      <c r="BA40" s="68">
        <f t="shared" si="9"/>
        <v>0</v>
      </c>
      <c r="BB40" s="64">
        <f t="shared" si="10"/>
        <v>0</v>
      </c>
      <c r="BC40" s="69">
        <f t="shared" si="11"/>
        <v>0</v>
      </c>
      <c r="BD40" s="67">
        <f t="shared" si="16"/>
        <v>0</v>
      </c>
      <c r="BE40" s="67">
        <f t="shared" si="16"/>
        <v>0</v>
      </c>
      <c r="BF40" s="67">
        <f t="shared" si="16"/>
        <v>0</v>
      </c>
      <c r="BG40" s="67">
        <f t="shared" si="16"/>
        <v>0</v>
      </c>
      <c r="BH40" s="67">
        <f t="shared" si="16"/>
        <v>0</v>
      </c>
      <c r="BI40" s="67">
        <f t="shared" si="16"/>
        <v>0</v>
      </c>
      <c r="BJ40" s="67">
        <f t="shared" si="16"/>
        <v>0</v>
      </c>
      <c r="BK40" s="67">
        <f t="shared" si="16"/>
        <v>0</v>
      </c>
      <c r="BL40" s="70">
        <f t="shared" si="2"/>
        <v>0</v>
      </c>
      <c r="BM40" s="71">
        <f t="shared" si="17"/>
        <v>0</v>
      </c>
      <c r="BN40" s="71">
        <f t="shared" si="17"/>
        <v>0</v>
      </c>
      <c r="BO40" s="71">
        <f t="shared" si="17"/>
        <v>0</v>
      </c>
      <c r="BP40" s="71">
        <f t="shared" si="17"/>
        <v>0</v>
      </c>
      <c r="BQ40" s="71">
        <f t="shared" si="17"/>
        <v>0</v>
      </c>
      <c r="BR40" s="71">
        <f t="shared" si="17"/>
        <v>0</v>
      </c>
      <c r="BS40" s="71">
        <f t="shared" si="17"/>
        <v>0</v>
      </c>
      <c r="BT40" s="71">
        <f t="shared" si="17"/>
        <v>0</v>
      </c>
      <c r="BU40" s="72">
        <f t="shared" si="13"/>
        <v>0</v>
      </c>
      <c r="BV40" s="73">
        <f t="shared" si="14"/>
        <v>0</v>
      </c>
      <c r="BW40" t="s">
        <v>260</v>
      </c>
      <c r="BX40">
        <v>2021</v>
      </c>
      <c r="BY40" t="s">
        <v>263</v>
      </c>
      <c r="BZ40" t="s">
        <v>261</v>
      </c>
      <c r="CA40" t="s">
        <v>262</v>
      </c>
      <c r="CB40" t="s">
        <v>259</v>
      </c>
    </row>
    <row r="41" spans="1:80" x14ac:dyDescent="0.25">
      <c r="A41" s="77" t="str">
        <f t="shared" si="4"/>
        <v>Q1RI08KAK96G585</v>
      </c>
      <c r="B41" s="77" t="s">
        <v>136</v>
      </c>
      <c r="C41" s="77"/>
      <c r="D41" s="77" t="s">
        <v>135</v>
      </c>
      <c r="E41" s="77" t="s">
        <v>134</v>
      </c>
      <c r="F41" s="77" t="s">
        <v>238</v>
      </c>
      <c r="G41" s="77" t="s">
        <v>239</v>
      </c>
      <c r="H41" s="77" t="s">
        <v>100</v>
      </c>
      <c r="I41" s="77" t="s">
        <v>101</v>
      </c>
      <c r="J41" s="77" t="s">
        <v>130</v>
      </c>
      <c r="K41" s="77" t="s">
        <v>131</v>
      </c>
      <c r="L41" s="77" t="s">
        <v>12</v>
      </c>
      <c r="M41" s="77">
        <v>29.99</v>
      </c>
      <c r="N41" s="96">
        <f t="shared" si="5"/>
        <v>32190.6662</v>
      </c>
      <c r="O41" s="77"/>
      <c r="P41" s="96"/>
      <c r="Q41" s="78">
        <f t="shared" si="6"/>
        <v>0.31</v>
      </c>
      <c r="R41" s="27">
        <v>9.2968999999999991</v>
      </c>
      <c r="AD41" s="34"/>
      <c r="AE41" s="34"/>
      <c r="AF41" s="34"/>
      <c r="AG41" s="34"/>
      <c r="AH41" s="34"/>
      <c r="AI41" s="34"/>
      <c r="AJ41" s="35"/>
      <c r="AK41" s="34"/>
      <c r="AL41" s="35"/>
      <c r="AM41" s="34"/>
      <c r="AN41" s="34"/>
      <c r="AO41" s="35"/>
      <c r="AP41" s="35"/>
      <c r="AQ41" s="48">
        <f t="shared" si="7"/>
        <v>0</v>
      </c>
      <c r="AR41" s="66">
        <f t="shared" si="8"/>
        <v>0</v>
      </c>
      <c r="AS41" s="67">
        <f t="shared" si="15"/>
        <v>0</v>
      </c>
      <c r="AT41" s="67">
        <f t="shared" si="15"/>
        <v>0</v>
      </c>
      <c r="AU41" s="67">
        <f t="shared" si="15"/>
        <v>0</v>
      </c>
      <c r="AV41" s="67">
        <f t="shared" si="15"/>
        <v>0</v>
      </c>
      <c r="AW41" s="67">
        <f t="shared" si="15"/>
        <v>0</v>
      </c>
      <c r="AX41" s="67">
        <f t="shared" si="15"/>
        <v>0</v>
      </c>
      <c r="AY41" s="67">
        <f t="shared" si="15"/>
        <v>0</v>
      </c>
      <c r="AZ41" s="67">
        <f t="shared" si="15"/>
        <v>0</v>
      </c>
      <c r="BA41" s="68">
        <f t="shared" si="9"/>
        <v>0</v>
      </c>
      <c r="BB41" s="64">
        <f t="shared" si="10"/>
        <v>0</v>
      </c>
      <c r="BC41" s="69">
        <f t="shared" si="11"/>
        <v>0</v>
      </c>
      <c r="BD41" s="67">
        <f t="shared" si="16"/>
        <v>0</v>
      </c>
      <c r="BE41" s="67">
        <f t="shared" si="16"/>
        <v>0</v>
      </c>
      <c r="BF41" s="67">
        <f t="shared" si="16"/>
        <v>0</v>
      </c>
      <c r="BG41" s="67">
        <f t="shared" si="16"/>
        <v>0</v>
      </c>
      <c r="BH41" s="67">
        <f t="shared" si="16"/>
        <v>0</v>
      </c>
      <c r="BI41" s="67">
        <f t="shared" si="16"/>
        <v>0</v>
      </c>
      <c r="BJ41" s="67">
        <f t="shared" si="16"/>
        <v>0</v>
      </c>
      <c r="BK41" s="67">
        <f t="shared" si="16"/>
        <v>0</v>
      </c>
      <c r="BL41" s="70">
        <f t="shared" si="2"/>
        <v>0</v>
      </c>
      <c r="BM41" s="71">
        <f t="shared" si="17"/>
        <v>0</v>
      </c>
      <c r="BN41" s="71">
        <f t="shared" si="17"/>
        <v>0</v>
      </c>
      <c r="BO41" s="71">
        <f t="shared" si="17"/>
        <v>0</v>
      </c>
      <c r="BP41" s="71">
        <f t="shared" si="17"/>
        <v>0</v>
      </c>
      <c r="BQ41" s="71">
        <f t="shared" si="17"/>
        <v>0</v>
      </c>
      <c r="BR41" s="71">
        <f t="shared" si="17"/>
        <v>0</v>
      </c>
      <c r="BS41" s="71">
        <f t="shared" si="17"/>
        <v>0</v>
      </c>
      <c r="BT41" s="71">
        <f t="shared" si="17"/>
        <v>0</v>
      </c>
      <c r="BU41" s="72">
        <f t="shared" si="13"/>
        <v>0</v>
      </c>
      <c r="BV41" s="73">
        <f t="shared" si="14"/>
        <v>0</v>
      </c>
      <c r="BW41" t="s">
        <v>260</v>
      </c>
      <c r="BX41">
        <v>2021</v>
      </c>
      <c r="BY41" t="s">
        <v>263</v>
      </c>
      <c r="BZ41" t="s">
        <v>261</v>
      </c>
      <c r="CA41" t="s">
        <v>262</v>
      </c>
      <c r="CB41" t="s">
        <v>259</v>
      </c>
    </row>
    <row r="42" spans="1:80" x14ac:dyDescent="0.25">
      <c r="A42" s="77" t="str">
        <f t="shared" si="4"/>
        <v>Q1RI08KAK96JBLK</v>
      </c>
      <c r="B42" s="77" t="s">
        <v>136</v>
      </c>
      <c r="C42" s="77"/>
      <c r="D42" s="77" t="s">
        <v>135</v>
      </c>
      <c r="E42" s="77" t="s">
        <v>134</v>
      </c>
      <c r="F42" s="77" t="s">
        <v>238</v>
      </c>
      <c r="G42" s="77" t="s">
        <v>239</v>
      </c>
      <c r="H42" s="77" t="s">
        <v>88</v>
      </c>
      <c r="I42" s="77" t="s">
        <v>89</v>
      </c>
      <c r="J42" s="77" t="s">
        <v>130</v>
      </c>
      <c r="K42" s="77" t="s">
        <v>131</v>
      </c>
      <c r="L42" s="77" t="s">
        <v>12</v>
      </c>
      <c r="M42" s="77">
        <v>29.99</v>
      </c>
      <c r="N42" s="96">
        <f t="shared" si="5"/>
        <v>32190.6662</v>
      </c>
      <c r="O42" s="77"/>
      <c r="P42" s="96"/>
      <c r="Q42" s="78">
        <f t="shared" si="6"/>
        <v>0.31</v>
      </c>
      <c r="R42" s="27">
        <v>9.2968999999999991</v>
      </c>
      <c r="AD42" s="34"/>
      <c r="AE42" s="34"/>
      <c r="AF42" s="34"/>
      <c r="AG42" s="34"/>
      <c r="AH42" s="34"/>
      <c r="AI42" s="34"/>
      <c r="AJ42" s="35"/>
      <c r="AK42" s="34"/>
      <c r="AL42" s="35"/>
      <c r="AM42" s="34"/>
      <c r="AN42" s="34"/>
      <c r="AO42" s="35"/>
      <c r="AP42" s="35"/>
      <c r="AQ42" s="48">
        <f t="shared" si="7"/>
        <v>0</v>
      </c>
      <c r="AR42" s="66">
        <f t="shared" si="8"/>
        <v>0</v>
      </c>
      <c r="AS42" s="67">
        <f t="shared" si="15"/>
        <v>0</v>
      </c>
      <c r="AT42" s="67">
        <f t="shared" si="15"/>
        <v>0</v>
      </c>
      <c r="AU42" s="67">
        <f t="shared" si="15"/>
        <v>0</v>
      </c>
      <c r="AV42" s="67">
        <f t="shared" si="15"/>
        <v>0</v>
      </c>
      <c r="AW42" s="67">
        <f t="shared" si="15"/>
        <v>0</v>
      </c>
      <c r="AX42" s="67">
        <f t="shared" si="15"/>
        <v>0</v>
      </c>
      <c r="AY42" s="67">
        <f t="shared" si="15"/>
        <v>0</v>
      </c>
      <c r="AZ42" s="67">
        <f t="shared" si="15"/>
        <v>0</v>
      </c>
      <c r="BA42" s="68">
        <f t="shared" si="9"/>
        <v>0</v>
      </c>
      <c r="BB42" s="64">
        <f t="shared" si="10"/>
        <v>0</v>
      </c>
      <c r="BC42" s="69">
        <f t="shared" si="11"/>
        <v>0</v>
      </c>
      <c r="BD42" s="67">
        <f t="shared" si="16"/>
        <v>0</v>
      </c>
      <c r="BE42" s="67">
        <f t="shared" si="16"/>
        <v>0</v>
      </c>
      <c r="BF42" s="67">
        <f t="shared" si="16"/>
        <v>0</v>
      </c>
      <c r="BG42" s="67">
        <f t="shared" si="16"/>
        <v>0</v>
      </c>
      <c r="BH42" s="67">
        <f t="shared" si="16"/>
        <v>0</v>
      </c>
      <c r="BI42" s="67">
        <f t="shared" si="16"/>
        <v>0</v>
      </c>
      <c r="BJ42" s="67">
        <f t="shared" si="16"/>
        <v>0</v>
      </c>
      <c r="BK42" s="67">
        <f t="shared" si="16"/>
        <v>0</v>
      </c>
      <c r="BL42" s="70">
        <f t="shared" si="2"/>
        <v>0</v>
      </c>
      <c r="BM42" s="71">
        <f t="shared" si="17"/>
        <v>0</v>
      </c>
      <c r="BN42" s="71">
        <f t="shared" si="17"/>
        <v>0</v>
      </c>
      <c r="BO42" s="71">
        <f t="shared" si="17"/>
        <v>0</v>
      </c>
      <c r="BP42" s="71">
        <f t="shared" si="17"/>
        <v>0</v>
      </c>
      <c r="BQ42" s="71">
        <f t="shared" si="17"/>
        <v>0</v>
      </c>
      <c r="BR42" s="71">
        <f t="shared" si="17"/>
        <v>0</v>
      </c>
      <c r="BS42" s="71">
        <f t="shared" si="17"/>
        <v>0</v>
      </c>
      <c r="BT42" s="71">
        <f t="shared" si="17"/>
        <v>0</v>
      </c>
      <c r="BU42" s="72">
        <f t="shared" si="13"/>
        <v>0</v>
      </c>
      <c r="BV42" s="73">
        <f t="shared" si="14"/>
        <v>0</v>
      </c>
      <c r="BW42" t="s">
        <v>260</v>
      </c>
      <c r="BX42">
        <v>2021</v>
      </c>
      <c r="BY42" t="s">
        <v>263</v>
      </c>
      <c r="BZ42" t="s">
        <v>261</v>
      </c>
      <c r="CA42" t="s">
        <v>262</v>
      </c>
      <c r="CB42" t="s">
        <v>259</v>
      </c>
    </row>
    <row r="43" spans="1:80" x14ac:dyDescent="0.25">
      <c r="A43" s="77" t="str">
        <f t="shared" si="4"/>
        <v>Q1RI09K9TJ5G011</v>
      </c>
      <c r="B43" s="77" t="s">
        <v>136</v>
      </c>
      <c r="C43" s="77"/>
      <c r="D43" s="77" t="s">
        <v>135</v>
      </c>
      <c r="E43" s="77" t="s">
        <v>134</v>
      </c>
      <c r="F43" s="77" t="s">
        <v>242</v>
      </c>
      <c r="G43" s="77" t="s">
        <v>243</v>
      </c>
      <c r="H43" s="77" t="s">
        <v>92</v>
      </c>
      <c r="I43" s="77" t="s">
        <v>93</v>
      </c>
      <c r="J43" s="77" t="s">
        <v>221</v>
      </c>
      <c r="K43" s="77" t="s">
        <v>131</v>
      </c>
      <c r="L43" s="77" t="s">
        <v>12</v>
      </c>
      <c r="M43" s="77">
        <v>29.99</v>
      </c>
      <c r="N43" s="96">
        <f t="shared" si="5"/>
        <v>32190.6662</v>
      </c>
      <c r="O43" s="77"/>
      <c r="P43" s="96"/>
      <c r="Q43" s="78">
        <f t="shared" si="6"/>
        <v>0.31</v>
      </c>
      <c r="R43" s="27">
        <v>9.2968999999999991</v>
      </c>
      <c r="AD43" s="34">
        <v>15</v>
      </c>
      <c r="AE43" s="34">
        <v>15</v>
      </c>
      <c r="AF43" s="34"/>
      <c r="AG43" s="34"/>
      <c r="AH43" s="34"/>
      <c r="AI43" s="34"/>
      <c r="AJ43" s="35">
        <v>15</v>
      </c>
      <c r="AK43" s="34">
        <v>15</v>
      </c>
      <c r="AL43" s="35"/>
      <c r="AM43" s="34"/>
      <c r="AN43" s="34"/>
      <c r="AO43" s="35"/>
      <c r="AP43" s="35"/>
      <c r="AQ43" s="48">
        <f t="shared" si="7"/>
        <v>30</v>
      </c>
      <c r="AR43" s="66">
        <f t="shared" si="8"/>
        <v>278.90699999999998</v>
      </c>
      <c r="AS43" s="67">
        <f t="shared" si="15"/>
        <v>7</v>
      </c>
      <c r="AT43" s="67">
        <f t="shared" si="15"/>
        <v>11</v>
      </c>
      <c r="AU43" s="67">
        <f t="shared" si="15"/>
        <v>8</v>
      </c>
      <c r="AV43" s="67">
        <f t="shared" si="15"/>
        <v>4</v>
      </c>
      <c r="AW43" s="67">
        <f t="shared" si="15"/>
        <v>0</v>
      </c>
      <c r="AX43" s="67">
        <f t="shared" si="15"/>
        <v>0</v>
      </c>
      <c r="AY43" s="67">
        <f t="shared" si="15"/>
        <v>0</v>
      </c>
      <c r="AZ43" s="67">
        <f t="shared" si="15"/>
        <v>0</v>
      </c>
      <c r="BA43" s="68">
        <f t="shared" si="9"/>
        <v>30</v>
      </c>
      <c r="BB43" s="64">
        <f t="shared" si="10"/>
        <v>30</v>
      </c>
      <c r="BC43" s="69">
        <f t="shared" si="11"/>
        <v>278.90699999999998</v>
      </c>
      <c r="BD43" s="67">
        <f t="shared" si="16"/>
        <v>7</v>
      </c>
      <c r="BE43" s="67">
        <f t="shared" si="16"/>
        <v>11</v>
      </c>
      <c r="BF43" s="67">
        <f t="shared" si="16"/>
        <v>8</v>
      </c>
      <c r="BG43" s="67">
        <f t="shared" si="16"/>
        <v>4</v>
      </c>
      <c r="BH43" s="67">
        <f t="shared" si="16"/>
        <v>0</v>
      </c>
      <c r="BI43" s="67">
        <f t="shared" si="16"/>
        <v>0</v>
      </c>
      <c r="BJ43" s="67">
        <f t="shared" si="16"/>
        <v>0</v>
      </c>
      <c r="BK43" s="67">
        <f t="shared" si="16"/>
        <v>0</v>
      </c>
      <c r="BL43" s="70">
        <f t="shared" si="2"/>
        <v>30</v>
      </c>
      <c r="BM43" s="71">
        <f t="shared" si="17"/>
        <v>14</v>
      </c>
      <c r="BN43" s="71">
        <f t="shared" si="17"/>
        <v>22</v>
      </c>
      <c r="BO43" s="71">
        <f t="shared" si="17"/>
        <v>16</v>
      </c>
      <c r="BP43" s="71">
        <f t="shared" si="17"/>
        <v>8</v>
      </c>
      <c r="BQ43" s="71">
        <f t="shared" si="17"/>
        <v>0</v>
      </c>
      <c r="BR43" s="71">
        <f t="shared" si="17"/>
        <v>0</v>
      </c>
      <c r="BS43" s="71">
        <f t="shared" si="17"/>
        <v>0</v>
      </c>
      <c r="BT43" s="71">
        <f t="shared" si="17"/>
        <v>0</v>
      </c>
      <c r="BU43" s="72">
        <f t="shared" si="13"/>
        <v>60</v>
      </c>
      <c r="BV43" s="73">
        <f t="shared" si="14"/>
        <v>557.81399999999996</v>
      </c>
      <c r="BW43" t="s">
        <v>260</v>
      </c>
      <c r="BX43">
        <v>2021</v>
      </c>
      <c r="BY43" t="s">
        <v>263</v>
      </c>
      <c r="BZ43" t="s">
        <v>261</v>
      </c>
      <c r="CA43" t="s">
        <v>262</v>
      </c>
      <c r="CB43" t="s">
        <v>259</v>
      </c>
    </row>
    <row r="44" spans="1:80" x14ac:dyDescent="0.25">
      <c r="A44" s="77" t="str">
        <f t="shared" si="4"/>
        <v>Q1RI09K9TJ5JBLK</v>
      </c>
      <c r="B44" s="77" t="s">
        <v>136</v>
      </c>
      <c r="C44" s="77"/>
      <c r="D44" s="77" t="s">
        <v>135</v>
      </c>
      <c r="E44" s="77" t="s">
        <v>134</v>
      </c>
      <c r="F44" s="77" t="s">
        <v>242</v>
      </c>
      <c r="G44" s="77" t="s">
        <v>243</v>
      </c>
      <c r="H44" s="77" t="s">
        <v>88</v>
      </c>
      <c r="I44" s="77" t="s">
        <v>89</v>
      </c>
      <c r="J44" s="77" t="s">
        <v>221</v>
      </c>
      <c r="K44" s="77" t="s">
        <v>131</v>
      </c>
      <c r="L44" s="77" t="s">
        <v>12</v>
      </c>
      <c r="M44" s="77">
        <v>29.99</v>
      </c>
      <c r="N44" s="96">
        <f t="shared" si="5"/>
        <v>32190.6662</v>
      </c>
      <c r="O44" s="77"/>
      <c r="P44" s="96"/>
      <c r="Q44" s="78">
        <f t="shared" si="6"/>
        <v>0.31</v>
      </c>
      <c r="R44" s="27">
        <v>9.2968999999999991</v>
      </c>
      <c r="AD44" s="34">
        <v>15</v>
      </c>
      <c r="AE44" s="34">
        <v>15</v>
      </c>
      <c r="AF44" s="34"/>
      <c r="AG44" s="34"/>
      <c r="AH44" s="34"/>
      <c r="AI44" s="34"/>
      <c r="AJ44" s="35">
        <v>15</v>
      </c>
      <c r="AK44" s="34">
        <v>15</v>
      </c>
      <c r="AL44" s="35"/>
      <c r="AM44" s="34"/>
      <c r="AN44" s="34"/>
      <c r="AO44" s="35"/>
      <c r="AP44" s="35"/>
      <c r="AQ44" s="48">
        <f t="shared" si="7"/>
        <v>30</v>
      </c>
      <c r="AR44" s="66">
        <f t="shared" si="8"/>
        <v>278.90699999999998</v>
      </c>
      <c r="AS44" s="67">
        <f t="shared" si="15"/>
        <v>7</v>
      </c>
      <c r="AT44" s="67">
        <f t="shared" si="15"/>
        <v>11</v>
      </c>
      <c r="AU44" s="67">
        <f t="shared" si="15"/>
        <v>8</v>
      </c>
      <c r="AV44" s="67">
        <f t="shared" si="15"/>
        <v>4</v>
      </c>
      <c r="AW44" s="67">
        <f t="shared" si="15"/>
        <v>0</v>
      </c>
      <c r="AX44" s="67">
        <f t="shared" si="15"/>
        <v>0</v>
      </c>
      <c r="AY44" s="67">
        <f t="shared" si="15"/>
        <v>0</v>
      </c>
      <c r="AZ44" s="67">
        <f t="shared" si="15"/>
        <v>0</v>
      </c>
      <c r="BA44" s="68">
        <f t="shared" si="9"/>
        <v>30</v>
      </c>
      <c r="BB44" s="64">
        <f t="shared" si="10"/>
        <v>30</v>
      </c>
      <c r="BC44" s="69">
        <f t="shared" si="11"/>
        <v>278.90699999999998</v>
      </c>
      <c r="BD44" s="67">
        <f t="shared" si="16"/>
        <v>7</v>
      </c>
      <c r="BE44" s="67">
        <f t="shared" si="16"/>
        <v>11</v>
      </c>
      <c r="BF44" s="67">
        <f t="shared" si="16"/>
        <v>8</v>
      </c>
      <c r="BG44" s="67">
        <f t="shared" si="16"/>
        <v>4</v>
      </c>
      <c r="BH44" s="67">
        <f t="shared" si="16"/>
        <v>0</v>
      </c>
      <c r="BI44" s="67">
        <f t="shared" si="16"/>
        <v>0</v>
      </c>
      <c r="BJ44" s="67">
        <f t="shared" si="16"/>
        <v>0</v>
      </c>
      <c r="BK44" s="67">
        <f t="shared" si="16"/>
        <v>0</v>
      </c>
      <c r="BL44" s="70">
        <f t="shared" si="2"/>
        <v>30</v>
      </c>
      <c r="BM44" s="71">
        <f t="shared" si="17"/>
        <v>14</v>
      </c>
      <c r="BN44" s="71">
        <f t="shared" si="17"/>
        <v>22</v>
      </c>
      <c r="BO44" s="71">
        <f t="shared" si="17"/>
        <v>16</v>
      </c>
      <c r="BP44" s="71">
        <f t="shared" si="17"/>
        <v>8</v>
      </c>
      <c r="BQ44" s="71">
        <f t="shared" si="17"/>
        <v>0</v>
      </c>
      <c r="BR44" s="71">
        <f t="shared" si="17"/>
        <v>0</v>
      </c>
      <c r="BS44" s="71">
        <f t="shared" si="17"/>
        <v>0</v>
      </c>
      <c r="BT44" s="71">
        <f t="shared" si="17"/>
        <v>0</v>
      </c>
      <c r="BU44" s="72">
        <f t="shared" si="13"/>
        <v>60</v>
      </c>
      <c r="BV44" s="73">
        <f t="shared" si="14"/>
        <v>557.81399999999996</v>
      </c>
      <c r="BW44" t="s">
        <v>260</v>
      </c>
      <c r="BX44">
        <v>2021</v>
      </c>
      <c r="BY44" t="s">
        <v>263</v>
      </c>
      <c r="BZ44" t="s">
        <v>261</v>
      </c>
      <c r="CA44" t="s">
        <v>262</v>
      </c>
      <c r="CB44" t="s">
        <v>259</v>
      </c>
    </row>
    <row r="45" spans="1:80" x14ac:dyDescent="0.25">
      <c r="A45" s="77" t="str">
        <f t="shared" si="4"/>
        <v>Q1RI10K9TJ5A406</v>
      </c>
      <c r="B45" s="77" t="s">
        <v>136</v>
      </c>
      <c r="C45" s="77"/>
      <c r="D45" s="77" t="s">
        <v>135</v>
      </c>
      <c r="E45" s="77" t="s">
        <v>134</v>
      </c>
      <c r="F45" s="77" t="s">
        <v>244</v>
      </c>
      <c r="G45" s="77" t="s">
        <v>245</v>
      </c>
      <c r="H45" s="77" t="s">
        <v>240</v>
      </c>
      <c r="I45" s="77" t="s">
        <v>241</v>
      </c>
      <c r="J45" s="77" t="s">
        <v>221</v>
      </c>
      <c r="K45" s="77" t="s">
        <v>131</v>
      </c>
      <c r="L45" s="77" t="s">
        <v>12</v>
      </c>
      <c r="M45" s="77">
        <v>29.99</v>
      </c>
      <c r="N45" s="96">
        <f t="shared" si="5"/>
        <v>32190.6662</v>
      </c>
      <c r="O45" s="77"/>
      <c r="P45" s="96"/>
      <c r="Q45" s="78">
        <f t="shared" si="6"/>
        <v>0.31</v>
      </c>
      <c r="R45" s="27">
        <v>9.2968999999999991</v>
      </c>
      <c r="AD45" s="34"/>
      <c r="AE45" s="34"/>
      <c r="AF45" s="34"/>
      <c r="AG45" s="34"/>
      <c r="AH45" s="34"/>
      <c r="AI45" s="34"/>
      <c r="AJ45" s="35"/>
      <c r="AK45" s="34"/>
      <c r="AL45" s="35"/>
      <c r="AM45" s="34"/>
      <c r="AN45" s="34"/>
      <c r="AO45" s="35"/>
      <c r="AP45" s="35"/>
      <c r="AQ45" s="48">
        <f t="shared" si="7"/>
        <v>0</v>
      </c>
      <c r="AR45" s="66">
        <f t="shared" si="8"/>
        <v>0</v>
      </c>
      <c r="AS45" s="67">
        <f t="shared" si="15"/>
        <v>0</v>
      </c>
      <c r="AT45" s="67">
        <f t="shared" si="15"/>
        <v>0</v>
      </c>
      <c r="AU45" s="67">
        <f t="shared" si="15"/>
        <v>0</v>
      </c>
      <c r="AV45" s="67">
        <f t="shared" si="15"/>
        <v>0</v>
      </c>
      <c r="AW45" s="67">
        <f t="shared" si="15"/>
        <v>0</v>
      </c>
      <c r="AX45" s="67">
        <f t="shared" si="15"/>
        <v>0</v>
      </c>
      <c r="AY45" s="67">
        <f t="shared" si="15"/>
        <v>0</v>
      </c>
      <c r="AZ45" s="67">
        <f t="shared" si="15"/>
        <v>0</v>
      </c>
      <c r="BA45" s="68">
        <f t="shared" si="9"/>
        <v>0</v>
      </c>
      <c r="BB45" s="64">
        <f t="shared" si="10"/>
        <v>0</v>
      </c>
      <c r="BC45" s="69">
        <f t="shared" si="11"/>
        <v>0</v>
      </c>
      <c r="BD45" s="67">
        <f t="shared" si="16"/>
        <v>0</v>
      </c>
      <c r="BE45" s="67">
        <f t="shared" si="16"/>
        <v>0</v>
      </c>
      <c r="BF45" s="67">
        <f t="shared" si="16"/>
        <v>0</v>
      </c>
      <c r="BG45" s="67">
        <f t="shared" si="16"/>
        <v>0</v>
      </c>
      <c r="BH45" s="67">
        <f t="shared" si="16"/>
        <v>0</v>
      </c>
      <c r="BI45" s="67">
        <f t="shared" si="16"/>
        <v>0</v>
      </c>
      <c r="BJ45" s="67">
        <f t="shared" si="16"/>
        <v>0</v>
      </c>
      <c r="BK45" s="67">
        <f t="shared" si="16"/>
        <v>0</v>
      </c>
      <c r="BL45" s="70">
        <f t="shared" si="2"/>
        <v>0</v>
      </c>
      <c r="BM45" s="71">
        <f t="shared" si="17"/>
        <v>0</v>
      </c>
      <c r="BN45" s="71">
        <f t="shared" si="17"/>
        <v>0</v>
      </c>
      <c r="BO45" s="71">
        <f t="shared" si="17"/>
        <v>0</v>
      </c>
      <c r="BP45" s="71">
        <f t="shared" si="17"/>
        <v>0</v>
      </c>
      <c r="BQ45" s="71">
        <f t="shared" si="17"/>
        <v>0</v>
      </c>
      <c r="BR45" s="71">
        <f t="shared" si="17"/>
        <v>0</v>
      </c>
      <c r="BS45" s="71">
        <f t="shared" si="17"/>
        <v>0</v>
      </c>
      <c r="BT45" s="71">
        <f t="shared" si="17"/>
        <v>0</v>
      </c>
      <c r="BU45" s="72">
        <f t="shared" si="13"/>
        <v>0</v>
      </c>
      <c r="BV45" s="73">
        <f t="shared" si="14"/>
        <v>0</v>
      </c>
      <c r="BW45" t="s">
        <v>260</v>
      </c>
      <c r="BX45">
        <v>2021</v>
      </c>
      <c r="BY45" t="s">
        <v>263</v>
      </c>
      <c r="BZ45" t="s">
        <v>261</v>
      </c>
      <c r="CA45" t="s">
        <v>262</v>
      </c>
      <c r="CB45" t="s">
        <v>259</v>
      </c>
    </row>
    <row r="46" spans="1:80" x14ac:dyDescent="0.25">
      <c r="A46" s="77" t="str">
        <f t="shared" si="4"/>
        <v>Q1RI10K9TJ5G011</v>
      </c>
      <c r="B46" s="77" t="s">
        <v>136</v>
      </c>
      <c r="C46" s="77"/>
      <c r="D46" s="77" t="s">
        <v>135</v>
      </c>
      <c r="E46" s="77" t="s">
        <v>134</v>
      </c>
      <c r="F46" s="77" t="s">
        <v>244</v>
      </c>
      <c r="G46" s="77" t="s">
        <v>245</v>
      </c>
      <c r="H46" s="77" t="s">
        <v>92</v>
      </c>
      <c r="I46" s="77" t="s">
        <v>93</v>
      </c>
      <c r="J46" s="77" t="s">
        <v>221</v>
      </c>
      <c r="K46" s="77" t="s">
        <v>131</v>
      </c>
      <c r="L46" s="77" t="s">
        <v>12</v>
      </c>
      <c r="M46" s="77">
        <v>29.99</v>
      </c>
      <c r="N46" s="96">
        <f t="shared" si="5"/>
        <v>32190.6662</v>
      </c>
      <c r="O46" s="77"/>
      <c r="P46" s="96"/>
      <c r="Q46" s="78">
        <f t="shared" si="6"/>
        <v>0.31</v>
      </c>
      <c r="R46" s="27">
        <v>9.2968999999999991</v>
      </c>
      <c r="AD46" s="34"/>
      <c r="AE46" s="34"/>
      <c r="AF46" s="34"/>
      <c r="AG46" s="34"/>
      <c r="AH46" s="34"/>
      <c r="AI46" s="34"/>
      <c r="AJ46" s="35"/>
      <c r="AK46" s="34"/>
      <c r="AL46" s="35"/>
      <c r="AM46" s="34"/>
      <c r="AN46" s="34"/>
      <c r="AO46" s="35"/>
      <c r="AP46" s="35"/>
      <c r="AQ46" s="48">
        <f t="shared" si="7"/>
        <v>0</v>
      </c>
      <c r="AR46" s="66">
        <f t="shared" si="8"/>
        <v>0</v>
      </c>
      <c r="AS46" s="67">
        <f t="shared" si="15"/>
        <v>0</v>
      </c>
      <c r="AT46" s="67">
        <f t="shared" si="15"/>
        <v>0</v>
      </c>
      <c r="AU46" s="67">
        <f t="shared" si="15"/>
        <v>0</v>
      </c>
      <c r="AV46" s="67">
        <f t="shared" si="15"/>
        <v>0</v>
      </c>
      <c r="AW46" s="67">
        <f t="shared" si="15"/>
        <v>0</v>
      </c>
      <c r="AX46" s="67">
        <f t="shared" si="15"/>
        <v>0</v>
      </c>
      <c r="AY46" s="67">
        <f t="shared" si="15"/>
        <v>0</v>
      </c>
      <c r="AZ46" s="67">
        <f t="shared" si="15"/>
        <v>0</v>
      </c>
      <c r="BA46" s="68">
        <f t="shared" si="9"/>
        <v>0</v>
      </c>
      <c r="BB46" s="64">
        <f t="shared" si="10"/>
        <v>0</v>
      </c>
      <c r="BC46" s="69">
        <f t="shared" si="11"/>
        <v>0</v>
      </c>
      <c r="BD46" s="67">
        <f t="shared" si="16"/>
        <v>0</v>
      </c>
      <c r="BE46" s="67">
        <f t="shared" si="16"/>
        <v>0</v>
      </c>
      <c r="BF46" s="67">
        <f t="shared" si="16"/>
        <v>0</v>
      </c>
      <c r="BG46" s="67">
        <f t="shared" si="16"/>
        <v>0</v>
      </c>
      <c r="BH46" s="67">
        <f t="shared" si="16"/>
        <v>0</v>
      </c>
      <c r="BI46" s="67">
        <f t="shared" si="16"/>
        <v>0</v>
      </c>
      <c r="BJ46" s="67">
        <f t="shared" si="16"/>
        <v>0</v>
      </c>
      <c r="BK46" s="67">
        <f t="shared" si="16"/>
        <v>0</v>
      </c>
      <c r="BL46" s="70">
        <f t="shared" si="2"/>
        <v>0</v>
      </c>
      <c r="BM46" s="71">
        <f t="shared" si="17"/>
        <v>0</v>
      </c>
      <c r="BN46" s="71">
        <f t="shared" si="17"/>
        <v>0</v>
      </c>
      <c r="BO46" s="71">
        <f t="shared" si="17"/>
        <v>0</v>
      </c>
      <c r="BP46" s="71">
        <f t="shared" si="17"/>
        <v>0</v>
      </c>
      <c r="BQ46" s="71">
        <f t="shared" si="17"/>
        <v>0</v>
      </c>
      <c r="BR46" s="71">
        <f t="shared" si="17"/>
        <v>0</v>
      </c>
      <c r="BS46" s="71">
        <f t="shared" si="17"/>
        <v>0</v>
      </c>
      <c r="BT46" s="71">
        <f t="shared" si="17"/>
        <v>0</v>
      </c>
      <c r="BU46" s="72">
        <f t="shared" si="13"/>
        <v>0</v>
      </c>
      <c r="BV46" s="73">
        <f t="shared" si="14"/>
        <v>0</v>
      </c>
      <c r="BW46" t="s">
        <v>260</v>
      </c>
      <c r="BX46">
        <v>2021</v>
      </c>
      <c r="BY46" t="s">
        <v>263</v>
      </c>
      <c r="BZ46" t="s">
        <v>261</v>
      </c>
      <c r="CA46" t="s">
        <v>262</v>
      </c>
      <c r="CB46" t="s">
        <v>259</v>
      </c>
    </row>
    <row r="47" spans="1:80" x14ac:dyDescent="0.25">
      <c r="A47" s="77" t="str">
        <f t="shared" si="4"/>
        <v/>
      </c>
      <c r="B47" s="77"/>
      <c r="C47" s="77"/>
      <c r="D47" s="77"/>
      <c r="E47" s="77"/>
      <c r="F47" s="77"/>
      <c r="G47" s="77"/>
      <c r="H47" s="77"/>
      <c r="I47" s="77"/>
      <c r="J47" s="77"/>
      <c r="K47" s="77"/>
      <c r="L47" s="77"/>
      <c r="M47" s="77"/>
      <c r="N47" s="96"/>
      <c r="O47" s="77"/>
      <c r="P47" s="96"/>
      <c r="Q47" s="78"/>
      <c r="R47" s="27"/>
      <c r="AD47" s="34"/>
      <c r="AE47" s="34"/>
      <c r="AF47" s="34"/>
      <c r="AG47" s="34"/>
      <c r="AH47" s="34"/>
      <c r="AI47" s="34"/>
      <c r="AJ47" s="35"/>
      <c r="AK47" s="34"/>
      <c r="AL47" s="35"/>
      <c r="AM47" s="34"/>
      <c r="AN47" s="34"/>
      <c r="AO47" s="35"/>
      <c r="AP47" s="35"/>
      <c r="AQ47" s="48">
        <f t="shared" si="7"/>
        <v>0</v>
      </c>
      <c r="AR47" s="66">
        <f t="shared" si="8"/>
        <v>0</v>
      </c>
      <c r="AS47" s="67">
        <f t="shared" ref="AS47:AZ64" si="18">ROUND(IF($L47=$L$4,($AQ47*AS$4),IF($L47=$L$5,($AQ47*AS$5),IF($L47=$L$6,($AQ47*AS$6),IF($L47=$L$7,($AQ47*AS$7))))),0)</f>
        <v>0</v>
      </c>
      <c r="AT47" s="67">
        <f t="shared" si="18"/>
        <v>0</v>
      </c>
      <c r="AU47" s="67">
        <f t="shared" si="18"/>
        <v>0</v>
      </c>
      <c r="AV47" s="67">
        <f t="shared" si="18"/>
        <v>0</v>
      </c>
      <c r="AW47" s="67">
        <f t="shared" si="18"/>
        <v>0</v>
      </c>
      <c r="AX47" s="67">
        <f t="shared" si="18"/>
        <v>0</v>
      </c>
      <c r="AY47" s="67">
        <f t="shared" si="18"/>
        <v>0</v>
      </c>
      <c r="AZ47" s="67">
        <f t="shared" si="18"/>
        <v>0</v>
      </c>
      <c r="BA47" s="68">
        <f t="shared" si="9"/>
        <v>0</v>
      </c>
      <c r="BB47" s="64">
        <f t="shared" si="10"/>
        <v>0</v>
      </c>
      <c r="BC47" s="69">
        <f t="shared" si="11"/>
        <v>0</v>
      </c>
      <c r="BD47" s="67">
        <f t="shared" ref="BD47:BK64" si="19">ROUND(IF($L47=$L$4,($BB47*BD$4),IF($L47=$L$5,($BB47*BD$5),IF($L47=$L$6,($BB47*BD$6),IF($L47=$L$7,($BB47*BD$7))))),0)</f>
        <v>0</v>
      </c>
      <c r="BE47" s="67">
        <f t="shared" si="19"/>
        <v>0</v>
      </c>
      <c r="BF47" s="67">
        <f t="shared" si="19"/>
        <v>0</v>
      </c>
      <c r="BG47" s="67">
        <f t="shared" si="19"/>
        <v>0</v>
      </c>
      <c r="BH47" s="67">
        <f t="shared" si="19"/>
        <v>0</v>
      </c>
      <c r="BI47" s="67">
        <f t="shared" si="19"/>
        <v>0</v>
      </c>
      <c r="BJ47" s="67">
        <f t="shared" si="19"/>
        <v>0</v>
      </c>
      <c r="BK47" s="67">
        <f t="shared" si="19"/>
        <v>0</v>
      </c>
      <c r="BL47" s="70">
        <f t="shared" si="2"/>
        <v>0</v>
      </c>
      <c r="BM47" s="71">
        <f t="shared" si="17"/>
        <v>0</v>
      </c>
      <c r="BN47" s="71">
        <f t="shared" si="17"/>
        <v>0</v>
      </c>
      <c r="BO47" s="71">
        <f t="shared" si="17"/>
        <v>0</v>
      </c>
      <c r="BP47" s="71">
        <f t="shared" si="17"/>
        <v>0</v>
      </c>
      <c r="BQ47" s="71">
        <f t="shared" si="17"/>
        <v>0</v>
      </c>
      <c r="BR47" s="71">
        <f t="shared" si="17"/>
        <v>0</v>
      </c>
      <c r="BS47" s="71">
        <f t="shared" si="17"/>
        <v>0</v>
      </c>
      <c r="BT47" s="71">
        <f t="shared" si="17"/>
        <v>0</v>
      </c>
      <c r="BU47" s="72">
        <f t="shared" si="13"/>
        <v>0</v>
      </c>
      <c r="BV47" s="73">
        <f t="shared" si="14"/>
        <v>0</v>
      </c>
    </row>
    <row r="48" spans="1:80" x14ac:dyDescent="0.25">
      <c r="A48" s="77" t="str">
        <f t="shared" si="4"/>
        <v/>
      </c>
      <c r="B48" s="77"/>
      <c r="C48" s="77"/>
      <c r="D48" s="77"/>
      <c r="E48" s="77"/>
      <c r="F48" s="77"/>
      <c r="G48" s="77"/>
      <c r="H48" s="77"/>
      <c r="I48" s="77"/>
      <c r="J48" s="77"/>
      <c r="K48" s="77"/>
      <c r="L48" s="77"/>
      <c r="M48" s="77"/>
      <c r="N48" s="96"/>
      <c r="O48" s="77"/>
      <c r="P48" s="96"/>
      <c r="Q48" s="78"/>
      <c r="R48" s="27"/>
      <c r="AD48" s="34"/>
      <c r="AE48" s="34"/>
      <c r="AF48" s="34"/>
      <c r="AG48" s="34"/>
      <c r="AH48" s="34"/>
      <c r="AI48" s="34"/>
      <c r="AJ48" s="35"/>
      <c r="AK48" s="34"/>
      <c r="AL48" s="35"/>
      <c r="AM48" s="34"/>
      <c r="AN48" s="34"/>
      <c r="AO48" s="35"/>
      <c r="AP48" s="35"/>
      <c r="AQ48" s="48">
        <f t="shared" si="7"/>
        <v>0</v>
      </c>
      <c r="AR48" s="66">
        <f t="shared" si="8"/>
        <v>0</v>
      </c>
      <c r="AS48" s="67">
        <f t="shared" si="18"/>
        <v>0</v>
      </c>
      <c r="AT48" s="67">
        <f t="shared" si="18"/>
        <v>0</v>
      </c>
      <c r="AU48" s="67">
        <f t="shared" si="18"/>
        <v>0</v>
      </c>
      <c r="AV48" s="67">
        <f t="shared" si="18"/>
        <v>0</v>
      </c>
      <c r="AW48" s="67">
        <f t="shared" si="18"/>
        <v>0</v>
      </c>
      <c r="AX48" s="67">
        <f t="shared" si="18"/>
        <v>0</v>
      </c>
      <c r="AY48" s="67">
        <f t="shared" si="18"/>
        <v>0</v>
      </c>
      <c r="AZ48" s="67">
        <f t="shared" si="18"/>
        <v>0</v>
      </c>
      <c r="BA48" s="68">
        <f t="shared" si="9"/>
        <v>0</v>
      </c>
      <c r="BB48" s="64">
        <f t="shared" si="10"/>
        <v>0</v>
      </c>
      <c r="BC48" s="69">
        <f t="shared" si="11"/>
        <v>0</v>
      </c>
      <c r="BD48" s="67">
        <f t="shared" si="19"/>
        <v>0</v>
      </c>
      <c r="BE48" s="67">
        <f t="shared" si="19"/>
        <v>0</v>
      </c>
      <c r="BF48" s="67">
        <f t="shared" si="19"/>
        <v>0</v>
      </c>
      <c r="BG48" s="67">
        <f t="shared" si="19"/>
        <v>0</v>
      </c>
      <c r="BH48" s="67">
        <f t="shared" si="19"/>
        <v>0</v>
      </c>
      <c r="BI48" s="67">
        <f t="shared" si="19"/>
        <v>0</v>
      </c>
      <c r="BJ48" s="67">
        <f t="shared" si="19"/>
        <v>0</v>
      </c>
      <c r="BK48" s="67">
        <f t="shared" si="19"/>
        <v>0</v>
      </c>
      <c r="BL48" s="70">
        <f t="shared" si="2"/>
        <v>0</v>
      </c>
      <c r="BM48" s="71">
        <f t="shared" si="17"/>
        <v>0</v>
      </c>
      <c r="BN48" s="71">
        <f t="shared" si="17"/>
        <v>0</v>
      </c>
      <c r="BO48" s="71">
        <f t="shared" si="17"/>
        <v>0</v>
      </c>
      <c r="BP48" s="71">
        <f t="shared" si="17"/>
        <v>0</v>
      </c>
      <c r="BQ48" s="71">
        <f t="shared" si="17"/>
        <v>0</v>
      </c>
      <c r="BR48" s="71">
        <f t="shared" si="17"/>
        <v>0</v>
      </c>
      <c r="BS48" s="71">
        <f t="shared" si="17"/>
        <v>0</v>
      </c>
      <c r="BT48" s="71">
        <f t="shared" si="17"/>
        <v>0</v>
      </c>
      <c r="BU48" s="72">
        <f t="shared" si="13"/>
        <v>0</v>
      </c>
      <c r="BV48" s="73">
        <f t="shared" si="14"/>
        <v>0</v>
      </c>
    </row>
    <row r="49" spans="1:74" x14ac:dyDescent="0.25">
      <c r="A49" s="77" t="str">
        <f t="shared" si="4"/>
        <v/>
      </c>
      <c r="B49" s="77"/>
      <c r="C49" s="77"/>
      <c r="D49" s="77"/>
      <c r="E49" s="77"/>
      <c r="F49" s="77"/>
      <c r="G49" s="77"/>
      <c r="H49" s="77"/>
      <c r="I49" s="77"/>
      <c r="J49" s="77"/>
      <c r="K49" s="77"/>
      <c r="L49" s="77"/>
      <c r="M49" s="77"/>
      <c r="N49" s="96"/>
      <c r="O49" s="77"/>
      <c r="P49" s="96"/>
      <c r="Q49" s="78"/>
      <c r="R49" s="27"/>
      <c r="AD49" s="34"/>
      <c r="AE49" s="34"/>
      <c r="AF49" s="34"/>
      <c r="AG49" s="34"/>
      <c r="AH49" s="34"/>
      <c r="AI49" s="34"/>
      <c r="AJ49" s="35"/>
      <c r="AK49" s="34"/>
      <c r="AL49" s="35"/>
      <c r="AM49" s="34"/>
      <c r="AN49" s="34"/>
      <c r="AO49" s="35"/>
      <c r="AP49" s="35"/>
      <c r="AQ49" s="48">
        <f t="shared" si="7"/>
        <v>0</v>
      </c>
      <c r="AR49" s="66">
        <f t="shared" si="8"/>
        <v>0</v>
      </c>
      <c r="AS49" s="67">
        <f t="shared" si="18"/>
        <v>0</v>
      </c>
      <c r="AT49" s="67">
        <f t="shared" si="18"/>
        <v>0</v>
      </c>
      <c r="AU49" s="67">
        <f t="shared" si="18"/>
        <v>0</v>
      </c>
      <c r="AV49" s="67">
        <f t="shared" si="18"/>
        <v>0</v>
      </c>
      <c r="AW49" s="67">
        <f t="shared" si="18"/>
        <v>0</v>
      </c>
      <c r="AX49" s="67">
        <f t="shared" si="18"/>
        <v>0</v>
      </c>
      <c r="AY49" s="67">
        <f t="shared" si="18"/>
        <v>0</v>
      </c>
      <c r="AZ49" s="67">
        <f t="shared" si="18"/>
        <v>0</v>
      </c>
      <c r="BA49" s="68">
        <f t="shared" si="9"/>
        <v>0</v>
      </c>
      <c r="BB49" s="64">
        <f t="shared" si="10"/>
        <v>0</v>
      </c>
      <c r="BC49" s="69">
        <f t="shared" si="11"/>
        <v>0</v>
      </c>
      <c r="BD49" s="67">
        <f t="shared" si="19"/>
        <v>0</v>
      </c>
      <c r="BE49" s="67">
        <f t="shared" si="19"/>
        <v>0</v>
      </c>
      <c r="BF49" s="67">
        <f t="shared" si="19"/>
        <v>0</v>
      </c>
      <c r="BG49" s="67">
        <f t="shared" si="19"/>
        <v>0</v>
      </c>
      <c r="BH49" s="67">
        <f t="shared" si="19"/>
        <v>0</v>
      </c>
      <c r="BI49" s="67">
        <f t="shared" si="19"/>
        <v>0</v>
      </c>
      <c r="BJ49" s="67">
        <f t="shared" si="19"/>
        <v>0</v>
      </c>
      <c r="BK49" s="67">
        <f t="shared" si="19"/>
        <v>0</v>
      </c>
      <c r="BL49" s="70">
        <f t="shared" si="2"/>
        <v>0</v>
      </c>
      <c r="BM49" s="71">
        <f t="shared" si="17"/>
        <v>0</v>
      </c>
      <c r="BN49" s="71">
        <f t="shared" si="17"/>
        <v>0</v>
      </c>
      <c r="BO49" s="71">
        <f t="shared" si="17"/>
        <v>0</v>
      </c>
      <c r="BP49" s="71">
        <f t="shared" si="17"/>
        <v>0</v>
      </c>
      <c r="BQ49" s="71">
        <f t="shared" si="17"/>
        <v>0</v>
      </c>
      <c r="BR49" s="71">
        <f t="shared" si="17"/>
        <v>0</v>
      </c>
      <c r="BS49" s="71">
        <f t="shared" si="17"/>
        <v>0</v>
      </c>
      <c r="BT49" s="71">
        <f t="shared" si="17"/>
        <v>0</v>
      </c>
      <c r="BU49" s="72">
        <f t="shared" si="13"/>
        <v>0</v>
      </c>
      <c r="BV49" s="73">
        <f t="shared" si="14"/>
        <v>0</v>
      </c>
    </row>
    <row r="50" spans="1:74" x14ac:dyDescent="0.25">
      <c r="A50" s="77" t="str">
        <f t="shared" si="4"/>
        <v/>
      </c>
      <c r="B50" s="77"/>
      <c r="C50" s="77"/>
      <c r="D50" s="77"/>
      <c r="E50" s="77"/>
      <c r="F50" s="77"/>
      <c r="G50" s="77"/>
      <c r="H50" s="77"/>
      <c r="I50" s="77"/>
      <c r="J50" s="77"/>
      <c r="K50" s="77"/>
      <c r="L50" s="77"/>
      <c r="M50" s="77"/>
      <c r="N50" s="96"/>
      <c r="O50" s="77"/>
      <c r="P50" s="96"/>
      <c r="Q50" s="78"/>
      <c r="R50" s="27"/>
      <c r="AD50" s="34"/>
      <c r="AE50" s="34"/>
      <c r="AF50" s="34"/>
      <c r="AG50" s="34"/>
      <c r="AH50" s="34"/>
      <c r="AI50" s="34"/>
      <c r="AJ50" s="35"/>
      <c r="AK50" s="34"/>
      <c r="AL50" s="35"/>
      <c r="AM50" s="34"/>
      <c r="AN50" s="34"/>
      <c r="AO50" s="35"/>
      <c r="AP50" s="35"/>
      <c r="AQ50" s="48">
        <f t="shared" si="7"/>
        <v>0</v>
      </c>
      <c r="AR50" s="66">
        <f t="shared" si="8"/>
        <v>0</v>
      </c>
      <c r="AS50" s="67">
        <f t="shared" si="18"/>
        <v>0</v>
      </c>
      <c r="AT50" s="67">
        <f t="shared" si="18"/>
        <v>0</v>
      </c>
      <c r="AU50" s="67">
        <f t="shared" si="18"/>
        <v>0</v>
      </c>
      <c r="AV50" s="67">
        <f t="shared" si="18"/>
        <v>0</v>
      </c>
      <c r="AW50" s="67">
        <f t="shared" si="18"/>
        <v>0</v>
      </c>
      <c r="AX50" s="67">
        <f t="shared" si="18"/>
        <v>0</v>
      </c>
      <c r="AY50" s="67">
        <f t="shared" si="18"/>
        <v>0</v>
      </c>
      <c r="AZ50" s="67">
        <f t="shared" si="18"/>
        <v>0</v>
      </c>
      <c r="BA50" s="68">
        <f t="shared" si="9"/>
        <v>0</v>
      </c>
      <c r="BB50" s="64">
        <f t="shared" si="10"/>
        <v>0</v>
      </c>
      <c r="BC50" s="69">
        <f t="shared" si="11"/>
        <v>0</v>
      </c>
      <c r="BD50" s="67">
        <f t="shared" si="19"/>
        <v>0</v>
      </c>
      <c r="BE50" s="67">
        <f t="shared" si="19"/>
        <v>0</v>
      </c>
      <c r="BF50" s="67">
        <f t="shared" si="19"/>
        <v>0</v>
      </c>
      <c r="BG50" s="67">
        <f t="shared" si="19"/>
        <v>0</v>
      </c>
      <c r="BH50" s="67">
        <f t="shared" si="19"/>
        <v>0</v>
      </c>
      <c r="BI50" s="67">
        <f t="shared" si="19"/>
        <v>0</v>
      </c>
      <c r="BJ50" s="67">
        <f t="shared" si="19"/>
        <v>0</v>
      </c>
      <c r="BK50" s="67">
        <f t="shared" si="19"/>
        <v>0</v>
      </c>
      <c r="BL50" s="70">
        <f t="shared" si="2"/>
        <v>0</v>
      </c>
      <c r="BM50" s="71">
        <f t="shared" si="17"/>
        <v>0</v>
      </c>
      <c r="BN50" s="71">
        <f t="shared" si="17"/>
        <v>0</v>
      </c>
      <c r="BO50" s="71">
        <f t="shared" si="17"/>
        <v>0</v>
      </c>
      <c r="BP50" s="71">
        <f t="shared" si="17"/>
        <v>0</v>
      </c>
      <c r="BQ50" s="71">
        <f t="shared" si="17"/>
        <v>0</v>
      </c>
      <c r="BR50" s="71">
        <f t="shared" si="17"/>
        <v>0</v>
      </c>
      <c r="BS50" s="71">
        <f t="shared" si="17"/>
        <v>0</v>
      </c>
      <c r="BT50" s="71">
        <f t="shared" si="17"/>
        <v>0</v>
      </c>
      <c r="BU50" s="72">
        <f t="shared" si="13"/>
        <v>0</v>
      </c>
      <c r="BV50" s="73">
        <f t="shared" si="14"/>
        <v>0</v>
      </c>
    </row>
    <row r="51" spans="1:74" x14ac:dyDescent="0.25">
      <c r="A51" s="77" t="str">
        <f t="shared" si="4"/>
        <v/>
      </c>
      <c r="B51" s="77"/>
      <c r="C51" s="77"/>
      <c r="D51" s="77"/>
      <c r="E51" s="77"/>
      <c r="F51" s="77"/>
      <c r="G51" s="77"/>
      <c r="H51" s="77"/>
      <c r="I51" s="77"/>
      <c r="J51" s="77"/>
      <c r="K51" s="77"/>
      <c r="L51" s="77"/>
      <c r="M51" s="77"/>
      <c r="N51" s="96"/>
      <c r="O51" s="77"/>
      <c r="P51" s="96"/>
      <c r="Q51" s="78"/>
      <c r="R51" s="27"/>
      <c r="AD51" s="34"/>
      <c r="AE51" s="34"/>
      <c r="AF51" s="34"/>
      <c r="AG51" s="34"/>
      <c r="AH51" s="34"/>
      <c r="AI51" s="34"/>
      <c r="AJ51" s="35"/>
      <c r="AK51" s="34"/>
      <c r="AL51" s="35"/>
      <c r="AM51" s="34"/>
      <c r="AN51" s="34"/>
      <c r="AO51" s="35"/>
      <c r="AP51" s="35"/>
      <c r="AQ51" s="48">
        <f t="shared" si="7"/>
        <v>0</v>
      </c>
      <c r="AR51" s="66">
        <f t="shared" si="8"/>
        <v>0</v>
      </c>
      <c r="AS51" s="67">
        <f t="shared" si="18"/>
        <v>0</v>
      </c>
      <c r="AT51" s="67">
        <f t="shared" si="18"/>
        <v>0</v>
      </c>
      <c r="AU51" s="67">
        <f t="shared" si="18"/>
        <v>0</v>
      </c>
      <c r="AV51" s="67">
        <f t="shared" si="18"/>
        <v>0</v>
      </c>
      <c r="AW51" s="67">
        <f t="shared" si="18"/>
        <v>0</v>
      </c>
      <c r="AX51" s="67">
        <f t="shared" si="18"/>
        <v>0</v>
      </c>
      <c r="AY51" s="67">
        <f t="shared" si="18"/>
        <v>0</v>
      </c>
      <c r="AZ51" s="67">
        <f t="shared" si="18"/>
        <v>0</v>
      </c>
      <c r="BA51" s="68">
        <f t="shared" si="9"/>
        <v>0</v>
      </c>
      <c r="BB51" s="64">
        <f t="shared" si="10"/>
        <v>0</v>
      </c>
      <c r="BC51" s="69">
        <f t="shared" si="11"/>
        <v>0</v>
      </c>
      <c r="BD51" s="67">
        <f t="shared" si="19"/>
        <v>0</v>
      </c>
      <c r="BE51" s="67">
        <f t="shared" si="19"/>
        <v>0</v>
      </c>
      <c r="BF51" s="67">
        <f t="shared" si="19"/>
        <v>0</v>
      </c>
      <c r="BG51" s="67">
        <f t="shared" si="19"/>
        <v>0</v>
      </c>
      <c r="BH51" s="67">
        <f t="shared" si="19"/>
        <v>0</v>
      </c>
      <c r="BI51" s="67">
        <f t="shared" si="19"/>
        <v>0</v>
      </c>
      <c r="BJ51" s="67">
        <f t="shared" si="19"/>
        <v>0</v>
      </c>
      <c r="BK51" s="67">
        <f t="shared" si="19"/>
        <v>0</v>
      </c>
      <c r="BL51" s="70">
        <f t="shared" si="2"/>
        <v>0</v>
      </c>
      <c r="BM51" s="71">
        <f t="shared" si="17"/>
        <v>0</v>
      </c>
      <c r="BN51" s="71">
        <f t="shared" si="17"/>
        <v>0</v>
      </c>
      <c r="BO51" s="71">
        <f t="shared" si="17"/>
        <v>0</v>
      </c>
      <c r="BP51" s="71">
        <f t="shared" si="17"/>
        <v>0</v>
      </c>
      <c r="BQ51" s="71">
        <f t="shared" si="17"/>
        <v>0</v>
      </c>
      <c r="BR51" s="71">
        <f t="shared" si="17"/>
        <v>0</v>
      </c>
      <c r="BS51" s="71">
        <f t="shared" si="17"/>
        <v>0</v>
      </c>
      <c r="BT51" s="71">
        <f t="shared" si="17"/>
        <v>0</v>
      </c>
      <c r="BU51" s="72">
        <f t="shared" si="13"/>
        <v>0</v>
      </c>
      <c r="BV51" s="73">
        <f t="shared" si="14"/>
        <v>0</v>
      </c>
    </row>
    <row r="52" spans="1:74" x14ac:dyDescent="0.25">
      <c r="A52" s="77" t="str">
        <f t="shared" si="4"/>
        <v/>
      </c>
      <c r="B52" s="77"/>
      <c r="C52" s="77"/>
      <c r="D52" s="77"/>
      <c r="E52" s="77"/>
      <c r="F52" s="77"/>
      <c r="G52" s="77"/>
      <c r="H52" s="77"/>
      <c r="I52" s="77"/>
      <c r="J52" s="77"/>
      <c r="K52" s="77"/>
      <c r="L52" s="77"/>
      <c r="M52" s="77"/>
      <c r="N52" s="96"/>
      <c r="O52" s="77"/>
      <c r="P52" s="96"/>
      <c r="Q52" s="78"/>
      <c r="R52" s="27"/>
      <c r="AD52" s="34"/>
      <c r="AE52" s="34"/>
      <c r="AF52" s="34"/>
      <c r="AG52" s="34"/>
      <c r="AH52" s="34"/>
      <c r="AI52" s="34"/>
      <c r="AJ52" s="35"/>
      <c r="AK52" s="34"/>
      <c r="AL52" s="35"/>
      <c r="AM52" s="34"/>
      <c r="AN52" s="34"/>
      <c r="AO52" s="35"/>
      <c r="AP52" s="35"/>
      <c r="AQ52" s="48">
        <f t="shared" si="7"/>
        <v>0</v>
      </c>
      <c r="AR52" s="66">
        <f t="shared" si="8"/>
        <v>0</v>
      </c>
      <c r="AS52" s="67">
        <f t="shared" si="18"/>
        <v>0</v>
      </c>
      <c r="AT52" s="67">
        <f t="shared" si="18"/>
        <v>0</v>
      </c>
      <c r="AU52" s="67">
        <f t="shared" si="18"/>
        <v>0</v>
      </c>
      <c r="AV52" s="67">
        <f t="shared" si="18"/>
        <v>0</v>
      </c>
      <c r="AW52" s="67">
        <f t="shared" si="18"/>
        <v>0</v>
      </c>
      <c r="AX52" s="67">
        <f t="shared" si="18"/>
        <v>0</v>
      </c>
      <c r="AY52" s="67">
        <f t="shared" si="18"/>
        <v>0</v>
      </c>
      <c r="AZ52" s="67">
        <f t="shared" si="18"/>
        <v>0</v>
      </c>
      <c r="BA52" s="68">
        <f t="shared" si="9"/>
        <v>0</v>
      </c>
      <c r="BB52" s="64">
        <f t="shared" si="10"/>
        <v>0</v>
      </c>
      <c r="BC52" s="69">
        <f t="shared" si="11"/>
        <v>0</v>
      </c>
      <c r="BD52" s="67">
        <f t="shared" si="19"/>
        <v>0</v>
      </c>
      <c r="BE52" s="67">
        <f t="shared" si="19"/>
        <v>0</v>
      </c>
      <c r="BF52" s="67">
        <f t="shared" si="19"/>
        <v>0</v>
      </c>
      <c r="BG52" s="67">
        <f t="shared" si="19"/>
        <v>0</v>
      </c>
      <c r="BH52" s="67">
        <f t="shared" si="19"/>
        <v>0</v>
      </c>
      <c r="BI52" s="67">
        <f t="shared" si="19"/>
        <v>0</v>
      </c>
      <c r="BJ52" s="67">
        <f t="shared" si="19"/>
        <v>0</v>
      </c>
      <c r="BK52" s="67">
        <f t="shared" si="19"/>
        <v>0</v>
      </c>
      <c r="BL52" s="70">
        <f t="shared" si="2"/>
        <v>0</v>
      </c>
      <c r="BM52" s="71">
        <f t="shared" si="17"/>
        <v>0</v>
      </c>
      <c r="BN52" s="71">
        <f t="shared" si="17"/>
        <v>0</v>
      </c>
      <c r="BO52" s="71">
        <f t="shared" si="17"/>
        <v>0</v>
      </c>
      <c r="BP52" s="71">
        <f t="shared" si="17"/>
        <v>0</v>
      </c>
      <c r="BQ52" s="71">
        <f t="shared" si="17"/>
        <v>0</v>
      </c>
      <c r="BR52" s="71">
        <f t="shared" si="17"/>
        <v>0</v>
      </c>
      <c r="BS52" s="71">
        <f t="shared" si="17"/>
        <v>0</v>
      </c>
      <c r="BT52" s="71">
        <f t="shared" si="17"/>
        <v>0</v>
      </c>
      <c r="BU52" s="72">
        <f t="shared" si="13"/>
        <v>0</v>
      </c>
      <c r="BV52" s="73">
        <f t="shared" si="14"/>
        <v>0</v>
      </c>
    </row>
    <row r="53" spans="1:74" x14ac:dyDescent="0.25">
      <c r="A53" s="77" t="str">
        <f t="shared" si="4"/>
        <v/>
      </c>
      <c r="B53" s="77"/>
      <c r="C53" s="77"/>
      <c r="D53" s="77"/>
      <c r="E53" s="77"/>
      <c r="F53" s="77"/>
      <c r="G53" s="77"/>
      <c r="H53" s="77"/>
      <c r="I53" s="77"/>
      <c r="J53" s="77"/>
      <c r="K53" s="77"/>
      <c r="L53" s="77"/>
      <c r="M53" s="77"/>
      <c r="N53" s="96"/>
      <c r="O53" s="77"/>
      <c r="P53" s="96"/>
      <c r="Q53" s="78"/>
      <c r="R53" s="27"/>
      <c r="AD53" s="34"/>
      <c r="AE53" s="34"/>
      <c r="AF53" s="34"/>
      <c r="AG53" s="34"/>
      <c r="AH53" s="34"/>
      <c r="AI53" s="34"/>
      <c r="AJ53" s="35"/>
      <c r="AK53" s="34"/>
      <c r="AL53" s="35"/>
      <c r="AM53" s="34"/>
      <c r="AN53" s="34"/>
      <c r="AO53" s="35"/>
      <c r="AP53" s="35"/>
      <c r="AQ53" s="48">
        <f t="shared" si="7"/>
        <v>0</v>
      </c>
      <c r="AR53" s="66">
        <f t="shared" si="8"/>
        <v>0</v>
      </c>
      <c r="AS53" s="67">
        <f t="shared" si="18"/>
        <v>0</v>
      </c>
      <c r="AT53" s="67">
        <f t="shared" si="18"/>
        <v>0</v>
      </c>
      <c r="AU53" s="67">
        <f t="shared" si="18"/>
        <v>0</v>
      </c>
      <c r="AV53" s="67">
        <f t="shared" si="18"/>
        <v>0</v>
      </c>
      <c r="AW53" s="67">
        <f t="shared" si="18"/>
        <v>0</v>
      </c>
      <c r="AX53" s="67">
        <f t="shared" si="18"/>
        <v>0</v>
      </c>
      <c r="AY53" s="67">
        <f t="shared" si="18"/>
        <v>0</v>
      </c>
      <c r="AZ53" s="67">
        <f t="shared" si="18"/>
        <v>0</v>
      </c>
      <c r="BA53" s="68">
        <f t="shared" si="9"/>
        <v>0</v>
      </c>
      <c r="BB53" s="64">
        <f t="shared" si="10"/>
        <v>0</v>
      </c>
      <c r="BC53" s="69">
        <f t="shared" si="11"/>
        <v>0</v>
      </c>
      <c r="BD53" s="67">
        <f t="shared" si="19"/>
        <v>0</v>
      </c>
      <c r="BE53" s="67">
        <f t="shared" si="19"/>
        <v>0</v>
      </c>
      <c r="BF53" s="67">
        <f t="shared" si="19"/>
        <v>0</v>
      </c>
      <c r="BG53" s="67">
        <f t="shared" si="19"/>
        <v>0</v>
      </c>
      <c r="BH53" s="67">
        <f t="shared" si="19"/>
        <v>0</v>
      </c>
      <c r="BI53" s="67">
        <f t="shared" si="19"/>
        <v>0</v>
      </c>
      <c r="BJ53" s="67">
        <f t="shared" si="19"/>
        <v>0</v>
      </c>
      <c r="BK53" s="67">
        <f t="shared" si="19"/>
        <v>0</v>
      </c>
      <c r="BL53" s="70">
        <f t="shared" si="2"/>
        <v>0</v>
      </c>
      <c r="BM53" s="71">
        <f t="shared" si="17"/>
        <v>0</v>
      </c>
      <c r="BN53" s="71">
        <f t="shared" si="17"/>
        <v>0</v>
      </c>
      <c r="BO53" s="71">
        <f t="shared" si="17"/>
        <v>0</v>
      </c>
      <c r="BP53" s="71">
        <f t="shared" si="17"/>
        <v>0</v>
      </c>
      <c r="BQ53" s="71">
        <f t="shared" si="17"/>
        <v>0</v>
      </c>
      <c r="BR53" s="71">
        <f t="shared" si="17"/>
        <v>0</v>
      </c>
      <c r="BS53" s="71">
        <f t="shared" si="17"/>
        <v>0</v>
      </c>
      <c r="BT53" s="71">
        <f t="shared" si="17"/>
        <v>0</v>
      </c>
      <c r="BU53" s="72">
        <f t="shared" si="13"/>
        <v>0</v>
      </c>
      <c r="BV53" s="73">
        <f t="shared" si="14"/>
        <v>0</v>
      </c>
    </row>
    <row r="54" spans="1:74" x14ac:dyDescent="0.25">
      <c r="A54" s="77" t="str">
        <f t="shared" si="4"/>
        <v/>
      </c>
      <c r="B54" s="77"/>
      <c r="C54" s="77"/>
      <c r="D54" s="77"/>
      <c r="E54" s="77"/>
      <c r="F54" s="77"/>
      <c r="G54" s="77"/>
      <c r="H54" s="77"/>
      <c r="I54" s="77"/>
      <c r="J54" s="77"/>
      <c r="K54" s="77"/>
      <c r="L54" s="77"/>
      <c r="M54" s="77"/>
      <c r="N54" s="96"/>
      <c r="O54" s="77"/>
      <c r="P54" s="96"/>
      <c r="Q54" s="78"/>
      <c r="R54" s="27"/>
      <c r="AD54" s="34"/>
      <c r="AE54" s="34"/>
      <c r="AF54" s="34"/>
      <c r="AG54" s="34"/>
      <c r="AH54" s="34"/>
      <c r="AI54" s="34"/>
      <c r="AJ54" s="35"/>
      <c r="AK54" s="34"/>
      <c r="AL54" s="35"/>
      <c r="AM54" s="34"/>
      <c r="AN54" s="34"/>
      <c r="AO54" s="35"/>
      <c r="AP54" s="35"/>
      <c r="AQ54" s="48">
        <f t="shared" si="7"/>
        <v>0</v>
      </c>
      <c r="AR54" s="66">
        <f t="shared" si="8"/>
        <v>0</v>
      </c>
      <c r="AS54" s="67">
        <f t="shared" si="18"/>
        <v>0</v>
      </c>
      <c r="AT54" s="67">
        <f t="shared" si="18"/>
        <v>0</v>
      </c>
      <c r="AU54" s="67">
        <f t="shared" si="18"/>
        <v>0</v>
      </c>
      <c r="AV54" s="67">
        <f t="shared" si="18"/>
        <v>0</v>
      </c>
      <c r="AW54" s="67">
        <f t="shared" si="18"/>
        <v>0</v>
      </c>
      <c r="AX54" s="67">
        <f t="shared" si="18"/>
        <v>0</v>
      </c>
      <c r="AY54" s="67">
        <f t="shared" si="18"/>
        <v>0</v>
      </c>
      <c r="AZ54" s="67">
        <f t="shared" si="18"/>
        <v>0</v>
      </c>
      <c r="BA54" s="68">
        <f t="shared" si="9"/>
        <v>0</v>
      </c>
      <c r="BB54" s="64">
        <f t="shared" si="10"/>
        <v>0</v>
      </c>
      <c r="BC54" s="69">
        <f t="shared" si="11"/>
        <v>0</v>
      </c>
      <c r="BD54" s="67">
        <f t="shared" si="19"/>
        <v>0</v>
      </c>
      <c r="BE54" s="67">
        <f t="shared" si="19"/>
        <v>0</v>
      </c>
      <c r="BF54" s="67">
        <f t="shared" si="19"/>
        <v>0</v>
      </c>
      <c r="BG54" s="67">
        <f t="shared" si="19"/>
        <v>0</v>
      </c>
      <c r="BH54" s="67">
        <f t="shared" si="19"/>
        <v>0</v>
      </c>
      <c r="BI54" s="67">
        <f t="shared" si="19"/>
        <v>0</v>
      </c>
      <c r="BJ54" s="67">
        <f t="shared" si="19"/>
        <v>0</v>
      </c>
      <c r="BK54" s="67">
        <f t="shared" si="19"/>
        <v>0</v>
      </c>
      <c r="BL54" s="70">
        <f t="shared" si="2"/>
        <v>0</v>
      </c>
      <c r="BM54" s="71">
        <f t="shared" si="17"/>
        <v>0</v>
      </c>
      <c r="BN54" s="71">
        <f t="shared" si="17"/>
        <v>0</v>
      </c>
      <c r="BO54" s="71">
        <f t="shared" si="17"/>
        <v>0</v>
      </c>
      <c r="BP54" s="71">
        <f t="shared" si="17"/>
        <v>0</v>
      </c>
      <c r="BQ54" s="71">
        <f t="shared" si="17"/>
        <v>0</v>
      </c>
      <c r="BR54" s="71">
        <f t="shared" si="17"/>
        <v>0</v>
      </c>
      <c r="BS54" s="71">
        <f t="shared" si="17"/>
        <v>0</v>
      </c>
      <c r="BT54" s="71">
        <f t="shared" si="17"/>
        <v>0</v>
      </c>
      <c r="BU54" s="72">
        <f t="shared" si="13"/>
        <v>0</v>
      </c>
      <c r="BV54" s="73">
        <f t="shared" si="14"/>
        <v>0</v>
      </c>
    </row>
    <row r="55" spans="1:74" x14ac:dyDescent="0.25">
      <c r="A55" s="77" t="str">
        <f t="shared" si="4"/>
        <v/>
      </c>
      <c r="B55" s="77"/>
      <c r="C55" s="77"/>
      <c r="D55" s="77"/>
      <c r="E55" s="77"/>
      <c r="F55" s="77"/>
      <c r="G55" s="77"/>
      <c r="H55" s="77"/>
      <c r="I55" s="77"/>
      <c r="J55" s="77"/>
      <c r="K55" s="77"/>
      <c r="L55" s="77"/>
      <c r="M55" s="77"/>
      <c r="N55" s="96"/>
      <c r="O55" s="77"/>
      <c r="P55" s="96"/>
      <c r="Q55" s="78"/>
      <c r="R55" s="27"/>
      <c r="AD55" s="34"/>
      <c r="AE55" s="34"/>
      <c r="AF55" s="34"/>
      <c r="AG55" s="34"/>
      <c r="AH55" s="34"/>
      <c r="AI55" s="34"/>
      <c r="AJ55" s="35"/>
      <c r="AK55" s="34"/>
      <c r="AL55" s="35"/>
      <c r="AM55" s="34"/>
      <c r="AN55" s="34"/>
      <c r="AO55" s="35"/>
      <c r="AP55" s="35"/>
      <c r="AQ55" s="48">
        <f t="shared" si="7"/>
        <v>0</v>
      </c>
      <c r="AR55" s="66">
        <f t="shared" si="8"/>
        <v>0</v>
      </c>
      <c r="AS55" s="67">
        <f t="shared" si="18"/>
        <v>0</v>
      </c>
      <c r="AT55" s="67">
        <f t="shared" si="18"/>
        <v>0</v>
      </c>
      <c r="AU55" s="67">
        <f t="shared" si="18"/>
        <v>0</v>
      </c>
      <c r="AV55" s="67">
        <f t="shared" si="18"/>
        <v>0</v>
      </c>
      <c r="AW55" s="67">
        <f t="shared" si="18"/>
        <v>0</v>
      </c>
      <c r="AX55" s="67">
        <f t="shared" si="18"/>
        <v>0</v>
      </c>
      <c r="AY55" s="67">
        <f t="shared" si="18"/>
        <v>0</v>
      </c>
      <c r="AZ55" s="67">
        <f t="shared" si="18"/>
        <v>0</v>
      </c>
      <c r="BA55" s="68">
        <f t="shared" si="9"/>
        <v>0</v>
      </c>
      <c r="BB55" s="64">
        <f t="shared" si="10"/>
        <v>0</v>
      </c>
      <c r="BC55" s="69">
        <f t="shared" si="11"/>
        <v>0</v>
      </c>
      <c r="BD55" s="67">
        <f t="shared" si="19"/>
        <v>0</v>
      </c>
      <c r="BE55" s="67">
        <f t="shared" si="19"/>
        <v>0</v>
      </c>
      <c r="BF55" s="67">
        <f t="shared" si="19"/>
        <v>0</v>
      </c>
      <c r="BG55" s="67">
        <f t="shared" si="19"/>
        <v>0</v>
      </c>
      <c r="BH55" s="67">
        <f t="shared" si="19"/>
        <v>0</v>
      </c>
      <c r="BI55" s="67">
        <f t="shared" si="19"/>
        <v>0</v>
      </c>
      <c r="BJ55" s="67">
        <f t="shared" si="19"/>
        <v>0</v>
      </c>
      <c r="BK55" s="67">
        <f t="shared" si="19"/>
        <v>0</v>
      </c>
      <c r="BL55" s="70">
        <f t="shared" si="2"/>
        <v>0</v>
      </c>
      <c r="BM55" s="71">
        <f t="shared" si="17"/>
        <v>0</v>
      </c>
      <c r="BN55" s="71">
        <f t="shared" si="17"/>
        <v>0</v>
      </c>
      <c r="BO55" s="71">
        <f t="shared" si="17"/>
        <v>0</v>
      </c>
      <c r="BP55" s="71">
        <f t="shared" si="17"/>
        <v>0</v>
      </c>
      <c r="BQ55" s="71">
        <f t="shared" si="17"/>
        <v>0</v>
      </c>
      <c r="BR55" s="71">
        <f t="shared" si="17"/>
        <v>0</v>
      </c>
      <c r="BS55" s="71">
        <f t="shared" si="17"/>
        <v>0</v>
      </c>
      <c r="BT55" s="71">
        <f t="shared" si="17"/>
        <v>0</v>
      </c>
      <c r="BU55" s="72">
        <f t="shared" si="13"/>
        <v>0</v>
      </c>
      <c r="BV55" s="73">
        <f t="shared" si="14"/>
        <v>0</v>
      </c>
    </row>
    <row r="56" spans="1:74" x14ac:dyDescent="0.25">
      <c r="A56" s="77" t="str">
        <f t="shared" si="4"/>
        <v/>
      </c>
      <c r="B56" s="77"/>
      <c r="C56" s="77"/>
      <c r="D56" s="77"/>
      <c r="E56" s="77"/>
      <c r="F56" s="77"/>
      <c r="G56" s="77"/>
      <c r="H56" s="77"/>
      <c r="I56" s="77"/>
      <c r="J56" s="77"/>
      <c r="K56" s="77"/>
      <c r="L56" s="77"/>
      <c r="M56" s="77"/>
      <c r="N56" s="96"/>
      <c r="O56" s="77"/>
      <c r="P56" s="96"/>
      <c r="Q56" s="78"/>
      <c r="R56" s="27"/>
      <c r="AD56" s="34"/>
      <c r="AE56" s="34"/>
      <c r="AF56" s="34"/>
      <c r="AG56" s="34"/>
      <c r="AH56" s="34"/>
      <c r="AI56" s="34"/>
      <c r="AJ56" s="35"/>
      <c r="AK56" s="34"/>
      <c r="AL56" s="35"/>
      <c r="AM56" s="34"/>
      <c r="AN56" s="34"/>
      <c r="AO56" s="35"/>
      <c r="AP56" s="35"/>
      <c r="AQ56" s="48">
        <f t="shared" si="7"/>
        <v>0</v>
      </c>
      <c r="AR56" s="66">
        <f t="shared" si="8"/>
        <v>0</v>
      </c>
      <c r="AS56" s="67">
        <f t="shared" si="18"/>
        <v>0</v>
      </c>
      <c r="AT56" s="67">
        <f t="shared" si="18"/>
        <v>0</v>
      </c>
      <c r="AU56" s="67">
        <f t="shared" si="18"/>
        <v>0</v>
      </c>
      <c r="AV56" s="67">
        <f t="shared" si="18"/>
        <v>0</v>
      </c>
      <c r="AW56" s="67">
        <f t="shared" si="18"/>
        <v>0</v>
      </c>
      <c r="AX56" s="67">
        <f t="shared" si="18"/>
        <v>0</v>
      </c>
      <c r="AY56" s="67">
        <f t="shared" si="18"/>
        <v>0</v>
      </c>
      <c r="AZ56" s="67">
        <f t="shared" si="18"/>
        <v>0</v>
      </c>
      <c r="BA56" s="68">
        <f t="shared" si="9"/>
        <v>0</v>
      </c>
      <c r="BB56" s="64">
        <f t="shared" si="10"/>
        <v>0</v>
      </c>
      <c r="BC56" s="69">
        <f t="shared" si="11"/>
        <v>0</v>
      </c>
      <c r="BD56" s="67">
        <f t="shared" si="19"/>
        <v>0</v>
      </c>
      <c r="BE56" s="67">
        <f t="shared" si="19"/>
        <v>0</v>
      </c>
      <c r="BF56" s="67">
        <f t="shared" si="19"/>
        <v>0</v>
      </c>
      <c r="BG56" s="67">
        <f t="shared" si="19"/>
        <v>0</v>
      </c>
      <c r="BH56" s="67">
        <f t="shared" si="19"/>
        <v>0</v>
      </c>
      <c r="BI56" s="67">
        <f t="shared" si="19"/>
        <v>0</v>
      </c>
      <c r="BJ56" s="67">
        <f t="shared" si="19"/>
        <v>0</v>
      </c>
      <c r="BK56" s="67">
        <f t="shared" si="19"/>
        <v>0</v>
      </c>
      <c r="BL56" s="70">
        <f t="shared" si="2"/>
        <v>0</v>
      </c>
      <c r="BM56" s="71">
        <f t="shared" si="17"/>
        <v>0</v>
      </c>
      <c r="BN56" s="71">
        <f t="shared" si="17"/>
        <v>0</v>
      </c>
      <c r="BO56" s="71">
        <f t="shared" si="17"/>
        <v>0</v>
      </c>
      <c r="BP56" s="71">
        <f t="shared" si="17"/>
        <v>0</v>
      </c>
      <c r="BQ56" s="71">
        <f t="shared" si="17"/>
        <v>0</v>
      </c>
      <c r="BR56" s="71">
        <f t="shared" si="17"/>
        <v>0</v>
      </c>
      <c r="BS56" s="71">
        <f t="shared" si="17"/>
        <v>0</v>
      </c>
      <c r="BT56" s="71">
        <f t="shared" si="17"/>
        <v>0</v>
      </c>
      <c r="BU56" s="72">
        <f t="shared" si="13"/>
        <v>0</v>
      </c>
      <c r="BV56" s="73">
        <f t="shared" si="14"/>
        <v>0</v>
      </c>
    </row>
    <row r="57" spans="1:74" x14ac:dyDescent="0.25">
      <c r="A57" s="77" t="str">
        <f t="shared" si="4"/>
        <v/>
      </c>
      <c r="B57" s="77"/>
      <c r="C57" s="77"/>
      <c r="D57" s="77"/>
      <c r="E57" s="77"/>
      <c r="F57" s="77"/>
      <c r="G57" s="77"/>
      <c r="H57" s="77"/>
      <c r="I57" s="77"/>
      <c r="J57" s="77"/>
      <c r="K57" s="77"/>
      <c r="L57" s="77"/>
      <c r="M57" s="77"/>
      <c r="N57" s="96"/>
      <c r="O57" s="77"/>
      <c r="P57" s="96"/>
      <c r="Q57" s="78"/>
      <c r="R57" s="27"/>
      <c r="AD57" s="34"/>
      <c r="AE57" s="34"/>
      <c r="AF57" s="34"/>
      <c r="AG57" s="34"/>
      <c r="AH57" s="34"/>
      <c r="AI57" s="34"/>
      <c r="AJ57" s="35"/>
      <c r="AK57" s="34"/>
      <c r="AL57" s="35"/>
      <c r="AM57" s="34"/>
      <c r="AN57" s="34"/>
      <c r="AO57" s="35"/>
      <c r="AP57" s="35"/>
      <c r="AQ57" s="48">
        <f t="shared" si="7"/>
        <v>0</v>
      </c>
      <c r="AR57" s="66">
        <f t="shared" si="8"/>
        <v>0</v>
      </c>
      <c r="AS57" s="67">
        <f t="shared" si="18"/>
        <v>0</v>
      </c>
      <c r="AT57" s="67">
        <f t="shared" si="18"/>
        <v>0</v>
      </c>
      <c r="AU57" s="67">
        <f t="shared" si="18"/>
        <v>0</v>
      </c>
      <c r="AV57" s="67">
        <f t="shared" si="18"/>
        <v>0</v>
      </c>
      <c r="AW57" s="67">
        <f t="shared" si="18"/>
        <v>0</v>
      </c>
      <c r="AX57" s="67">
        <f t="shared" si="18"/>
        <v>0</v>
      </c>
      <c r="AY57" s="67">
        <f t="shared" si="18"/>
        <v>0</v>
      </c>
      <c r="AZ57" s="67">
        <f t="shared" si="18"/>
        <v>0</v>
      </c>
      <c r="BA57" s="68">
        <f t="shared" si="9"/>
        <v>0</v>
      </c>
      <c r="BB57" s="64">
        <f t="shared" si="10"/>
        <v>0</v>
      </c>
      <c r="BC57" s="69">
        <f t="shared" si="11"/>
        <v>0</v>
      </c>
      <c r="BD57" s="67">
        <f t="shared" si="19"/>
        <v>0</v>
      </c>
      <c r="BE57" s="67">
        <f t="shared" si="19"/>
        <v>0</v>
      </c>
      <c r="BF57" s="67">
        <f t="shared" si="19"/>
        <v>0</v>
      </c>
      <c r="BG57" s="67">
        <f t="shared" si="19"/>
        <v>0</v>
      </c>
      <c r="BH57" s="67">
        <f t="shared" si="19"/>
        <v>0</v>
      </c>
      <c r="BI57" s="67">
        <f t="shared" si="19"/>
        <v>0</v>
      </c>
      <c r="BJ57" s="67">
        <f t="shared" si="19"/>
        <v>0</v>
      </c>
      <c r="BK57" s="67">
        <f t="shared" si="19"/>
        <v>0</v>
      </c>
      <c r="BL57" s="70">
        <f t="shared" si="2"/>
        <v>0</v>
      </c>
      <c r="BM57" s="71">
        <f t="shared" si="17"/>
        <v>0</v>
      </c>
      <c r="BN57" s="71">
        <f t="shared" si="17"/>
        <v>0</v>
      </c>
      <c r="BO57" s="71">
        <f t="shared" si="17"/>
        <v>0</v>
      </c>
      <c r="BP57" s="71">
        <f t="shared" si="17"/>
        <v>0</v>
      </c>
      <c r="BQ57" s="71">
        <f t="shared" si="17"/>
        <v>0</v>
      </c>
      <c r="BR57" s="71">
        <f t="shared" si="17"/>
        <v>0</v>
      </c>
      <c r="BS57" s="71">
        <f t="shared" si="17"/>
        <v>0</v>
      </c>
      <c r="BT57" s="71">
        <f t="shared" si="17"/>
        <v>0</v>
      </c>
      <c r="BU57" s="72">
        <f t="shared" si="13"/>
        <v>0</v>
      </c>
      <c r="BV57" s="73">
        <f t="shared" si="14"/>
        <v>0</v>
      </c>
    </row>
    <row r="58" spans="1:74" x14ac:dyDescent="0.25">
      <c r="A58" s="77" t="str">
        <f t="shared" si="4"/>
        <v/>
      </c>
      <c r="B58" s="77"/>
      <c r="C58" s="77"/>
      <c r="D58" s="77"/>
      <c r="E58" s="77"/>
      <c r="F58" s="77"/>
      <c r="G58" s="77"/>
      <c r="H58" s="77"/>
      <c r="I58" s="77"/>
      <c r="J58" s="77"/>
      <c r="K58" s="77"/>
      <c r="L58" s="77"/>
      <c r="M58" s="77"/>
      <c r="N58" s="96"/>
      <c r="O58" s="77"/>
      <c r="P58" s="96"/>
      <c r="Q58" s="78"/>
      <c r="R58" s="27"/>
      <c r="AD58" s="34"/>
      <c r="AE58" s="34"/>
      <c r="AF58" s="34"/>
      <c r="AG58" s="34"/>
      <c r="AH58" s="34"/>
      <c r="AI58" s="34"/>
      <c r="AJ58" s="35"/>
      <c r="AK58" s="34"/>
      <c r="AL58" s="35"/>
      <c r="AM58" s="34"/>
      <c r="AN58" s="34"/>
      <c r="AO58" s="35"/>
      <c r="AP58" s="35"/>
      <c r="AQ58" s="48">
        <f t="shared" si="7"/>
        <v>0</v>
      </c>
      <c r="AR58" s="66">
        <f t="shared" si="8"/>
        <v>0</v>
      </c>
      <c r="AS58" s="67">
        <f t="shared" si="18"/>
        <v>0</v>
      </c>
      <c r="AT58" s="67">
        <f t="shared" si="18"/>
        <v>0</v>
      </c>
      <c r="AU58" s="67">
        <f t="shared" si="18"/>
        <v>0</v>
      </c>
      <c r="AV58" s="67">
        <f t="shared" si="18"/>
        <v>0</v>
      </c>
      <c r="AW58" s="67">
        <f t="shared" si="18"/>
        <v>0</v>
      </c>
      <c r="AX58" s="67">
        <f t="shared" si="18"/>
        <v>0</v>
      </c>
      <c r="AY58" s="67">
        <f t="shared" si="18"/>
        <v>0</v>
      </c>
      <c r="AZ58" s="67">
        <f t="shared" si="18"/>
        <v>0</v>
      </c>
      <c r="BA58" s="68">
        <f t="shared" si="9"/>
        <v>0</v>
      </c>
      <c r="BB58" s="64">
        <f t="shared" si="10"/>
        <v>0</v>
      </c>
      <c r="BC58" s="69">
        <f t="shared" si="11"/>
        <v>0</v>
      </c>
      <c r="BD58" s="67">
        <f t="shared" si="19"/>
        <v>0</v>
      </c>
      <c r="BE58" s="67">
        <f t="shared" si="19"/>
        <v>0</v>
      </c>
      <c r="BF58" s="67">
        <f t="shared" si="19"/>
        <v>0</v>
      </c>
      <c r="BG58" s="67">
        <f t="shared" si="19"/>
        <v>0</v>
      </c>
      <c r="BH58" s="67">
        <f t="shared" si="19"/>
        <v>0</v>
      </c>
      <c r="BI58" s="67">
        <f t="shared" si="19"/>
        <v>0</v>
      </c>
      <c r="BJ58" s="67">
        <f t="shared" si="19"/>
        <v>0</v>
      </c>
      <c r="BK58" s="67">
        <f t="shared" si="19"/>
        <v>0</v>
      </c>
      <c r="BL58" s="70">
        <f t="shared" si="2"/>
        <v>0</v>
      </c>
      <c r="BM58" s="71">
        <f t="shared" si="17"/>
        <v>0</v>
      </c>
      <c r="BN58" s="71">
        <f t="shared" si="17"/>
        <v>0</v>
      </c>
      <c r="BO58" s="71">
        <f t="shared" si="17"/>
        <v>0</v>
      </c>
      <c r="BP58" s="71">
        <f t="shared" si="17"/>
        <v>0</v>
      </c>
      <c r="BQ58" s="71">
        <f t="shared" si="17"/>
        <v>0</v>
      </c>
      <c r="BR58" s="71">
        <f t="shared" si="17"/>
        <v>0</v>
      </c>
      <c r="BS58" s="71">
        <f t="shared" si="17"/>
        <v>0</v>
      </c>
      <c r="BT58" s="71">
        <f t="shared" si="17"/>
        <v>0</v>
      </c>
      <c r="BU58" s="72">
        <f t="shared" si="13"/>
        <v>0</v>
      </c>
      <c r="BV58" s="73">
        <f t="shared" si="14"/>
        <v>0</v>
      </c>
    </row>
    <row r="59" spans="1:74" x14ac:dyDescent="0.25">
      <c r="A59" s="77" t="str">
        <f t="shared" si="4"/>
        <v/>
      </c>
      <c r="B59" s="77"/>
      <c r="C59" s="77"/>
      <c r="D59" s="77"/>
      <c r="E59" s="77"/>
      <c r="F59" s="77"/>
      <c r="G59" s="77"/>
      <c r="H59" s="77"/>
      <c r="I59" s="77"/>
      <c r="J59" s="77"/>
      <c r="K59" s="77"/>
      <c r="L59" s="77"/>
      <c r="M59" s="77"/>
      <c r="N59" s="96"/>
      <c r="O59" s="77"/>
      <c r="P59" s="96"/>
      <c r="Q59" s="78"/>
      <c r="R59" s="27"/>
      <c r="AD59" s="34"/>
      <c r="AE59" s="34"/>
      <c r="AF59" s="34"/>
      <c r="AG59" s="34"/>
      <c r="AH59" s="34"/>
      <c r="AI59" s="34"/>
      <c r="AJ59" s="35"/>
      <c r="AK59" s="34"/>
      <c r="AL59" s="35"/>
      <c r="AM59" s="34"/>
      <c r="AN59" s="34"/>
      <c r="AO59" s="35"/>
      <c r="AP59" s="35"/>
      <c r="AQ59" s="48">
        <f t="shared" si="7"/>
        <v>0</v>
      </c>
      <c r="AR59" s="66">
        <f t="shared" si="8"/>
        <v>0</v>
      </c>
      <c r="AS59" s="67">
        <f t="shared" si="18"/>
        <v>0</v>
      </c>
      <c r="AT59" s="67">
        <f t="shared" si="18"/>
        <v>0</v>
      </c>
      <c r="AU59" s="67">
        <f t="shared" si="18"/>
        <v>0</v>
      </c>
      <c r="AV59" s="67">
        <f t="shared" si="18"/>
        <v>0</v>
      </c>
      <c r="AW59" s="67">
        <f t="shared" si="18"/>
        <v>0</v>
      </c>
      <c r="AX59" s="67">
        <f t="shared" si="18"/>
        <v>0</v>
      </c>
      <c r="AY59" s="67">
        <f t="shared" si="18"/>
        <v>0</v>
      </c>
      <c r="AZ59" s="67">
        <f t="shared" si="18"/>
        <v>0</v>
      </c>
      <c r="BA59" s="68">
        <f t="shared" si="9"/>
        <v>0</v>
      </c>
      <c r="BB59" s="64">
        <f t="shared" si="10"/>
        <v>0</v>
      </c>
      <c r="BC59" s="69">
        <f t="shared" si="11"/>
        <v>0</v>
      </c>
      <c r="BD59" s="67">
        <f t="shared" si="19"/>
        <v>0</v>
      </c>
      <c r="BE59" s="67">
        <f t="shared" si="19"/>
        <v>0</v>
      </c>
      <c r="BF59" s="67">
        <f t="shared" si="19"/>
        <v>0</v>
      </c>
      <c r="BG59" s="67">
        <f t="shared" si="19"/>
        <v>0</v>
      </c>
      <c r="BH59" s="67">
        <f t="shared" si="19"/>
        <v>0</v>
      </c>
      <c r="BI59" s="67">
        <f t="shared" si="19"/>
        <v>0</v>
      </c>
      <c r="BJ59" s="67">
        <f t="shared" si="19"/>
        <v>0</v>
      </c>
      <c r="BK59" s="67">
        <f t="shared" si="19"/>
        <v>0</v>
      </c>
      <c r="BL59" s="70">
        <f t="shared" si="2"/>
        <v>0</v>
      </c>
      <c r="BM59" s="71">
        <f t="shared" si="17"/>
        <v>0</v>
      </c>
      <c r="BN59" s="71">
        <f t="shared" si="17"/>
        <v>0</v>
      </c>
      <c r="BO59" s="71">
        <f t="shared" si="17"/>
        <v>0</v>
      </c>
      <c r="BP59" s="71">
        <f t="shared" si="17"/>
        <v>0</v>
      </c>
      <c r="BQ59" s="71">
        <f t="shared" si="17"/>
        <v>0</v>
      </c>
      <c r="BR59" s="71">
        <f t="shared" si="17"/>
        <v>0</v>
      </c>
      <c r="BS59" s="71">
        <f t="shared" si="17"/>
        <v>0</v>
      </c>
      <c r="BT59" s="71">
        <f t="shared" si="17"/>
        <v>0</v>
      </c>
      <c r="BU59" s="72">
        <f t="shared" si="13"/>
        <v>0</v>
      </c>
      <c r="BV59" s="73">
        <f t="shared" si="14"/>
        <v>0</v>
      </c>
    </row>
    <row r="60" spans="1:74" x14ac:dyDescent="0.25">
      <c r="A60" s="77" t="str">
        <f t="shared" si="4"/>
        <v/>
      </c>
      <c r="B60" s="77"/>
      <c r="C60" s="77"/>
      <c r="D60" s="77"/>
      <c r="E60" s="77"/>
      <c r="F60" s="77"/>
      <c r="G60" s="77"/>
      <c r="H60" s="77"/>
      <c r="I60" s="77"/>
      <c r="J60" s="77"/>
      <c r="K60" s="77"/>
      <c r="L60" s="77"/>
      <c r="M60" s="77"/>
      <c r="N60" s="96"/>
      <c r="O60" s="77"/>
      <c r="P60" s="96"/>
      <c r="Q60" s="78"/>
      <c r="R60" s="27"/>
      <c r="AD60" s="34"/>
      <c r="AE60" s="34"/>
      <c r="AF60" s="34"/>
      <c r="AG60" s="34"/>
      <c r="AH60" s="34"/>
      <c r="AI60" s="34"/>
      <c r="AJ60" s="35"/>
      <c r="AK60" s="34"/>
      <c r="AL60" s="35"/>
      <c r="AM60" s="34"/>
      <c r="AN60" s="34"/>
      <c r="AO60" s="35"/>
      <c r="AP60" s="35"/>
      <c r="AQ60" s="48">
        <f t="shared" si="7"/>
        <v>0</v>
      </c>
      <c r="AR60" s="66">
        <f t="shared" si="8"/>
        <v>0</v>
      </c>
      <c r="AS60" s="67">
        <f t="shared" si="18"/>
        <v>0</v>
      </c>
      <c r="AT60" s="67">
        <f t="shared" si="18"/>
        <v>0</v>
      </c>
      <c r="AU60" s="67">
        <f t="shared" si="18"/>
        <v>0</v>
      </c>
      <c r="AV60" s="67">
        <f t="shared" si="18"/>
        <v>0</v>
      </c>
      <c r="AW60" s="67">
        <f t="shared" si="18"/>
        <v>0</v>
      </c>
      <c r="AX60" s="67">
        <f t="shared" si="18"/>
        <v>0</v>
      </c>
      <c r="AY60" s="67">
        <f t="shared" si="18"/>
        <v>0</v>
      </c>
      <c r="AZ60" s="67">
        <f t="shared" si="18"/>
        <v>0</v>
      </c>
      <c r="BA60" s="68">
        <f t="shared" si="9"/>
        <v>0</v>
      </c>
      <c r="BB60" s="64">
        <f t="shared" si="10"/>
        <v>0</v>
      </c>
      <c r="BC60" s="69">
        <f t="shared" si="11"/>
        <v>0</v>
      </c>
      <c r="BD60" s="67">
        <f t="shared" si="19"/>
        <v>0</v>
      </c>
      <c r="BE60" s="67">
        <f t="shared" si="19"/>
        <v>0</v>
      </c>
      <c r="BF60" s="67">
        <f t="shared" si="19"/>
        <v>0</v>
      </c>
      <c r="BG60" s="67">
        <f t="shared" si="19"/>
        <v>0</v>
      </c>
      <c r="BH60" s="67">
        <f t="shared" si="19"/>
        <v>0</v>
      </c>
      <c r="BI60" s="67">
        <f t="shared" si="19"/>
        <v>0</v>
      </c>
      <c r="BJ60" s="67">
        <f t="shared" si="19"/>
        <v>0</v>
      </c>
      <c r="BK60" s="67">
        <f t="shared" si="19"/>
        <v>0</v>
      </c>
      <c r="BL60" s="70">
        <f t="shared" si="2"/>
        <v>0</v>
      </c>
      <c r="BM60" s="71">
        <f t="shared" si="17"/>
        <v>0</v>
      </c>
      <c r="BN60" s="71">
        <f t="shared" si="17"/>
        <v>0</v>
      </c>
      <c r="BO60" s="71">
        <f t="shared" si="17"/>
        <v>0</v>
      </c>
      <c r="BP60" s="71">
        <f t="shared" si="17"/>
        <v>0</v>
      </c>
      <c r="BQ60" s="71">
        <f t="shared" si="17"/>
        <v>0</v>
      </c>
      <c r="BR60" s="71">
        <f t="shared" si="17"/>
        <v>0</v>
      </c>
      <c r="BS60" s="71">
        <f t="shared" si="17"/>
        <v>0</v>
      </c>
      <c r="BT60" s="71">
        <f t="shared" si="17"/>
        <v>0</v>
      </c>
      <c r="BU60" s="72">
        <f t="shared" si="13"/>
        <v>0</v>
      </c>
      <c r="BV60" s="73">
        <f t="shared" si="14"/>
        <v>0</v>
      </c>
    </row>
    <row r="61" spans="1:74" x14ac:dyDescent="0.25">
      <c r="A61" s="77" t="str">
        <f t="shared" si="4"/>
        <v/>
      </c>
      <c r="B61" s="77"/>
      <c r="C61" s="77"/>
      <c r="D61" s="77"/>
      <c r="E61" s="77"/>
      <c r="F61" s="77"/>
      <c r="G61" s="77"/>
      <c r="H61" s="77"/>
      <c r="I61" s="77"/>
      <c r="J61" s="77"/>
      <c r="K61" s="77"/>
      <c r="L61" s="77"/>
      <c r="M61" s="77"/>
      <c r="N61" s="96"/>
      <c r="O61" s="77"/>
      <c r="P61" s="96"/>
      <c r="Q61" s="78"/>
      <c r="R61" s="27"/>
      <c r="AD61" s="34"/>
      <c r="AE61" s="34"/>
      <c r="AF61" s="34"/>
      <c r="AG61" s="34"/>
      <c r="AH61" s="34"/>
      <c r="AI61" s="34"/>
      <c r="AJ61" s="35"/>
      <c r="AK61" s="34"/>
      <c r="AL61" s="35"/>
      <c r="AM61" s="34"/>
      <c r="AN61" s="34"/>
      <c r="AO61" s="35"/>
      <c r="AP61" s="35"/>
      <c r="AQ61" s="48">
        <f t="shared" si="7"/>
        <v>0</v>
      </c>
      <c r="AR61" s="66">
        <f t="shared" si="8"/>
        <v>0</v>
      </c>
      <c r="AS61" s="67">
        <f t="shared" si="18"/>
        <v>0</v>
      </c>
      <c r="AT61" s="67">
        <f t="shared" si="18"/>
        <v>0</v>
      </c>
      <c r="AU61" s="67">
        <f t="shared" si="18"/>
        <v>0</v>
      </c>
      <c r="AV61" s="67">
        <f t="shared" si="18"/>
        <v>0</v>
      </c>
      <c r="AW61" s="67">
        <f t="shared" si="18"/>
        <v>0</v>
      </c>
      <c r="AX61" s="67">
        <f t="shared" si="18"/>
        <v>0</v>
      </c>
      <c r="AY61" s="67">
        <f t="shared" si="18"/>
        <v>0</v>
      </c>
      <c r="AZ61" s="67">
        <f t="shared" si="18"/>
        <v>0</v>
      </c>
      <c r="BA61" s="68">
        <f t="shared" si="9"/>
        <v>0</v>
      </c>
      <c r="BB61" s="64">
        <f t="shared" si="10"/>
        <v>0</v>
      </c>
      <c r="BC61" s="69">
        <f t="shared" si="11"/>
        <v>0</v>
      </c>
      <c r="BD61" s="67">
        <f t="shared" si="19"/>
        <v>0</v>
      </c>
      <c r="BE61" s="67">
        <f t="shared" si="19"/>
        <v>0</v>
      </c>
      <c r="BF61" s="67">
        <f t="shared" si="19"/>
        <v>0</v>
      </c>
      <c r="BG61" s="67">
        <f t="shared" si="19"/>
        <v>0</v>
      </c>
      <c r="BH61" s="67">
        <f t="shared" si="19"/>
        <v>0</v>
      </c>
      <c r="BI61" s="67">
        <f t="shared" si="19"/>
        <v>0</v>
      </c>
      <c r="BJ61" s="67">
        <f t="shared" si="19"/>
        <v>0</v>
      </c>
      <c r="BK61" s="67">
        <f t="shared" si="19"/>
        <v>0</v>
      </c>
      <c r="BL61" s="70">
        <f t="shared" si="2"/>
        <v>0</v>
      </c>
      <c r="BM61" s="71">
        <f t="shared" si="17"/>
        <v>0</v>
      </c>
      <c r="BN61" s="71">
        <f t="shared" si="17"/>
        <v>0</v>
      </c>
      <c r="BO61" s="71">
        <f t="shared" si="17"/>
        <v>0</v>
      </c>
      <c r="BP61" s="71">
        <f t="shared" si="17"/>
        <v>0</v>
      </c>
      <c r="BQ61" s="71">
        <f t="shared" si="17"/>
        <v>0</v>
      </c>
      <c r="BR61" s="71">
        <f t="shared" si="17"/>
        <v>0</v>
      </c>
      <c r="BS61" s="71">
        <f t="shared" si="17"/>
        <v>0</v>
      </c>
      <c r="BT61" s="71">
        <f t="shared" si="17"/>
        <v>0</v>
      </c>
      <c r="BU61" s="72">
        <f t="shared" si="13"/>
        <v>0</v>
      </c>
      <c r="BV61" s="73">
        <f t="shared" si="14"/>
        <v>0</v>
      </c>
    </row>
    <row r="62" spans="1:74" x14ac:dyDescent="0.25">
      <c r="A62" s="77" t="str">
        <f t="shared" si="4"/>
        <v/>
      </c>
      <c r="B62" s="77"/>
      <c r="C62" s="77"/>
      <c r="D62" s="77"/>
      <c r="E62" s="77"/>
      <c r="F62" s="77"/>
      <c r="G62" s="77"/>
      <c r="H62" s="77"/>
      <c r="I62" s="77"/>
      <c r="J62" s="77"/>
      <c r="K62" s="77"/>
      <c r="L62" s="77"/>
      <c r="M62" s="77"/>
      <c r="N62" s="96"/>
      <c r="O62" s="77"/>
      <c r="P62" s="96"/>
      <c r="Q62" s="78"/>
      <c r="R62" s="27"/>
      <c r="AD62" s="34"/>
      <c r="AE62" s="34"/>
      <c r="AF62" s="34"/>
      <c r="AG62" s="34"/>
      <c r="AH62" s="34"/>
      <c r="AI62" s="34"/>
      <c r="AJ62" s="35"/>
      <c r="AK62" s="34"/>
      <c r="AL62" s="35"/>
      <c r="AM62" s="34"/>
      <c r="AN62" s="34"/>
      <c r="AO62" s="35"/>
      <c r="AP62" s="35"/>
      <c r="AQ62" s="48">
        <f t="shared" si="7"/>
        <v>0</v>
      </c>
      <c r="AR62" s="66">
        <f t="shared" si="8"/>
        <v>0</v>
      </c>
      <c r="AS62" s="67">
        <f t="shared" si="18"/>
        <v>0</v>
      </c>
      <c r="AT62" s="67">
        <f t="shared" si="18"/>
        <v>0</v>
      </c>
      <c r="AU62" s="67">
        <f t="shared" si="18"/>
        <v>0</v>
      </c>
      <c r="AV62" s="67">
        <f t="shared" si="18"/>
        <v>0</v>
      </c>
      <c r="AW62" s="67">
        <f t="shared" si="18"/>
        <v>0</v>
      </c>
      <c r="AX62" s="67">
        <f t="shared" si="18"/>
        <v>0</v>
      </c>
      <c r="AY62" s="67">
        <f t="shared" si="18"/>
        <v>0</v>
      </c>
      <c r="AZ62" s="67">
        <f t="shared" si="18"/>
        <v>0</v>
      </c>
      <c r="BA62" s="68">
        <f t="shared" si="9"/>
        <v>0</v>
      </c>
      <c r="BB62" s="64">
        <f t="shared" si="10"/>
        <v>0</v>
      </c>
      <c r="BC62" s="69">
        <f t="shared" si="11"/>
        <v>0</v>
      </c>
      <c r="BD62" s="67">
        <f t="shared" si="19"/>
        <v>0</v>
      </c>
      <c r="BE62" s="67">
        <f t="shared" si="19"/>
        <v>0</v>
      </c>
      <c r="BF62" s="67">
        <f t="shared" si="19"/>
        <v>0</v>
      </c>
      <c r="BG62" s="67">
        <f t="shared" si="19"/>
        <v>0</v>
      </c>
      <c r="BH62" s="67">
        <f t="shared" si="19"/>
        <v>0</v>
      </c>
      <c r="BI62" s="67">
        <f t="shared" si="19"/>
        <v>0</v>
      </c>
      <c r="BJ62" s="67">
        <f t="shared" si="19"/>
        <v>0</v>
      </c>
      <c r="BK62" s="67">
        <f t="shared" si="19"/>
        <v>0</v>
      </c>
      <c r="BL62" s="70">
        <f t="shared" si="2"/>
        <v>0</v>
      </c>
      <c r="BM62" s="71">
        <f t="shared" si="17"/>
        <v>0</v>
      </c>
      <c r="BN62" s="71">
        <f t="shared" si="17"/>
        <v>0</v>
      </c>
      <c r="BO62" s="71">
        <f t="shared" si="17"/>
        <v>0</v>
      </c>
      <c r="BP62" s="71">
        <f t="shared" si="17"/>
        <v>0</v>
      </c>
      <c r="BQ62" s="71">
        <f t="shared" si="17"/>
        <v>0</v>
      </c>
      <c r="BR62" s="71">
        <f t="shared" si="17"/>
        <v>0</v>
      </c>
      <c r="BS62" s="71">
        <f t="shared" si="17"/>
        <v>0</v>
      </c>
      <c r="BT62" s="71">
        <f t="shared" si="17"/>
        <v>0</v>
      </c>
      <c r="BU62" s="72">
        <f t="shared" si="13"/>
        <v>0</v>
      </c>
      <c r="BV62" s="73">
        <f t="shared" si="14"/>
        <v>0</v>
      </c>
    </row>
    <row r="63" spans="1:74" x14ac:dyDescent="0.25">
      <c r="A63" s="77" t="str">
        <f t="shared" si="4"/>
        <v/>
      </c>
      <c r="B63" s="77"/>
      <c r="C63" s="77"/>
      <c r="D63" s="77"/>
      <c r="E63" s="77"/>
      <c r="F63" s="77"/>
      <c r="G63" s="77"/>
      <c r="H63" s="77"/>
      <c r="I63" s="77"/>
      <c r="J63" s="77"/>
      <c r="K63" s="77"/>
      <c r="L63" s="77"/>
      <c r="M63" s="77"/>
      <c r="N63" s="96"/>
      <c r="O63" s="77"/>
      <c r="P63" s="96"/>
      <c r="Q63" s="78"/>
      <c r="R63" s="27"/>
      <c r="AD63" s="34"/>
      <c r="AE63" s="34"/>
      <c r="AF63" s="34"/>
      <c r="AG63" s="34"/>
      <c r="AH63" s="34"/>
      <c r="AI63" s="34"/>
      <c r="AJ63" s="35"/>
      <c r="AK63" s="34"/>
      <c r="AL63" s="35"/>
      <c r="AM63" s="34"/>
      <c r="AN63" s="34"/>
      <c r="AO63" s="35"/>
      <c r="AP63" s="35"/>
      <c r="AQ63" s="48">
        <f t="shared" si="7"/>
        <v>0</v>
      </c>
      <c r="AR63" s="66">
        <f t="shared" si="8"/>
        <v>0</v>
      </c>
      <c r="AS63" s="67">
        <f t="shared" si="18"/>
        <v>0</v>
      </c>
      <c r="AT63" s="67">
        <f t="shared" si="18"/>
        <v>0</v>
      </c>
      <c r="AU63" s="67">
        <f t="shared" si="18"/>
        <v>0</v>
      </c>
      <c r="AV63" s="67">
        <f t="shared" si="18"/>
        <v>0</v>
      </c>
      <c r="AW63" s="67">
        <f t="shared" si="18"/>
        <v>0</v>
      </c>
      <c r="AX63" s="67">
        <f t="shared" si="18"/>
        <v>0</v>
      </c>
      <c r="AY63" s="67">
        <f t="shared" si="18"/>
        <v>0</v>
      </c>
      <c r="AZ63" s="67">
        <f t="shared" si="18"/>
        <v>0</v>
      </c>
      <c r="BA63" s="68">
        <f t="shared" si="9"/>
        <v>0</v>
      </c>
      <c r="BB63" s="64">
        <f t="shared" si="10"/>
        <v>0</v>
      </c>
      <c r="BC63" s="69">
        <f t="shared" si="11"/>
        <v>0</v>
      </c>
      <c r="BD63" s="67">
        <f t="shared" si="19"/>
        <v>0</v>
      </c>
      <c r="BE63" s="67">
        <f t="shared" si="19"/>
        <v>0</v>
      </c>
      <c r="BF63" s="67">
        <f t="shared" si="19"/>
        <v>0</v>
      </c>
      <c r="BG63" s="67">
        <f t="shared" si="19"/>
        <v>0</v>
      </c>
      <c r="BH63" s="67">
        <f t="shared" si="19"/>
        <v>0</v>
      </c>
      <c r="BI63" s="67">
        <f t="shared" si="19"/>
        <v>0</v>
      </c>
      <c r="BJ63" s="67">
        <f t="shared" si="19"/>
        <v>0</v>
      </c>
      <c r="BK63" s="67">
        <f t="shared" si="19"/>
        <v>0</v>
      </c>
      <c r="BL63" s="70">
        <f t="shared" si="2"/>
        <v>0</v>
      </c>
      <c r="BM63" s="71">
        <f t="shared" si="17"/>
        <v>0</v>
      </c>
      <c r="BN63" s="71">
        <f t="shared" si="17"/>
        <v>0</v>
      </c>
      <c r="BO63" s="71">
        <f t="shared" si="17"/>
        <v>0</v>
      </c>
      <c r="BP63" s="71">
        <f t="shared" si="17"/>
        <v>0</v>
      </c>
      <c r="BQ63" s="71">
        <f t="shared" si="17"/>
        <v>0</v>
      </c>
      <c r="BR63" s="71">
        <f t="shared" si="17"/>
        <v>0</v>
      </c>
      <c r="BS63" s="71">
        <f t="shared" si="17"/>
        <v>0</v>
      </c>
      <c r="BT63" s="71">
        <f t="shared" si="17"/>
        <v>0</v>
      </c>
      <c r="BU63" s="72">
        <f t="shared" si="13"/>
        <v>0</v>
      </c>
      <c r="BV63" s="73">
        <f t="shared" si="14"/>
        <v>0</v>
      </c>
    </row>
    <row r="64" spans="1:74" x14ac:dyDescent="0.25">
      <c r="A64" s="77" t="str">
        <f t="shared" si="4"/>
        <v/>
      </c>
      <c r="B64" s="77"/>
      <c r="C64" s="77"/>
      <c r="D64" s="77"/>
      <c r="E64" s="77"/>
      <c r="F64" s="77"/>
      <c r="G64" s="77"/>
      <c r="H64" s="77"/>
      <c r="I64" s="77"/>
      <c r="J64" s="77"/>
      <c r="K64" s="77"/>
      <c r="L64" s="77"/>
      <c r="M64" s="77"/>
      <c r="N64" s="96"/>
      <c r="O64" s="77"/>
      <c r="P64" s="96"/>
      <c r="Q64" s="78"/>
      <c r="R64" s="27"/>
      <c r="AD64" s="34"/>
      <c r="AE64" s="34"/>
      <c r="AF64" s="34"/>
      <c r="AG64" s="34"/>
      <c r="AH64" s="34"/>
      <c r="AI64" s="34"/>
      <c r="AJ64" s="35"/>
      <c r="AK64" s="34"/>
      <c r="AL64" s="35"/>
      <c r="AM64" s="34"/>
      <c r="AN64" s="34"/>
      <c r="AO64" s="35"/>
      <c r="AP64" s="35"/>
      <c r="AQ64" s="48">
        <f t="shared" si="7"/>
        <v>0</v>
      </c>
      <c r="AR64" s="66">
        <f t="shared" si="8"/>
        <v>0</v>
      </c>
      <c r="AS64" s="67">
        <f t="shared" si="18"/>
        <v>0</v>
      </c>
      <c r="AT64" s="67">
        <f t="shared" si="18"/>
        <v>0</v>
      </c>
      <c r="AU64" s="67">
        <f t="shared" si="18"/>
        <v>0</v>
      </c>
      <c r="AV64" s="67">
        <f t="shared" si="18"/>
        <v>0</v>
      </c>
      <c r="AW64" s="67">
        <f t="shared" si="18"/>
        <v>0</v>
      </c>
      <c r="AX64" s="67">
        <f t="shared" si="18"/>
        <v>0</v>
      </c>
      <c r="AY64" s="67">
        <f t="shared" si="18"/>
        <v>0</v>
      </c>
      <c r="AZ64" s="67">
        <f t="shared" si="18"/>
        <v>0</v>
      </c>
      <c r="BA64" s="68">
        <f t="shared" si="9"/>
        <v>0</v>
      </c>
      <c r="BB64" s="64">
        <f t="shared" si="10"/>
        <v>0</v>
      </c>
      <c r="BC64" s="69">
        <f t="shared" si="11"/>
        <v>0</v>
      </c>
      <c r="BD64" s="67">
        <f t="shared" si="19"/>
        <v>0</v>
      </c>
      <c r="BE64" s="67">
        <f t="shared" si="19"/>
        <v>0</v>
      </c>
      <c r="BF64" s="67">
        <f t="shared" si="19"/>
        <v>0</v>
      </c>
      <c r="BG64" s="67">
        <f t="shared" si="19"/>
        <v>0</v>
      </c>
      <c r="BH64" s="67">
        <f t="shared" si="19"/>
        <v>0</v>
      </c>
      <c r="BI64" s="67">
        <f t="shared" si="19"/>
        <v>0</v>
      </c>
      <c r="BJ64" s="67">
        <f t="shared" si="19"/>
        <v>0</v>
      </c>
      <c r="BK64" s="67">
        <f t="shared" si="19"/>
        <v>0</v>
      </c>
      <c r="BL64" s="70">
        <f t="shared" si="2"/>
        <v>0</v>
      </c>
      <c r="BM64" s="71">
        <f t="shared" si="17"/>
        <v>0</v>
      </c>
      <c r="BN64" s="71">
        <f t="shared" si="17"/>
        <v>0</v>
      </c>
      <c r="BO64" s="71">
        <f t="shared" si="17"/>
        <v>0</v>
      </c>
      <c r="BP64" s="71">
        <f t="shared" si="17"/>
        <v>0</v>
      </c>
      <c r="BQ64" s="71">
        <f t="shared" si="17"/>
        <v>0</v>
      </c>
      <c r="BR64" s="71">
        <f t="shared" si="17"/>
        <v>0</v>
      </c>
      <c r="BS64" s="71">
        <f t="shared" si="17"/>
        <v>0</v>
      </c>
      <c r="BT64" s="71">
        <f t="shared" si="17"/>
        <v>0</v>
      </c>
      <c r="BU64" s="72">
        <f t="shared" si="13"/>
        <v>0</v>
      </c>
      <c r="BV64" s="73">
        <f t="shared" si="14"/>
        <v>0</v>
      </c>
    </row>
    <row r="65" spans="30:74" x14ac:dyDescent="0.25">
      <c r="AD65" s="106">
        <f>SUBTOTAL(109,AD15:AD64)</f>
        <v>195</v>
      </c>
      <c r="AE65" s="106">
        <f>SUBTOTAL(109,AE15:AE64)</f>
        <v>195</v>
      </c>
      <c r="AF65" s="106">
        <f t="shared" ref="AF65:AK65" si="20">SUBTOTAL(109,AF15:AF64)</f>
        <v>0</v>
      </c>
      <c r="AG65" s="106">
        <f t="shared" si="20"/>
        <v>0</v>
      </c>
      <c r="AH65" s="106">
        <f t="shared" si="20"/>
        <v>0</v>
      </c>
      <c r="AI65" s="106">
        <f t="shared" si="20"/>
        <v>0</v>
      </c>
      <c r="AJ65" s="106">
        <f t="shared" si="20"/>
        <v>195</v>
      </c>
      <c r="AK65" s="106">
        <f t="shared" si="20"/>
        <v>195</v>
      </c>
      <c r="AQ65" s="48">
        <f t="shared" si="7"/>
        <v>390</v>
      </c>
      <c r="AR65" s="66">
        <f>BA65*AE65</f>
        <v>76050</v>
      </c>
      <c r="BA65" s="105">
        <f>SUM(BA15:BA64)</f>
        <v>390</v>
      </c>
      <c r="BB65" s="64">
        <f t="shared" si="10"/>
        <v>390</v>
      </c>
      <c r="BC65" s="69">
        <f>BL65*AE65</f>
        <v>76050</v>
      </c>
      <c r="BL65" s="105">
        <f>SUM(BL15:BL64)</f>
        <v>390</v>
      </c>
      <c r="BU65" s="72">
        <f>SUM(BU15:BU64)</f>
        <v>780</v>
      </c>
      <c r="BV65" s="72">
        <f>SUM(BV15:BV64)</f>
        <v>7251.5820000000012</v>
      </c>
    </row>
    <row r="66" spans="30:74" x14ac:dyDescent="0.25">
      <c r="AD66" s="107">
        <f t="shared" ref="AD66" ca="1" si="21">SUMPRODUCT(SUBTOTAL(103,OFFSET($B8,ROW($B9:$B64)-ROW($B8),0)),$X9:$X64,AD9:AD64)</f>
        <v>0</v>
      </c>
      <c r="AE66" s="107" t="e" cm="1">
        <f t="array" aca="1" ref="AE66" ca="1">SUMPRODUCT(SUBTOTAL(103,OFFSET($B8,ROW($B9:$B64)-ROW($B8),0)),$X9:$X64,AE15:AE64)</f>
        <v>#VALUE!</v>
      </c>
    </row>
    <row r="69" spans="30:74" x14ac:dyDescent="0.25">
      <c r="BU69" s="108"/>
    </row>
  </sheetData>
  <autoFilter ref="A14:BV66" xr:uid="{87A015BB-4049-4A8B-9834-F13AD44C4821}"/>
  <mergeCells count="4">
    <mergeCell ref="F1:I5"/>
    <mergeCell ref="AS10:AZ10"/>
    <mergeCell ref="BD10:BK10"/>
    <mergeCell ref="BM10:BT10"/>
  </mergeCells>
  <conditionalFormatting sqref="Q1">
    <cfRule type="cellIs" dxfId="0" priority="1" operator="greaterThan">
      <formula>0.25</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EF77B-C756-4AD1-BF62-E081A1A1F4C1}">
  <dimension ref="A1:Q58"/>
  <sheetViews>
    <sheetView workbookViewId="0">
      <selection activeCell="J11" sqref="J11"/>
    </sheetView>
  </sheetViews>
  <sheetFormatPr baseColWidth="10" defaultRowHeight="15" x14ac:dyDescent="0.25"/>
  <cols>
    <col min="2" max="2" width="9.28515625" bestFit="1" customWidth="1"/>
    <col min="3" max="3" width="20.7109375" bestFit="1" customWidth="1"/>
    <col min="4" max="4" width="5" bestFit="1" customWidth="1"/>
    <col min="5" max="5" width="18.42578125" bestFit="1" customWidth="1"/>
    <col min="6" max="7" width="18.42578125" customWidth="1"/>
  </cols>
  <sheetData>
    <row r="1" spans="1:17" ht="15.75" x14ac:dyDescent="0.25">
      <c r="J1" s="112" t="s">
        <v>61</v>
      </c>
      <c r="K1" s="113"/>
      <c r="L1" s="113"/>
      <c r="M1" s="113"/>
      <c r="N1" s="113"/>
      <c r="O1" s="113"/>
      <c r="P1" s="113"/>
      <c r="Q1" s="114"/>
    </row>
    <row r="2" spans="1:17" x14ac:dyDescent="0.25">
      <c r="J2" s="57"/>
      <c r="K2" s="57"/>
      <c r="L2" s="57"/>
      <c r="M2" s="57"/>
      <c r="N2" s="57"/>
      <c r="O2" s="57"/>
      <c r="P2" s="57"/>
      <c r="Q2" s="57"/>
    </row>
    <row r="3" spans="1:17" x14ac:dyDescent="0.25">
      <c r="J3" s="48" t="s">
        <v>66</v>
      </c>
      <c r="K3" s="48" t="s">
        <v>67</v>
      </c>
      <c r="L3" s="48" t="s">
        <v>68</v>
      </c>
      <c r="M3" s="48" t="s">
        <v>69</v>
      </c>
      <c r="N3" s="48" t="s">
        <v>70</v>
      </c>
      <c r="O3" s="48"/>
      <c r="P3" s="48"/>
      <c r="Q3" s="48" t="s">
        <v>72</v>
      </c>
    </row>
    <row r="8" spans="1:17" x14ac:dyDescent="0.25">
      <c r="A8" s="90" t="s">
        <v>85</v>
      </c>
      <c r="B8" s="90" t="s">
        <v>2</v>
      </c>
      <c r="C8" s="90" t="s">
        <v>3</v>
      </c>
      <c r="D8" s="90" t="s">
        <v>4</v>
      </c>
      <c r="E8" s="90" t="s">
        <v>5</v>
      </c>
      <c r="F8" s="90" t="s">
        <v>6</v>
      </c>
      <c r="G8" s="90" t="s">
        <v>196</v>
      </c>
      <c r="H8" s="93" t="s">
        <v>9</v>
      </c>
    </row>
    <row r="9" spans="1:17" x14ac:dyDescent="0.25">
      <c r="A9" s="99" t="s">
        <v>136</v>
      </c>
      <c r="B9" s="77" t="s">
        <v>86</v>
      </c>
      <c r="C9" s="77" t="s">
        <v>87</v>
      </c>
      <c r="D9" s="77" t="s">
        <v>88</v>
      </c>
      <c r="E9" s="77" t="s">
        <v>89</v>
      </c>
      <c r="F9" s="77" t="s">
        <v>130</v>
      </c>
      <c r="G9" s="77" t="s">
        <v>197</v>
      </c>
      <c r="H9" s="96">
        <v>32190.6662</v>
      </c>
      <c r="I9" s="98"/>
      <c r="K9" s="97"/>
      <c r="N9" s="98"/>
      <c r="O9" s="97"/>
      <c r="Q9" s="97"/>
    </row>
    <row r="10" spans="1:17" x14ac:dyDescent="0.25">
      <c r="A10" s="99" t="s">
        <v>136</v>
      </c>
      <c r="B10" s="77" t="s">
        <v>90</v>
      </c>
      <c r="C10" s="77" t="s">
        <v>91</v>
      </c>
      <c r="D10" s="77" t="s">
        <v>92</v>
      </c>
      <c r="E10" s="77" t="s">
        <v>93</v>
      </c>
      <c r="F10" s="77" t="s">
        <v>130</v>
      </c>
      <c r="G10" s="77" t="s">
        <v>197</v>
      </c>
      <c r="H10" s="96">
        <v>32190.6662</v>
      </c>
      <c r="I10" s="98"/>
      <c r="K10" s="97"/>
      <c r="N10" s="98"/>
      <c r="O10" s="97"/>
      <c r="Q10" s="97"/>
    </row>
    <row r="11" spans="1:17" x14ac:dyDescent="0.25">
      <c r="A11" s="99" t="s">
        <v>136</v>
      </c>
      <c r="B11" s="77" t="s">
        <v>90</v>
      </c>
      <c r="C11" s="77" t="s">
        <v>91</v>
      </c>
      <c r="D11" s="77" t="s">
        <v>88</v>
      </c>
      <c r="E11" s="77" t="s">
        <v>89</v>
      </c>
      <c r="F11" s="77" t="s">
        <v>130</v>
      </c>
      <c r="G11" s="77" t="s">
        <v>197</v>
      </c>
      <c r="H11" s="96">
        <v>32190.6662</v>
      </c>
      <c r="I11" s="98"/>
      <c r="K11" s="97"/>
      <c r="N11" s="98"/>
      <c r="O11" s="97"/>
      <c r="Q11" s="97"/>
    </row>
    <row r="12" spans="1:17" x14ac:dyDescent="0.25">
      <c r="A12" s="99" t="s">
        <v>136</v>
      </c>
      <c r="B12" s="77" t="s">
        <v>94</v>
      </c>
      <c r="C12" s="77" t="s">
        <v>95</v>
      </c>
      <c r="D12" s="77" t="s">
        <v>96</v>
      </c>
      <c r="E12" s="77" t="s">
        <v>97</v>
      </c>
      <c r="F12" s="77" t="s">
        <v>130</v>
      </c>
      <c r="G12" s="77" t="s">
        <v>197</v>
      </c>
      <c r="H12" s="96">
        <v>32190.6662</v>
      </c>
      <c r="I12" s="98"/>
      <c r="K12" s="97"/>
      <c r="N12" s="98"/>
      <c r="O12" s="97"/>
      <c r="Q12" s="97"/>
    </row>
    <row r="13" spans="1:17" x14ac:dyDescent="0.25">
      <c r="A13" s="99" t="s">
        <v>136</v>
      </c>
      <c r="B13" s="77" t="s">
        <v>94</v>
      </c>
      <c r="C13" s="77" t="s">
        <v>95</v>
      </c>
      <c r="D13" s="77" t="s">
        <v>98</v>
      </c>
      <c r="E13" s="77" t="s">
        <v>99</v>
      </c>
      <c r="F13" s="77" t="s">
        <v>130</v>
      </c>
      <c r="G13" s="77" t="s">
        <v>197</v>
      </c>
      <c r="H13" s="96">
        <v>32190.6662</v>
      </c>
      <c r="I13" s="98"/>
      <c r="K13" s="97"/>
      <c r="N13" s="98"/>
      <c r="O13" s="97"/>
      <c r="Q13" s="97"/>
    </row>
    <row r="14" spans="1:17" x14ac:dyDescent="0.25">
      <c r="A14" s="99" t="s">
        <v>136</v>
      </c>
      <c r="B14" s="77" t="s">
        <v>94</v>
      </c>
      <c r="C14" s="77" t="s">
        <v>95</v>
      </c>
      <c r="D14" s="77" t="s">
        <v>100</v>
      </c>
      <c r="E14" s="77" t="s">
        <v>101</v>
      </c>
      <c r="F14" s="77" t="s">
        <v>130</v>
      </c>
      <c r="G14" s="77" t="s">
        <v>197</v>
      </c>
      <c r="H14" s="96">
        <v>32190.6662</v>
      </c>
      <c r="I14" s="98"/>
      <c r="K14" s="97"/>
      <c r="N14" s="98"/>
      <c r="O14" s="97"/>
      <c r="Q14" s="97"/>
    </row>
    <row r="15" spans="1:17" x14ac:dyDescent="0.25">
      <c r="A15" s="99" t="s">
        <v>136</v>
      </c>
      <c r="B15" s="77" t="s">
        <v>94</v>
      </c>
      <c r="C15" s="77" t="s">
        <v>95</v>
      </c>
      <c r="D15" s="77" t="s">
        <v>102</v>
      </c>
      <c r="E15" s="77" t="s">
        <v>103</v>
      </c>
      <c r="F15" s="77" t="s">
        <v>130</v>
      </c>
      <c r="G15" s="77" t="s">
        <v>197</v>
      </c>
      <c r="H15" s="96">
        <v>32190.6662</v>
      </c>
      <c r="I15" s="98"/>
      <c r="K15" s="97"/>
      <c r="N15" s="98"/>
      <c r="O15" s="97"/>
      <c r="Q15" s="97"/>
    </row>
    <row r="16" spans="1:17" x14ac:dyDescent="0.25">
      <c r="A16" s="99" t="s">
        <v>136</v>
      </c>
      <c r="B16" s="77" t="s">
        <v>94</v>
      </c>
      <c r="C16" s="77" t="s">
        <v>95</v>
      </c>
      <c r="D16" s="77" t="s">
        <v>88</v>
      </c>
      <c r="E16" s="77" t="s">
        <v>89</v>
      </c>
      <c r="F16" s="77" t="s">
        <v>130</v>
      </c>
      <c r="G16" s="77" t="s">
        <v>197</v>
      </c>
      <c r="H16" s="96">
        <v>32190.6662</v>
      </c>
      <c r="I16" s="98"/>
      <c r="K16" s="97"/>
      <c r="N16" s="98"/>
      <c r="O16" s="97"/>
      <c r="Q16" s="97"/>
    </row>
    <row r="17" spans="1:17" x14ac:dyDescent="0.25">
      <c r="A17" s="99" t="s">
        <v>136</v>
      </c>
      <c r="B17" s="77" t="s">
        <v>104</v>
      </c>
      <c r="C17" s="77" t="s">
        <v>105</v>
      </c>
      <c r="D17" s="77" t="s">
        <v>88</v>
      </c>
      <c r="E17" s="77" t="s">
        <v>89</v>
      </c>
      <c r="F17" s="77" t="s">
        <v>130</v>
      </c>
      <c r="G17" s="77" t="s">
        <v>197</v>
      </c>
      <c r="H17" s="96">
        <v>32190.6662</v>
      </c>
      <c r="I17" s="98"/>
      <c r="K17" s="97"/>
      <c r="N17" s="98"/>
      <c r="O17" s="97"/>
      <c r="Q17" s="97"/>
    </row>
    <row r="18" spans="1:17" x14ac:dyDescent="0.25">
      <c r="A18" s="99" t="s">
        <v>136</v>
      </c>
      <c r="B18" s="77" t="s">
        <v>106</v>
      </c>
      <c r="C18" s="77" t="s">
        <v>107</v>
      </c>
      <c r="D18" s="77" t="s">
        <v>88</v>
      </c>
      <c r="E18" s="77" t="s">
        <v>89</v>
      </c>
      <c r="F18" s="77" t="s">
        <v>130</v>
      </c>
      <c r="G18" s="77" t="s">
        <v>197</v>
      </c>
      <c r="H18" s="96">
        <v>32190.6662</v>
      </c>
      <c r="I18" s="98"/>
      <c r="K18" s="97"/>
      <c r="N18" s="98"/>
      <c r="O18" s="97"/>
      <c r="Q18" s="97"/>
    </row>
    <row r="19" spans="1:17" x14ac:dyDescent="0.25">
      <c r="A19" s="99" t="s">
        <v>136</v>
      </c>
      <c r="B19" s="77" t="s">
        <v>108</v>
      </c>
      <c r="C19" s="77" t="s">
        <v>109</v>
      </c>
      <c r="D19" s="77" t="s">
        <v>88</v>
      </c>
      <c r="E19" s="77" t="s">
        <v>89</v>
      </c>
      <c r="F19" s="77" t="s">
        <v>130</v>
      </c>
      <c r="G19" s="77" t="s">
        <v>197</v>
      </c>
      <c r="H19" s="96">
        <v>32190.6662</v>
      </c>
      <c r="I19" s="98"/>
      <c r="K19" s="97"/>
      <c r="N19" s="98"/>
      <c r="O19" s="97"/>
      <c r="Q19" s="97"/>
    </row>
    <row r="20" spans="1:17" x14ac:dyDescent="0.25">
      <c r="A20" s="99" t="s">
        <v>136</v>
      </c>
      <c r="B20" s="77" t="s">
        <v>110</v>
      </c>
      <c r="C20" s="77" t="s">
        <v>111</v>
      </c>
      <c r="D20" s="77" t="s">
        <v>88</v>
      </c>
      <c r="E20" s="77" t="s">
        <v>89</v>
      </c>
      <c r="F20" s="77" t="s">
        <v>130</v>
      </c>
      <c r="G20" s="77" t="s">
        <v>197</v>
      </c>
      <c r="H20" s="96">
        <v>32190.6662</v>
      </c>
      <c r="I20" s="98"/>
      <c r="K20" s="97"/>
      <c r="N20" s="98"/>
      <c r="O20" s="97"/>
      <c r="Q20" s="97"/>
    </row>
    <row r="21" spans="1:17" x14ac:dyDescent="0.25">
      <c r="A21" s="99" t="s">
        <v>136</v>
      </c>
      <c r="B21" s="77" t="s">
        <v>112</v>
      </c>
      <c r="C21" s="77" t="s">
        <v>113</v>
      </c>
      <c r="D21" s="77" t="s">
        <v>88</v>
      </c>
      <c r="E21" s="77" t="s">
        <v>89</v>
      </c>
      <c r="F21" s="77" t="s">
        <v>130</v>
      </c>
      <c r="G21" s="77" t="s">
        <v>197</v>
      </c>
      <c r="H21" s="96">
        <v>32190.6662</v>
      </c>
      <c r="I21" s="98"/>
      <c r="K21" s="97"/>
      <c r="N21" s="98"/>
      <c r="O21" s="97"/>
      <c r="Q21" s="97"/>
    </row>
    <row r="22" spans="1:17" x14ac:dyDescent="0.25">
      <c r="A22" s="99" t="s">
        <v>136</v>
      </c>
      <c r="B22" s="77" t="s">
        <v>114</v>
      </c>
      <c r="C22" s="77" t="s">
        <v>115</v>
      </c>
      <c r="D22" s="77" t="s">
        <v>88</v>
      </c>
      <c r="E22" s="77" t="s">
        <v>89</v>
      </c>
      <c r="F22" s="77" t="s">
        <v>130</v>
      </c>
      <c r="G22" s="77" t="s">
        <v>197</v>
      </c>
      <c r="H22" s="96">
        <v>32190.6662</v>
      </c>
      <c r="I22" s="98"/>
      <c r="K22" s="97"/>
      <c r="N22" s="98"/>
      <c r="O22" s="97"/>
      <c r="Q22" s="97"/>
    </row>
    <row r="23" spans="1:17" x14ac:dyDescent="0.25">
      <c r="A23" s="99" t="s">
        <v>136</v>
      </c>
      <c r="B23" s="77" t="s">
        <v>116</v>
      </c>
      <c r="C23" s="77" t="s">
        <v>117</v>
      </c>
      <c r="D23" s="77" t="s">
        <v>92</v>
      </c>
      <c r="E23" s="77" t="s">
        <v>93</v>
      </c>
      <c r="F23" s="77" t="s">
        <v>130</v>
      </c>
      <c r="G23" s="77" t="s">
        <v>197</v>
      </c>
      <c r="H23" s="96">
        <v>32190.6662</v>
      </c>
      <c r="I23" s="98"/>
      <c r="K23" s="97"/>
      <c r="N23" s="98"/>
      <c r="O23" s="97"/>
      <c r="Q23" s="97"/>
    </row>
    <row r="24" spans="1:17" x14ac:dyDescent="0.25">
      <c r="A24" s="99" t="s">
        <v>136</v>
      </c>
      <c r="B24" s="77" t="s">
        <v>116</v>
      </c>
      <c r="C24" s="77" t="s">
        <v>117</v>
      </c>
      <c r="D24" s="77" t="s">
        <v>88</v>
      </c>
      <c r="E24" s="77" t="s">
        <v>89</v>
      </c>
      <c r="F24" s="77" t="s">
        <v>130</v>
      </c>
      <c r="G24" s="77" t="s">
        <v>197</v>
      </c>
      <c r="H24" s="96">
        <v>32190.6662</v>
      </c>
      <c r="I24" s="98"/>
      <c r="K24" s="97"/>
      <c r="N24" s="98"/>
      <c r="O24" s="97"/>
      <c r="Q24" s="97"/>
    </row>
    <row r="25" spans="1:17" x14ac:dyDescent="0.25">
      <c r="A25" s="99" t="s">
        <v>136</v>
      </c>
      <c r="B25" s="77" t="s">
        <v>118</v>
      </c>
      <c r="C25" s="77" t="s">
        <v>119</v>
      </c>
      <c r="D25" s="77" t="s">
        <v>88</v>
      </c>
      <c r="E25" s="77" t="s">
        <v>89</v>
      </c>
      <c r="F25" s="77" t="s">
        <v>130</v>
      </c>
      <c r="G25" s="77" t="s">
        <v>197</v>
      </c>
      <c r="H25" s="96">
        <v>32190.6662</v>
      </c>
      <c r="I25" s="98"/>
      <c r="K25" s="97"/>
      <c r="N25" s="98"/>
      <c r="O25" s="97"/>
      <c r="Q25" s="97"/>
    </row>
    <row r="26" spans="1:17" x14ac:dyDescent="0.25">
      <c r="A26" s="99" t="s">
        <v>136</v>
      </c>
      <c r="B26" s="77" t="s">
        <v>120</v>
      </c>
      <c r="C26" s="77" t="s">
        <v>121</v>
      </c>
      <c r="D26" s="77" t="s">
        <v>122</v>
      </c>
      <c r="E26" s="77" t="s">
        <v>123</v>
      </c>
      <c r="F26" s="77" t="s">
        <v>130</v>
      </c>
      <c r="G26" s="77" t="s">
        <v>197</v>
      </c>
      <c r="H26" s="96">
        <v>32190.6662</v>
      </c>
      <c r="I26" s="98"/>
      <c r="K26" s="97"/>
      <c r="N26" s="98"/>
      <c r="O26" s="97"/>
      <c r="Q26" s="97"/>
    </row>
    <row r="27" spans="1:17" x14ac:dyDescent="0.25">
      <c r="A27" s="99" t="s">
        <v>136</v>
      </c>
      <c r="B27" s="77" t="s">
        <v>124</v>
      </c>
      <c r="C27" s="77" t="s">
        <v>125</v>
      </c>
      <c r="D27" s="77" t="s">
        <v>126</v>
      </c>
      <c r="E27" s="77" t="s">
        <v>127</v>
      </c>
      <c r="F27" s="77" t="s">
        <v>130</v>
      </c>
      <c r="G27" s="77" t="s">
        <v>197</v>
      </c>
      <c r="H27" s="96">
        <v>32190.6662</v>
      </c>
      <c r="I27" s="98"/>
      <c r="K27" s="97"/>
      <c r="N27" s="98"/>
      <c r="O27" s="97"/>
      <c r="Q27" s="97"/>
    </row>
    <row r="28" spans="1:17" x14ac:dyDescent="0.25">
      <c r="A28" s="99" t="s">
        <v>136</v>
      </c>
      <c r="B28" s="77" t="s">
        <v>124</v>
      </c>
      <c r="C28" s="77" t="s">
        <v>125</v>
      </c>
      <c r="D28" s="77" t="s">
        <v>92</v>
      </c>
      <c r="E28" s="77" t="s">
        <v>93</v>
      </c>
      <c r="F28" s="77" t="s">
        <v>130</v>
      </c>
      <c r="G28" s="77" t="s">
        <v>197</v>
      </c>
      <c r="H28" s="96">
        <v>32190.6662</v>
      </c>
      <c r="I28" s="98"/>
      <c r="K28" s="97"/>
      <c r="N28" s="98"/>
      <c r="O28" s="97"/>
      <c r="Q28" s="97"/>
    </row>
    <row r="29" spans="1:17" x14ac:dyDescent="0.25">
      <c r="A29" s="99" t="s">
        <v>136</v>
      </c>
      <c r="B29" s="77" t="s">
        <v>124</v>
      </c>
      <c r="C29" s="77" t="s">
        <v>125</v>
      </c>
      <c r="D29" s="77" t="s">
        <v>88</v>
      </c>
      <c r="E29" s="77" t="s">
        <v>89</v>
      </c>
      <c r="F29" s="77" t="s">
        <v>130</v>
      </c>
      <c r="G29" s="77" t="s">
        <v>197</v>
      </c>
      <c r="H29" s="96">
        <v>32190.6662</v>
      </c>
      <c r="I29" s="98"/>
      <c r="K29" s="97"/>
      <c r="N29" s="98"/>
      <c r="O29" s="97"/>
      <c r="Q29" s="97"/>
    </row>
    <row r="30" spans="1:17" x14ac:dyDescent="0.25">
      <c r="A30" s="99" t="s">
        <v>136</v>
      </c>
      <c r="B30" s="77" t="s">
        <v>124</v>
      </c>
      <c r="C30" s="77" t="s">
        <v>125</v>
      </c>
      <c r="D30" s="77" t="s">
        <v>128</v>
      </c>
      <c r="E30" s="77" t="s">
        <v>129</v>
      </c>
      <c r="F30" s="77" t="s">
        <v>130</v>
      </c>
      <c r="G30" s="77" t="s">
        <v>197</v>
      </c>
      <c r="H30" s="96">
        <v>32190.6662</v>
      </c>
      <c r="I30" s="98"/>
      <c r="K30" s="97"/>
      <c r="N30" s="98"/>
      <c r="O30" s="97"/>
      <c r="Q30" s="97"/>
    </row>
    <row r="31" spans="1:17" x14ac:dyDescent="0.25">
      <c r="A31" s="99" t="s">
        <v>195</v>
      </c>
      <c r="B31" s="77" t="s">
        <v>137</v>
      </c>
      <c r="C31" s="77" t="s">
        <v>138</v>
      </c>
      <c r="D31" s="77" t="s">
        <v>88</v>
      </c>
      <c r="E31" s="77" t="s">
        <v>89</v>
      </c>
      <c r="F31" s="77" t="s">
        <v>130</v>
      </c>
      <c r="G31" s="77" t="s">
        <v>197</v>
      </c>
      <c r="H31" s="96">
        <v>32190.6662</v>
      </c>
      <c r="K31" s="97"/>
    </row>
    <row r="32" spans="1:17" x14ac:dyDescent="0.25">
      <c r="A32" s="99" t="s">
        <v>195</v>
      </c>
      <c r="B32" s="77" t="s">
        <v>139</v>
      </c>
      <c r="C32" s="77" t="s">
        <v>140</v>
      </c>
      <c r="D32" s="77" t="s">
        <v>88</v>
      </c>
      <c r="E32" s="77" t="s">
        <v>89</v>
      </c>
      <c r="F32" s="77" t="s">
        <v>130</v>
      </c>
      <c r="G32" s="77" t="s">
        <v>197</v>
      </c>
      <c r="H32" s="96">
        <v>32190.6662</v>
      </c>
      <c r="K32" s="97"/>
    </row>
    <row r="33" spans="1:11" x14ac:dyDescent="0.25">
      <c r="A33" s="99" t="s">
        <v>195</v>
      </c>
      <c r="B33" s="77" t="s">
        <v>141</v>
      </c>
      <c r="C33" s="77" t="s">
        <v>142</v>
      </c>
      <c r="D33" s="77" t="s">
        <v>143</v>
      </c>
      <c r="E33" s="77" t="s">
        <v>144</v>
      </c>
      <c r="F33" s="77" t="s">
        <v>130</v>
      </c>
      <c r="G33" s="77" t="s">
        <v>197</v>
      </c>
      <c r="H33" s="96">
        <v>32190.6662</v>
      </c>
      <c r="K33" s="97"/>
    </row>
    <row r="34" spans="1:11" x14ac:dyDescent="0.25">
      <c r="A34" s="99" t="s">
        <v>195</v>
      </c>
      <c r="B34" s="77" t="s">
        <v>141</v>
      </c>
      <c r="C34" s="77" t="s">
        <v>142</v>
      </c>
      <c r="D34" s="77" t="s">
        <v>145</v>
      </c>
      <c r="E34" s="77" t="s">
        <v>146</v>
      </c>
      <c r="F34" s="77" t="s">
        <v>130</v>
      </c>
      <c r="G34" s="77" t="s">
        <v>197</v>
      </c>
      <c r="H34" s="96">
        <v>32190.6662</v>
      </c>
      <c r="K34" s="97"/>
    </row>
    <row r="35" spans="1:11" x14ac:dyDescent="0.25">
      <c r="A35" s="99" t="s">
        <v>195</v>
      </c>
      <c r="B35" s="77" t="s">
        <v>147</v>
      </c>
      <c r="C35" s="77" t="s">
        <v>148</v>
      </c>
      <c r="D35" s="77" t="s">
        <v>92</v>
      </c>
      <c r="E35" s="77" t="s">
        <v>93</v>
      </c>
      <c r="F35" s="77" t="s">
        <v>130</v>
      </c>
      <c r="G35" s="77" t="s">
        <v>197</v>
      </c>
      <c r="H35" s="96">
        <v>32190.6662</v>
      </c>
      <c r="K35" s="97"/>
    </row>
    <row r="36" spans="1:11" x14ac:dyDescent="0.25">
      <c r="A36" s="99" t="s">
        <v>195</v>
      </c>
      <c r="B36" s="77" t="s">
        <v>147</v>
      </c>
      <c r="C36" s="77" t="s">
        <v>148</v>
      </c>
      <c r="D36" s="77" t="s">
        <v>88</v>
      </c>
      <c r="E36" s="77" t="s">
        <v>89</v>
      </c>
      <c r="F36" s="77" t="s">
        <v>130</v>
      </c>
      <c r="G36" s="77" t="s">
        <v>197</v>
      </c>
      <c r="H36" s="96">
        <v>32190.6662</v>
      </c>
      <c r="K36" s="97"/>
    </row>
    <row r="37" spans="1:11" x14ac:dyDescent="0.25">
      <c r="A37" s="99" t="s">
        <v>195</v>
      </c>
      <c r="B37" s="77" t="s">
        <v>147</v>
      </c>
      <c r="C37" s="77" t="s">
        <v>148</v>
      </c>
      <c r="D37" s="77" t="s">
        <v>149</v>
      </c>
      <c r="E37" s="77" t="s">
        <v>150</v>
      </c>
      <c r="F37" s="77" t="s">
        <v>130</v>
      </c>
      <c r="G37" s="77" t="s">
        <v>197</v>
      </c>
      <c r="H37" s="96">
        <v>32190.6662</v>
      </c>
      <c r="K37" s="97"/>
    </row>
    <row r="38" spans="1:11" x14ac:dyDescent="0.25">
      <c r="A38" s="99" t="s">
        <v>195</v>
      </c>
      <c r="B38" s="77" t="s">
        <v>151</v>
      </c>
      <c r="C38" s="77" t="s">
        <v>152</v>
      </c>
      <c r="D38" s="77" t="s">
        <v>88</v>
      </c>
      <c r="E38" s="77" t="s">
        <v>89</v>
      </c>
      <c r="F38" s="77" t="s">
        <v>130</v>
      </c>
      <c r="G38" s="77" t="s">
        <v>197</v>
      </c>
      <c r="H38" s="96">
        <v>32190.6662</v>
      </c>
      <c r="K38" s="97"/>
    </row>
    <row r="39" spans="1:11" x14ac:dyDescent="0.25">
      <c r="A39" s="99" t="s">
        <v>195</v>
      </c>
      <c r="B39" s="77" t="s">
        <v>153</v>
      </c>
      <c r="C39" s="77" t="s">
        <v>154</v>
      </c>
      <c r="D39" s="77" t="s">
        <v>155</v>
      </c>
      <c r="E39" s="77" t="s">
        <v>156</v>
      </c>
      <c r="F39" s="77" t="s">
        <v>130</v>
      </c>
      <c r="G39" s="77" t="s">
        <v>197</v>
      </c>
      <c r="H39" s="96">
        <v>32190.6662</v>
      </c>
      <c r="K39" s="97"/>
    </row>
    <row r="40" spans="1:11" x14ac:dyDescent="0.25">
      <c r="A40" s="99" t="s">
        <v>195</v>
      </c>
      <c r="B40" s="77" t="s">
        <v>157</v>
      </c>
      <c r="C40" s="77" t="s">
        <v>158</v>
      </c>
      <c r="D40" s="77" t="s">
        <v>159</v>
      </c>
      <c r="E40" s="77" t="s">
        <v>160</v>
      </c>
      <c r="F40" s="77" t="s">
        <v>130</v>
      </c>
      <c r="G40" s="77" t="s">
        <v>197</v>
      </c>
      <c r="H40" s="96">
        <v>32190.6662</v>
      </c>
      <c r="K40" s="97"/>
    </row>
    <row r="41" spans="1:11" x14ac:dyDescent="0.25">
      <c r="A41" s="99" t="s">
        <v>195</v>
      </c>
      <c r="B41" s="77" t="s">
        <v>161</v>
      </c>
      <c r="C41" s="77" t="s">
        <v>162</v>
      </c>
      <c r="D41" s="77" t="s">
        <v>122</v>
      </c>
      <c r="E41" s="77" t="s">
        <v>123</v>
      </c>
      <c r="F41" s="77" t="s">
        <v>130</v>
      </c>
      <c r="G41" s="77" t="s">
        <v>197</v>
      </c>
      <c r="H41" s="96">
        <v>32190.6662</v>
      </c>
      <c r="K41" s="97"/>
    </row>
    <row r="42" spans="1:11" x14ac:dyDescent="0.25">
      <c r="A42" s="99" t="s">
        <v>195</v>
      </c>
      <c r="B42" s="77" t="s">
        <v>163</v>
      </c>
      <c r="C42" s="77" t="s">
        <v>164</v>
      </c>
      <c r="D42" s="77" t="s">
        <v>92</v>
      </c>
      <c r="E42" s="77" t="s">
        <v>93</v>
      </c>
      <c r="F42" s="77" t="s">
        <v>130</v>
      </c>
      <c r="G42" s="77" t="s">
        <v>197</v>
      </c>
      <c r="H42" s="96">
        <v>32190.6662</v>
      </c>
      <c r="K42" s="97"/>
    </row>
    <row r="43" spans="1:11" x14ac:dyDescent="0.25">
      <c r="A43" s="99" t="s">
        <v>195</v>
      </c>
      <c r="B43" s="77" t="s">
        <v>165</v>
      </c>
      <c r="C43" s="77" t="s">
        <v>166</v>
      </c>
      <c r="D43" s="77" t="s">
        <v>88</v>
      </c>
      <c r="E43" s="77" t="s">
        <v>89</v>
      </c>
      <c r="F43" s="77" t="s">
        <v>130</v>
      </c>
      <c r="G43" s="77" t="s">
        <v>197</v>
      </c>
      <c r="H43" s="96">
        <v>32190.6662</v>
      </c>
      <c r="K43" s="97"/>
    </row>
    <row r="44" spans="1:11" x14ac:dyDescent="0.25">
      <c r="A44" s="99" t="s">
        <v>195</v>
      </c>
      <c r="B44" s="77" t="s">
        <v>167</v>
      </c>
      <c r="C44" s="77" t="s">
        <v>168</v>
      </c>
      <c r="D44" s="77" t="s">
        <v>169</v>
      </c>
      <c r="E44" s="77" t="s">
        <v>170</v>
      </c>
      <c r="F44" s="77" t="s">
        <v>130</v>
      </c>
      <c r="G44" s="77" t="s">
        <v>197</v>
      </c>
      <c r="H44" s="96">
        <v>32190.6662</v>
      </c>
      <c r="K44" s="97"/>
    </row>
    <row r="45" spans="1:11" x14ac:dyDescent="0.25">
      <c r="A45" s="99" t="s">
        <v>195</v>
      </c>
      <c r="B45" s="77" t="s">
        <v>167</v>
      </c>
      <c r="C45" s="77" t="s">
        <v>168</v>
      </c>
      <c r="D45" s="77" t="s">
        <v>88</v>
      </c>
      <c r="E45" s="77" t="s">
        <v>89</v>
      </c>
      <c r="F45" s="77" t="s">
        <v>130</v>
      </c>
      <c r="G45" s="77" t="s">
        <v>197</v>
      </c>
      <c r="H45" s="96">
        <v>32190.6662</v>
      </c>
      <c r="K45" s="97"/>
    </row>
    <row r="46" spans="1:11" x14ac:dyDescent="0.25">
      <c r="A46" s="99" t="s">
        <v>195</v>
      </c>
      <c r="B46" s="77" t="s">
        <v>171</v>
      </c>
      <c r="C46" s="77" t="s">
        <v>172</v>
      </c>
      <c r="D46" s="77" t="s">
        <v>92</v>
      </c>
      <c r="E46" s="77" t="s">
        <v>93</v>
      </c>
      <c r="F46" s="77" t="s">
        <v>130</v>
      </c>
      <c r="G46" s="77" t="s">
        <v>197</v>
      </c>
      <c r="H46" s="96">
        <v>32190.6662</v>
      </c>
      <c r="K46" s="97"/>
    </row>
    <row r="47" spans="1:11" x14ac:dyDescent="0.25">
      <c r="A47" s="99" t="s">
        <v>195</v>
      </c>
      <c r="B47" s="77" t="s">
        <v>171</v>
      </c>
      <c r="C47" s="77" t="s">
        <v>172</v>
      </c>
      <c r="D47" s="77" t="s">
        <v>88</v>
      </c>
      <c r="E47" s="77" t="s">
        <v>89</v>
      </c>
      <c r="F47" s="77" t="s">
        <v>130</v>
      </c>
      <c r="G47" s="77" t="s">
        <v>197</v>
      </c>
      <c r="H47" s="96">
        <v>32190.6662</v>
      </c>
      <c r="K47" s="97"/>
    </row>
    <row r="48" spans="1:11" x14ac:dyDescent="0.25">
      <c r="A48" s="99" t="s">
        <v>195</v>
      </c>
      <c r="B48" s="77" t="s">
        <v>173</v>
      </c>
      <c r="C48" s="77" t="s">
        <v>174</v>
      </c>
      <c r="D48" s="77" t="s">
        <v>175</v>
      </c>
      <c r="E48" s="77" t="s">
        <v>176</v>
      </c>
      <c r="F48" s="77" t="s">
        <v>130</v>
      </c>
      <c r="G48" s="77" t="s">
        <v>197</v>
      </c>
      <c r="H48" s="96">
        <v>32190.6662</v>
      </c>
      <c r="K48" s="97"/>
    </row>
    <row r="49" spans="1:11" x14ac:dyDescent="0.25">
      <c r="A49" s="99" t="s">
        <v>195</v>
      </c>
      <c r="B49" s="77" t="s">
        <v>177</v>
      </c>
      <c r="C49" s="77" t="s">
        <v>178</v>
      </c>
      <c r="D49" s="77" t="s">
        <v>88</v>
      </c>
      <c r="E49" s="77" t="s">
        <v>89</v>
      </c>
      <c r="F49" s="77" t="s">
        <v>130</v>
      </c>
      <c r="G49" s="77" t="s">
        <v>197</v>
      </c>
      <c r="H49" s="96">
        <v>32190.6662</v>
      </c>
      <c r="K49" s="97"/>
    </row>
    <row r="50" spans="1:11" x14ac:dyDescent="0.25">
      <c r="A50" s="99" t="s">
        <v>195</v>
      </c>
      <c r="B50" s="77" t="s">
        <v>179</v>
      </c>
      <c r="C50" s="77" t="s">
        <v>180</v>
      </c>
      <c r="D50" s="77" t="s">
        <v>92</v>
      </c>
      <c r="E50" s="77" t="s">
        <v>93</v>
      </c>
      <c r="F50" s="77" t="s">
        <v>130</v>
      </c>
      <c r="G50" s="77" t="s">
        <v>197</v>
      </c>
      <c r="H50" s="96">
        <v>32190.6662</v>
      </c>
      <c r="K50" s="97"/>
    </row>
    <row r="51" spans="1:11" x14ac:dyDescent="0.25">
      <c r="A51" s="99" t="s">
        <v>195</v>
      </c>
      <c r="B51" s="77" t="s">
        <v>179</v>
      </c>
      <c r="C51" s="77" t="s">
        <v>180</v>
      </c>
      <c r="D51" s="77" t="s">
        <v>100</v>
      </c>
      <c r="E51" s="77" t="s">
        <v>101</v>
      </c>
      <c r="F51" s="77" t="s">
        <v>130</v>
      </c>
      <c r="G51" s="77" t="s">
        <v>197</v>
      </c>
      <c r="H51" s="96">
        <v>32190.6662</v>
      </c>
      <c r="K51" s="97"/>
    </row>
    <row r="52" spans="1:11" x14ac:dyDescent="0.25">
      <c r="A52" s="99" t="s">
        <v>195</v>
      </c>
      <c r="B52" s="77" t="s">
        <v>179</v>
      </c>
      <c r="C52" s="77" t="s">
        <v>180</v>
      </c>
      <c r="D52" s="77" t="s">
        <v>88</v>
      </c>
      <c r="E52" s="77" t="s">
        <v>89</v>
      </c>
      <c r="F52" s="77" t="s">
        <v>130</v>
      </c>
      <c r="G52" s="77" t="s">
        <v>197</v>
      </c>
      <c r="H52" s="96">
        <v>32190.6662</v>
      </c>
      <c r="K52" s="97"/>
    </row>
    <row r="53" spans="1:11" x14ac:dyDescent="0.25">
      <c r="A53" s="99" t="s">
        <v>195</v>
      </c>
      <c r="B53" s="77" t="s">
        <v>181</v>
      </c>
      <c r="C53" s="77" t="s">
        <v>182</v>
      </c>
      <c r="D53" s="77" t="s">
        <v>183</v>
      </c>
      <c r="E53" s="77" t="s">
        <v>184</v>
      </c>
      <c r="F53" s="77" t="s">
        <v>130</v>
      </c>
      <c r="G53" s="77" t="s">
        <v>197</v>
      </c>
      <c r="H53" s="96">
        <v>32190.6662</v>
      </c>
      <c r="K53" s="97"/>
    </row>
    <row r="54" spans="1:11" x14ac:dyDescent="0.25">
      <c r="A54" s="99" t="s">
        <v>195</v>
      </c>
      <c r="B54" s="77" t="s">
        <v>185</v>
      </c>
      <c r="C54" s="77" t="s">
        <v>186</v>
      </c>
      <c r="D54" s="77" t="s">
        <v>122</v>
      </c>
      <c r="E54" s="77" t="s">
        <v>123</v>
      </c>
      <c r="F54" s="77" t="s">
        <v>130</v>
      </c>
      <c r="G54" s="77" t="s">
        <v>197</v>
      </c>
      <c r="H54" s="96">
        <v>32190.6662</v>
      </c>
      <c r="K54" s="97"/>
    </row>
    <row r="55" spans="1:11" x14ac:dyDescent="0.25">
      <c r="A55" s="99" t="s">
        <v>195</v>
      </c>
      <c r="B55" s="77" t="s">
        <v>185</v>
      </c>
      <c r="C55" s="77" t="s">
        <v>186</v>
      </c>
      <c r="D55" s="77" t="s">
        <v>183</v>
      </c>
      <c r="E55" s="77" t="s">
        <v>184</v>
      </c>
      <c r="F55" s="77" t="s">
        <v>130</v>
      </c>
      <c r="G55" s="77" t="s">
        <v>197</v>
      </c>
      <c r="H55" s="96">
        <v>32190.6662</v>
      </c>
      <c r="K55" s="97"/>
    </row>
    <row r="56" spans="1:11" x14ac:dyDescent="0.25">
      <c r="A56" s="99" t="s">
        <v>195</v>
      </c>
      <c r="B56" s="77" t="s">
        <v>187</v>
      </c>
      <c r="C56" s="77" t="s">
        <v>188</v>
      </c>
      <c r="D56" s="77" t="s">
        <v>189</v>
      </c>
      <c r="E56" s="77" t="s">
        <v>190</v>
      </c>
      <c r="F56" s="77" t="s">
        <v>130</v>
      </c>
      <c r="G56" s="77" t="s">
        <v>197</v>
      </c>
      <c r="H56" s="96">
        <v>32190.6662</v>
      </c>
      <c r="K56" s="97"/>
    </row>
    <row r="57" spans="1:11" x14ac:dyDescent="0.25">
      <c r="A57" s="99" t="s">
        <v>195</v>
      </c>
      <c r="B57" s="77" t="s">
        <v>187</v>
      </c>
      <c r="C57" s="77" t="s">
        <v>188</v>
      </c>
      <c r="D57" s="77" t="s">
        <v>183</v>
      </c>
      <c r="E57" s="77" t="s">
        <v>184</v>
      </c>
      <c r="F57" s="77" t="s">
        <v>130</v>
      </c>
      <c r="G57" s="77" t="s">
        <v>197</v>
      </c>
      <c r="H57" s="96">
        <v>32190.6662</v>
      </c>
      <c r="K57" s="97"/>
    </row>
    <row r="58" spans="1:11" x14ac:dyDescent="0.25">
      <c r="A58" s="99" t="s">
        <v>195</v>
      </c>
      <c r="B58" s="77" t="s">
        <v>191</v>
      </c>
      <c r="C58" s="77" t="s">
        <v>192</v>
      </c>
      <c r="D58" s="77" t="s">
        <v>193</v>
      </c>
      <c r="E58" s="77" t="s">
        <v>194</v>
      </c>
      <c r="F58" s="77" t="s">
        <v>130</v>
      </c>
      <c r="G58" s="77" t="s">
        <v>197</v>
      </c>
      <c r="H58" s="96">
        <v>32190.6662</v>
      </c>
      <c r="K58" s="97"/>
    </row>
  </sheetData>
  <mergeCells count="1">
    <mergeCell ref="J1:Q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76A52-680B-48A0-A202-3A547DAC20DC}">
  <dimension ref="B5:T40"/>
  <sheetViews>
    <sheetView workbookViewId="0">
      <selection activeCell="C1" sqref="C1"/>
    </sheetView>
  </sheetViews>
  <sheetFormatPr baseColWidth="10" defaultRowHeight="15" x14ac:dyDescent="0.25"/>
  <cols>
    <col min="1" max="1" width="6" customWidth="1"/>
    <col min="6" max="6" width="18.7109375" bestFit="1" customWidth="1"/>
    <col min="7" max="7" width="21" bestFit="1" customWidth="1"/>
    <col min="19" max="20" width="13.140625" bestFit="1" customWidth="1"/>
  </cols>
  <sheetData>
    <row r="5" spans="2:20" ht="15.75" x14ac:dyDescent="0.25">
      <c r="K5" s="118" t="s">
        <v>61</v>
      </c>
      <c r="L5" s="119"/>
      <c r="M5" s="119"/>
      <c r="N5" s="119"/>
      <c r="O5" s="119"/>
      <c r="P5" s="119"/>
      <c r="Q5" s="119"/>
      <c r="R5" s="120"/>
      <c r="S5" s="47" t="s">
        <v>62</v>
      </c>
      <c r="T5" s="47" t="s">
        <v>62</v>
      </c>
    </row>
    <row r="6" spans="2:20" x14ac:dyDescent="0.25">
      <c r="K6" s="102"/>
      <c r="L6" s="102"/>
      <c r="M6" s="102"/>
      <c r="N6" s="102"/>
      <c r="O6" s="102"/>
      <c r="P6" s="102"/>
      <c r="Q6" s="102"/>
      <c r="R6" s="102"/>
      <c r="S6" s="56"/>
      <c r="T6" s="56"/>
    </row>
    <row r="7" spans="2:20" ht="15.75" x14ac:dyDescent="0.25">
      <c r="B7" s="90" t="s">
        <v>0</v>
      </c>
      <c r="C7" s="90" t="s">
        <v>2</v>
      </c>
      <c r="D7" s="90" t="s">
        <v>3</v>
      </c>
      <c r="E7" s="90" t="s">
        <v>4</v>
      </c>
      <c r="F7" s="90" t="s">
        <v>5</v>
      </c>
      <c r="G7" s="90" t="s">
        <v>6</v>
      </c>
      <c r="H7" s="100" t="s">
        <v>196</v>
      </c>
      <c r="I7" s="93" t="s">
        <v>9</v>
      </c>
      <c r="J7" s="93" t="s">
        <v>81</v>
      </c>
      <c r="K7" s="103" t="s">
        <v>247</v>
      </c>
      <c r="L7" s="103" t="s">
        <v>66</v>
      </c>
      <c r="M7" s="103" t="s">
        <v>248</v>
      </c>
      <c r="N7" s="103" t="s">
        <v>68</v>
      </c>
      <c r="O7" s="103" t="s">
        <v>69</v>
      </c>
      <c r="P7" s="103"/>
      <c r="Q7" s="103"/>
      <c r="R7" s="103"/>
      <c r="S7" s="62" t="s">
        <v>249</v>
      </c>
      <c r="T7" s="62" t="s">
        <v>250</v>
      </c>
    </row>
    <row r="8" spans="2:20" x14ac:dyDescent="0.25">
      <c r="B8" s="77" t="s">
        <v>195</v>
      </c>
      <c r="C8" s="77" t="s">
        <v>199</v>
      </c>
      <c r="D8" s="77" t="s">
        <v>200</v>
      </c>
      <c r="E8" s="77" t="s">
        <v>92</v>
      </c>
      <c r="F8" s="77" t="s">
        <v>93</v>
      </c>
      <c r="G8" s="77" t="s">
        <v>221</v>
      </c>
      <c r="H8" s="101" t="s">
        <v>246</v>
      </c>
      <c r="I8" s="96">
        <v>32190.6662</v>
      </c>
      <c r="J8" s="96">
        <v>16230.588</v>
      </c>
      <c r="K8" s="99"/>
      <c r="L8" s="99"/>
      <c r="M8" s="99"/>
      <c r="N8" s="99"/>
      <c r="O8" s="99"/>
      <c r="P8" s="99"/>
      <c r="Q8" s="99"/>
      <c r="R8" s="99"/>
      <c r="S8" s="99">
        <f>SUM(K8:R8)</f>
        <v>0</v>
      </c>
      <c r="T8" s="99">
        <f>S8*J8</f>
        <v>0</v>
      </c>
    </row>
    <row r="9" spans="2:20" x14ac:dyDescent="0.25">
      <c r="B9" s="77" t="s">
        <v>195</v>
      </c>
      <c r="C9" s="77" t="s">
        <v>199</v>
      </c>
      <c r="D9" s="77" t="s">
        <v>200</v>
      </c>
      <c r="E9" s="77" t="s">
        <v>88</v>
      </c>
      <c r="F9" s="77" t="s">
        <v>89</v>
      </c>
      <c r="G9" s="77" t="s">
        <v>221</v>
      </c>
      <c r="H9" s="101" t="s">
        <v>246</v>
      </c>
      <c r="I9" s="96">
        <v>32190.6662</v>
      </c>
      <c r="J9" s="96">
        <v>16230.588</v>
      </c>
      <c r="K9" s="99"/>
      <c r="L9" s="99"/>
      <c r="M9" s="99"/>
      <c r="N9" s="99"/>
      <c r="O9" s="99"/>
      <c r="P9" s="99"/>
      <c r="Q9" s="99"/>
      <c r="R9" s="99"/>
      <c r="S9" s="99">
        <f t="shared" ref="S9:S37" si="0">SUM(K9:R9)</f>
        <v>0</v>
      </c>
      <c r="T9" s="99">
        <f t="shared" ref="T9:T39" si="1">S9*J9</f>
        <v>0</v>
      </c>
    </row>
    <row r="10" spans="2:20" x14ac:dyDescent="0.25">
      <c r="B10" s="77" t="s">
        <v>195</v>
      </c>
      <c r="C10" s="77" t="s">
        <v>201</v>
      </c>
      <c r="D10" s="77" t="s">
        <v>202</v>
      </c>
      <c r="E10" s="77" t="s">
        <v>92</v>
      </c>
      <c r="F10" s="77" t="s">
        <v>93</v>
      </c>
      <c r="G10" s="77" t="s">
        <v>221</v>
      </c>
      <c r="H10" s="101" t="s">
        <v>246</v>
      </c>
      <c r="I10" s="96">
        <v>32190.6662</v>
      </c>
      <c r="J10" s="96">
        <v>16230.588</v>
      </c>
      <c r="K10" s="99"/>
      <c r="L10" s="99"/>
      <c r="M10" s="99"/>
      <c r="N10" s="99"/>
      <c r="O10" s="99"/>
      <c r="P10" s="99"/>
      <c r="Q10" s="99"/>
      <c r="R10" s="99"/>
      <c r="S10" s="99">
        <f t="shared" si="0"/>
        <v>0</v>
      </c>
      <c r="T10" s="99">
        <f t="shared" si="1"/>
        <v>0</v>
      </c>
    </row>
    <row r="11" spans="2:20" x14ac:dyDescent="0.25">
      <c r="B11" s="77" t="s">
        <v>195</v>
      </c>
      <c r="C11" s="77" t="s">
        <v>201</v>
      </c>
      <c r="D11" s="77" t="s">
        <v>202</v>
      </c>
      <c r="E11" s="77" t="s">
        <v>88</v>
      </c>
      <c r="F11" s="77" t="s">
        <v>89</v>
      </c>
      <c r="G11" s="77" t="s">
        <v>221</v>
      </c>
      <c r="H11" s="101" t="s">
        <v>246</v>
      </c>
      <c r="I11" s="96">
        <v>32190.6662</v>
      </c>
      <c r="J11" s="96">
        <v>16230.588</v>
      </c>
      <c r="K11" s="99"/>
      <c r="L11" s="99"/>
      <c r="M11" s="99"/>
      <c r="N11" s="99"/>
      <c r="O11" s="99"/>
      <c r="P11" s="99"/>
      <c r="Q11" s="99"/>
      <c r="R11" s="99"/>
      <c r="S11" s="99">
        <f t="shared" si="0"/>
        <v>0</v>
      </c>
      <c r="T11" s="99">
        <f t="shared" si="1"/>
        <v>0</v>
      </c>
    </row>
    <row r="12" spans="2:20" x14ac:dyDescent="0.25">
      <c r="B12" s="77" t="s">
        <v>195</v>
      </c>
      <c r="C12" s="77" t="s">
        <v>203</v>
      </c>
      <c r="D12" s="77" t="s">
        <v>204</v>
      </c>
      <c r="E12" s="77" t="s">
        <v>92</v>
      </c>
      <c r="F12" s="77" t="s">
        <v>93</v>
      </c>
      <c r="G12" s="77" t="s">
        <v>221</v>
      </c>
      <c r="H12" s="101" t="s">
        <v>246</v>
      </c>
      <c r="I12" s="96">
        <v>32190.6662</v>
      </c>
      <c r="J12" s="96">
        <v>16230.588</v>
      </c>
      <c r="K12" s="99"/>
      <c r="L12" s="99"/>
      <c r="M12" s="99"/>
      <c r="N12" s="99"/>
      <c r="O12" s="99"/>
      <c r="P12" s="99"/>
      <c r="Q12" s="99"/>
      <c r="R12" s="99"/>
      <c r="S12" s="99">
        <f t="shared" si="0"/>
        <v>0</v>
      </c>
      <c r="T12" s="99">
        <f t="shared" si="1"/>
        <v>0</v>
      </c>
    </row>
    <row r="13" spans="2:20" x14ac:dyDescent="0.25">
      <c r="B13" s="77" t="s">
        <v>195</v>
      </c>
      <c r="C13" s="77" t="s">
        <v>203</v>
      </c>
      <c r="D13" s="77" t="s">
        <v>204</v>
      </c>
      <c r="E13" s="77" t="s">
        <v>205</v>
      </c>
      <c r="F13" s="77" t="s">
        <v>206</v>
      </c>
      <c r="G13" s="77" t="s">
        <v>221</v>
      </c>
      <c r="H13" s="101" t="s">
        <v>246</v>
      </c>
      <c r="I13" s="96">
        <v>32190.6662</v>
      </c>
      <c r="J13" s="96">
        <v>16230.588</v>
      </c>
      <c r="K13" s="99"/>
      <c r="L13" s="99"/>
      <c r="M13" s="99"/>
      <c r="N13" s="99"/>
      <c r="O13" s="99"/>
      <c r="P13" s="99"/>
      <c r="Q13" s="99"/>
      <c r="R13" s="99"/>
      <c r="S13" s="99">
        <f t="shared" si="0"/>
        <v>0</v>
      </c>
      <c r="T13" s="99">
        <f t="shared" si="1"/>
        <v>0</v>
      </c>
    </row>
    <row r="14" spans="2:20" x14ac:dyDescent="0.25">
      <c r="B14" s="77" t="s">
        <v>195</v>
      </c>
      <c r="C14" s="77" t="s">
        <v>203</v>
      </c>
      <c r="D14" s="77" t="s">
        <v>204</v>
      </c>
      <c r="E14" s="77" t="s">
        <v>88</v>
      </c>
      <c r="F14" s="77" t="s">
        <v>89</v>
      </c>
      <c r="G14" s="77" t="s">
        <v>221</v>
      </c>
      <c r="H14" s="101" t="s">
        <v>246</v>
      </c>
      <c r="I14" s="96">
        <v>32190.6662</v>
      </c>
      <c r="J14" s="96">
        <v>16230.588</v>
      </c>
      <c r="K14" s="99"/>
      <c r="L14" s="99"/>
      <c r="M14" s="99"/>
      <c r="N14" s="99"/>
      <c r="O14" s="99"/>
      <c r="P14" s="99"/>
      <c r="Q14" s="99"/>
      <c r="R14" s="99"/>
      <c r="S14" s="99">
        <f t="shared" si="0"/>
        <v>0</v>
      </c>
      <c r="T14" s="99">
        <f t="shared" si="1"/>
        <v>0</v>
      </c>
    </row>
    <row r="15" spans="2:20" x14ac:dyDescent="0.25">
      <c r="B15" s="77" t="s">
        <v>195</v>
      </c>
      <c r="C15" s="77" t="s">
        <v>207</v>
      </c>
      <c r="D15" s="77" t="s">
        <v>208</v>
      </c>
      <c r="E15" s="77" t="s">
        <v>209</v>
      </c>
      <c r="F15" s="77" t="s">
        <v>210</v>
      </c>
      <c r="G15" s="77" t="s">
        <v>221</v>
      </c>
      <c r="H15" s="101" t="s">
        <v>246</v>
      </c>
      <c r="I15" s="96">
        <v>32190.6662</v>
      </c>
      <c r="J15" s="96">
        <v>16230.588</v>
      </c>
      <c r="K15" s="99"/>
      <c r="L15" s="99"/>
      <c r="M15" s="99"/>
      <c r="N15" s="99"/>
      <c r="O15" s="99"/>
      <c r="P15" s="99"/>
      <c r="Q15" s="99"/>
      <c r="R15" s="99"/>
      <c r="S15" s="99">
        <f t="shared" si="0"/>
        <v>0</v>
      </c>
      <c r="T15" s="99">
        <f t="shared" si="1"/>
        <v>0</v>
      </c>
    </row>
    <row r="16" spans="2:20" x14ac:dyDescent="0.25">
      <c r="B16" s="77" t="s">
        <v>195</v>
      </c>
      <c r="C16" s="77" t="s">
        <v>211</v>
      </c>
      <c r="D16" s="77" t="s">
        <v>212</v>
      </c>
      <c r="E16" s="77" t="s">
        <v>213</v>
      </c>
      <c r="F16" s="77" t="s">
        <v>214</v>
      </c>
      <c r="G16" s="77" t="s">
        <v>221</v>
      </c>
      <c r="H16" s="101" t="s">
        <v>246</v>
      </c>
      <c r="I16" s="96">
        <v>32190.6662</v>
      </c>
      <c r="J16" s="96">
        <v>16230.588</v>
      </c>
      <c r="K16" s="99"/>
      <c r="L16" s="99"/>
      <c r="M16" s="99"/>
      <c r="N16" s="99"/>
      <c r="O16" s="99"/>
      <c r="P16" s="99"/>
      <c r="Q16" s="99"/>
      <c r="R16" s="99"/>
      <c r="S16" s="99">
        <f t="shared" si="0"/>
        <v>0</v>
      </c>
      <c r="T16" s="99">
        <f t="shared" si="1"/>
        <v>0</v>
      </c>
    </row>
    <row r="17" spans="2:20" x14ac:dyDescent="0.25">
      <c r="B17" s="77" t="s">
        <v>195</v>
      </c>
      <c r="C17" s="77" t="s">
        <v>211</v>
      </c>
      <c r="D17" s="77" t="s">
        <v>212</v>
      </c>
      <c r="E17" s="77" t="s">
        <v>183</v>
      </c>
      <c r="F17" s="77" t="s">
        <v>184</v>
      </c>
      <c r="G17" s="77" t="s">
        <v>221</v>
      </c>
      <c r="H17" s="101" t="s">
        <v>246</v>
      </c>
      <c r="I17" s="96">
        <v>32190.6662</v>
      </c>
      <c r="J17" s="96">
        <v>16230.588</v>
      </c>
      <c r="K17" s="99"/>
      <c r="L17" s="99"/>
      <c r="M17" s="99"/>
      <c r="N17" s="99"/>
      <c r="O17" s="99"/>
      <c r="P17" s="99"/>
      <c r="Q17" s="99"/>
      <c r="R17" s="99"/>
      <c r="S17" s="99">
        <f t="shared" si="0"/>
        <v>0</v>
      </c>
      <c r="T17" s="99">
        <f t="shared" si="1"/>
        <v>0</v>
      </c>
    </row>
    <row r="18" spans="2:20" x14ac:dyDescent="0.25">
      <c r="B18" s="77" t="s">
        <v>195</v>
      </c>
      <c r="C18" s="77" t="s">
        <v>215</v>
      </c>
      <c r="D18" s="77" t="s">
        <v>216</v>
      </c>
      <c r="E18" s="77" t="s">
        <v>92</v>
      </c>
      <c r="F18" s="77" t="s">
        <v>93</v>
      </c>
      <c r="G18" s="77" t="s">
        <v>221</v>
      </c>
      <c r="H18" s="101" t="s">
        <v>246</v>
      </c>
      <c r="I18" s="96">
        <v>32190.6662</v>
      </c>
      <c r="J18" s="96">
        <v>16230.588</v>
      </c>
      <c r="K18" s="99"/>
      <c r="L18" s="99"/>
      <c r="M18" s="99"/>
      <c r="N18" s="99"/>
      <c r="O18" s="99"/>
      <c r="P18" s="99"/>
      <c r="Q18" s="99"/>
      <c r="R18" s="99"/>
      <c r="S18" s="99">
        <f t="shared" si="0"/>
        <v>0</v>
      </c>
      <c r="T18" s="99">
        <f t="shared" si="1"/>
        <v>0</v>
      </c>
    </row>
    <row r="19" spans="2:20" x14ac:dyDescent="0.25">
      <c r="B19" s="77" t="s">
        <v>195</v>
      </c>
      <c r="C19" s="77" t="s">
        <v>215</v>
      </c>
      <c r="D19" s="77" t="s">
        <v>216</v>
      </c>
      <c r="E19" s="77" t="s">
        <v>217</v>
      </c>
      <c r="F19" s="77" t="s">
        <v>218</v>
      </c>
      <c r="G19" s="77" t="s">
        <v>221</v>
      </c>
      <c r="H19" s="101" t="s">
        <v>246</v>
      </c>
      <c r="I19" s="96">
        <v>32190.6662</v>
      </c>
      <c r="J19" s="96">
        <v>16230.588</v>
      </c>
      <c r="K19" s="99"/>
      <c r="L19" s="99"/>
      <c r="M19" s="99"/>
      <c r="N19" s="99"/>
      <c r="O19" s="99"/>
      <c r="P19" s="99"/>
      <c r="Q19" s="99"/>
      <c r="R19" s="99"/>
      <c r="S19" s="99">
        <f t="shared" si="0"/>
        <v>0</v>
      </c>
      <c r="T19" s="99">
        <f t="shared" si="1"/>
        <v>0</v>
      </c>
    </row>
    <row r="20" spans="2:20" x14ac:dyDescent="0.25">
      <c r="B20" s="77" t="s">
        <v>195</v>
      </c>
      <c r="C20" s="77" t="s">
        <v>215</v>
      </c>
      <c r="D20" s="77" t="s">
        <v>216</v>
      </c>
      <c r="E20" s="77" t="s">
        <v>88</v>
      </c>
      <c r="F20" s="77" t="s">
        <v>89</v>
      </c>
      <c r="G20" s="77" t="s">
        <v>221</v>
      </c>
      <c r="H20" s="101" t="s">
        <v>246</v>
      </c>
      <c r="I20" s="96">
        <v>32190.6662</v>
      </c>
      <c r="J20" s="96">
        <v>16230.588</v>
      </c>
      <c r="K20" s="99"/>
      <c r="L20" s="99"/>
      <c r="M20" s="99"/>
      <c r="N20" s="99"/>
      <c r="O20" s="99"/>
      <c r="P20" s="99"/>
      <c r="Q20" s="99"/>
      <c r="R20" s="99"/>
      <c r="S20" s="99">
        <f t="shared" si="0"/>
        <v>0</v>
      </c>
      <c r="T20" s="99">
        <f t="shared" si="1"/>
        <v>0</v>
      </c>
    </row>
    <row r="21" spans="2:20" x14ac:dyDescent="0.25">
      <c r="B21" s="77" t="s">
        <v>195</v>
      </c>
      <c r="C21" s="77" t="s">
        <v>219</v>
      </c>
      <c r="D21" s="77" t="s">
        <v>220</v>
      </c>
      <c r="E21" s="77" t="s">
        <v>88</v>
      </c>
      <c r="F21" s="77" t="s">
        <v>89</v>
      </c>
      <c r="G21" s="77" t="s">
        <v>221</v>
      </c>
      <c r="H21" s="101" t="s">
        <v>246</v>
      </c>
      <c r="I21" s="96">
        <v>32190.6662</v>
      </c>
      <c r="J21" s="96">
        <v>16230.588</v>
      </c>
      <c r="K21" s="99"/>
      <c r="L21" s="99"/>
      <c r="M21" s="99"/>
      <c r="N21" s="99"/>
      <c r="O21" s="99"/>
      <c r="P21" s="99"/>
      <c r="Q21" s="99"/>
      <c r="R21" s="99"/>
      <c r="S21" s="99">
        <f t="shared" si="0"/>
        <v>0</v>
      </c>
      <c r="T21" s="99">
        <f t="shared" si="1"/>
        <v>0</v>
      </c>
    </row>
    <row r="22" spans="2:20" x14ac:dyDescent="0.25">
      <c r="B22" s="77" t="s">
        <v>136</v>
      </c>
      <c r="C22" s="77" t="s">
        <v>222</v>
      </c>
      <c r="D22" s="77" t="s">
        <v>223</v>
      </c>
      <c r="E22" s="77" t="s">
        <v>224</v>
      </c>
      <c r="F22" s="77" t="s">
        <v>225</v>
      </c>
      <c r="G22" s="77" t="s">
        <v>130</v>
      </c>
      <c r="H22" s="101" t="s">
        <v>246</v>
      </c>
      <c r="I22" s="96">
        <v>32190.6662</v>
      </c>
      <c r="J22" s="96">
        <v>16230.588</v>
      </c>
      <c r="K22" s="99"/>
      <c r="L22" s="99"/>
      <c r="M22" s="99"/>
      <c r="N22" s="99"/>
      <c r="O22" s="99"/>
      <c r="P22" s="99"/>
      <c r="Q22" s="99"/>
      <c r="R22" s="99"/>
      <c r="S22" s="99">
        <f t="shared" si="0"/>
        <v>0</v>
      </c>
      <c r="T22" s="99">
        <f t="shared" si="1"/>
        <v>0</v>
      </c>
    </row>
    <row r="23" spans="2:20" x14ac:dyDescent="0.25">
      <c r="B23" s="77" t="s">
        <v>136</v>
      </c>
      <c r="C23" s="77" t="s">
        <v>222</v>
      </c>
      <c r="D23" s="77" t="s">
        <v>223</v>
      </c>
      <c r="E23" s="77" t="s">
        <v>226</v>
      </c>
      <c r="F23" s="77" t="s">
        <v>227</v>
      </c>
      <c r="G23" s="77" t="s">
        <v>130</v>
      </c>
      <c r="H23" s="101" t="s">
        <v>246</v>
      </c>
      <c r="I23" s="96">
        <v>32190.6662</v>
      </c>
      <c r="J23" s="96">
        <v>16230.588</v>
      </c>
      <c r="K23" s="99"/>
      <c r="L23" s="99"/>
      <c r="M23" s="99"/>
      <c r="N23" s="99"/>
      <c r="O23" s="99"/>
      <c r="P23" s="99"/>
      <c r="Q23" s="99"/>
      <c r="R23" s="99"/>
      <c r="S23" s="99">
        <f t="shared" si="0"/>
        <v>0</v>
      </c>
      <c r="T23" s="99">
        <f t="shared" si="1"/>
        <v>0</v>
      </c>
    </row>
    <row r="24" spans="2:20" x14ac:dyDescent="0.25">
      <c r="B24" s="77" t="s">
        <v>136</v>
      </c>
      <c r="C24" s="77" t="s">
        <v>222</v>
      </c>
      <c r="D24" s="77" t="s">
        <v>223</v>
      </c>
      <c r="E24" s="77" t="s">
        <v>92</v>
      </c>
      <c r="F24" s="77" t="s">
        <v>93</v>
      </c>
      <c r="G24" s="77" t="s">
        <v>130</v>
      </c>
      <c r="H24" s="101" t="s">
        <v>246</v>
      </c>
      <c r="I24" s="96">
        <v>32190.6662</v>
      </c>
      <c r="J24" s="96">
        <v>16230.588</v>
      </c>
      <c r="K24" s="99"/>
      <c r="L24" s="99"/>
      <c r="M24" s="99"/>
      <c r="N24" s="99"/>
      <c r="O24" s="99"/>
      <c r="P24" s="99"/>
      <c r="Q24" s="99"/>
      <c r="R24" s="99"/>
      <c r="S24" s="99">
        <f t="shared" si="0"/>
        <v>0</v>
      </c>
      <c r="T24" s="99">
        <f t="shared" si="1"/>
        <v>0</v>
      </c>
    </row>
    <row r="25" spans="2:20" x14ac:dyDescent="0.25">
      <c r="B25" s="77" t="s">
        <v>136</v>
      </c>
      <c r="C25" s="77" t="s">
        <v>222</v>
      </c>
      <c r="D25" s="77" t="s">
        <v>223</v>
      </c>
      <c r="E25" s="77" t="s">
        <v>228</v>
      </c>
      <c r="F25" s="77" t="s">
        <v>229</v>
      </c>
      <c r="G25" s="77" t="s">
        <v>130</v>
      </c>
      <c r="H25" s="101" t="s">
        <v>246</v>
      </c>
      <c r="I25" s="96">
        <v>32190.6662</v>
      </c>
      <c r="J25" s="96">
        <v>16230.588</v>
      </c>
      <c r="K25" s="99"/>
      <c r="L25" s="99"/>
      <c r="M25" s="99"/>
      <c r="N25" s="99"/>
      <c r="O25" s="99"/>
      <c r="P25" s="99"/>
      <c r="Q25" s="99"/>
      <c r="R25" s="99"/>
      <c r="S25" s="99">
        <f t="shared" si="0"/>
        <v>0</v>
      </c>
      <c r="T25" s="99">
        <f t="shared" si="1"/>
        <v>0</v>
      </c>
    </row>
    <row r="26" spans="2:20" x14ac:dyDescent="0.25">
      <c r="B26" s="77" t="s">
        <v>136</v>
      </c>
      <c r="C26" s="77" t="s">
        <v>222</v>
      </c>
      <c r="D26" s="77" t="s">
        <v>223</v>
      </c>
      <c r="E26" s="77" t="s">
        <v>88</v>
      </c>
      <c r="F26" s="77" t="s">
        <v>89</v>
      </c>
      <c r="G26" s="77" t="s">
        <v>130</v>
      </c>
      <c r="H26" s="101" t="s">
        <v>246</v>
      </c>
      <c r="I26" s="96">
        <v>32190.6662</v>
      </c>
      <c r="J26" s="96">
        <v>16230.588</v>
      </c>
      <c r="K26" s="99"/>
      <c r="L26" s="99"/>
      <c r="M26" s="99"/>
      <c r="N26" s="99"/>
      <c r="O26" s="99"/>
      <c r="P26" s="99"/>
      <c r="Q26" s="99"/>
      <c r="R26" s="99"/>
      <c r="S26" s="99">
        <f t="shared" si="0"/>
        <v>0</v>
      </c>
      <c r="T26" s="99">
        <f t="shared" si="1"/>
        <v>0</v>
      </c>
    </row>
    <row r="27" spans="2:20" x14ac:dyDescent="0.25">
      <c r="B27" s="77" t="s">
        <v>136</v>
      </c>
      <c r="C27" s="77" t="s">
        <v>230</v>
      </c>
      <c r="D27" s="77" t="s">
        <v>231</v>
      </c>
      <c r="E27" s="77" t="s">
        <v>88</v>
      </c>
      <c r="F27" s="77" t="s">
        <v>89</v>
      </c>
      <c r="G27" s="77" t="s">
        <v>221</v>
      </c>
      <c r="H27" s="101" t="s">
        <v>246</v>
      </c>
      <c r="I27" s="96">
        <v>32190.6662</v>
      </c>
      <c r="J27" s="96">
        <v>16230.588</v>
      </c>
      <c r="K27" s="99"/>
      <c r="L27" s="99"/>
      <c r="M27" s="99"/>
      <c r="N27" s="99"/>
      <c r="O27" s="99"/>
      <c r="P27" s="99"/>
      <c r="Q27" s="99"/>
      <c r="R27" s="99"/>
      <c r="S27" s="99">
        <f t="shared" si="0"/>
        <v>0</v>
      </c>
      <c r="T27" s="99">
        <f t="shared" si="1"/>
        <v>0</v>
      </c>
    </row>
    <row r="28" spans="2:20" x14ac:dyDescent="0.25">
      <c r="B28" s="77" t="s">
        <v>136</v>
      </c>
      <c r="C28" s="77" t="s">
        <v>232</v>
      </c>
      <c r="D28" s="77" t="s">
        <v>233</v>
      </c>
      <c r="E28" s="77" t="s">
        <v>92</v>
      </c>
      <c r="F28" s="77" t="s">
        <v>93</v>
      </c>
      <c r="G28" s="77" t="s">
        <v>130</v>
      </c>
      <c r="H28" s="101" t="s">
        <v>246</v>
      </c>
      <c r="I28" s="96">
        <v>32190.6662</v>
      </c>
      <c r="J28" s="96">
        <v>16230.588</v>
      </c>
      <c r="K28" s="99"/>
      <c r="L28" s="99"/>
      <c r="M28" s="99"/>
      <c r="N28" s="99"/>
      <c r="O28" s="99"/>
      <c r="P28" s="99"/>
      <c r="Q28" s="99"/>
      <c r="R28" s="99"/>
      <c r="S28" s="99">
        <f t="shared" si="0"/>
        <v>0</v>
      </c>
      <c r="T28" s="99">
        <f t="shared" si="1"/>
        <v>0</v>
      </c>
    </row>
    <row r="29" spans="2:20" x14ac:dyDescent="0.25">
      <c r="B29" s="77" t="s">
        <v>136</v>
      </c>
      <c r="C29" s="77" t="s">
        <v>232</v>
      </c>
      <c r="D29" s="77" t="s">
        <v>233</v>
      </c>
      <c r="E29" s="77" t="s">
        <v>234</v>
      </c>
      <c r="F29" s="77" t="s">
        <v>235</v>
      </c>
      <c r="G29" s="77" t="s">
        <v>130</v>
      </c>
      <c r="H29" s="101" t="s">
        <v>246</v>
      </c>
      <c r="I29" s="96">
        <v>32190.6662</v>
      </c>
      <c r="J29" s="96">
        <v>16230.588</v>
      </c>
      <c r="K29" s="99"/>
      <c r="L29" s="99"/>
      <c r="M29" s="99"/>
      <c r="N29" s="99"/>
      <c r="O29" s="99"/>
      <c r="P29" s="99"/>
      <c r="Q29" s="99"/>
      <c r="R29" s="99"/>
      <c r="S29" s="99">
        <f t="shared" si="0"/>
        <v>0</v>
      </c>
      <c r="T29" s="99">
        <f t="shared" si="1"/>
        <v>0</v>
      </c>
    </row>
    <row r="30" spans="2:20" x14ac:dyDescent="0.25">
      <c r="B30" s="77" t="s">
        <v>136</v>
      </c>
      <c r="C30" s="77" t="s">
        <v>232</v>
      </c>
      <c r="D30" s="77" t="s">
        <v>233</v>
      </c>
      <c r="E30" s="77" t="s">
        <v>88</v>
      </c>
      <c r="F30" s="77" t="s">
        <v>89</v>
      </c>
      <c r="G30" s="77" t="s">
        <v>130</v>
      </c>
      <c r="H30" s="101" t="s">
        <v>246</v>
      </c>
      <c r="I30" s="96">
        <v>32190.6662</v>
      </c>
      <c r="J30" s="96">
        <v>16230.588</v>
      </c>
      <c r="K30" s="99"/>
      <c r="L30" s="99"/>
      <c r="M30" s="99"/>
      <c r="N30" s="99"/>
      <c r="O30" s="99"/>
      <c r="P30" s="99"/>
      <c r="Q30" s="99"/>
      <c r="R30" s="99"/>
      <c r="S30" s="99">
        <f t="shared" si="0"/>
        <v>0</v>
      </c>
      <c r="T30" s="99">
        <f t="shared" si="1"/>
        <v>0</v>
      </c>
    </row>
    <row r="31" spans="2:20" x14ac:dyDescent="0.25">
      <c r="B31" s="77" t="s">
        <v>136</v>
      </c>
      <c r="C31" s="77" t="s">
        <v>232</v>
      </c>
      <c r="D31" s="77" t="s">
        <v>233</v>
      </c>
      <c r="E31" s="77" t="s">
        <v>236</v>
      </c>
      <c r="F31" s="77" t="s">
        <v>237</v>
      </c>
      <c r="G31" s="77" t="s">
        <v>130</v>
      </c>
      <c r="H31" s="101" t="s">
        <v>246</v>
      </c>
      <c r="I31" s="96">
        <v>32190.6662</v>
      </c>
      <c r="J31" s="96">
        <v>16230.588</v>
      </c>
      <c r="K31" s="99"/>
      <c r="L31" s="99"/>
      <c r="M31" s="99"/>
      <c r="N31" s="99"/>
      <c r="O31" s="99"/>
      <c r="P31" s="99"/>
      <c r="Q31" s="99"/>
      <c r="R31" s="99"/>
      <c r="S31" s="99">
        <f t="shared" si="0"/>
        <v>0</v>
      </c>
      <c r="T31" s="99">
        <f t="shared" si="1"/>
        <v>0</v>
      </c>
    </row>
    <row r="32" spans="2:20" x14ac:dyDescent="0.25">
      <c r="B32" s="77" t="s">
        <v>136</v>
      </c>
      <c r="C32" s="77" t="s">
        <v>238</v>
      </c>
      <c r="D32" s="77" t="s">
        <v>239</v>
      </c>
      <c r="E32" s="77" t="s">
        <v>240</v>
      </c>
      <c r="F32" s="77" t="s">
        <v>241</v>
      </c>
      <c r="G32" s="77" t="s">
        <v>130</v>
      </c>
      <c r="H32" s="101" t="s">
        <v>246</v>
      </c>
      <c r="I32" s="96">
        <v>32190.6662</v>
      </c>
      <c r="J32" s="96">
        <v>16230.588</v>
      </c>
      <c r="K32" s="99"/>
      <c r="L32" s="99"/>
      <c r="M32" s="99"/>
      <c r="N32" s="99"/>
      <c r="O32" s="99"/>
      <c r="P32" s="99"/>
      <c r="Q32" s="99"/>
      <c r="R32" s="99"/>
      <c r="S32" s="99">
        <f t="shared" si="0"/>
        <v>0</v>
      </c>
      <c r="T32" s="99">
        <f t="shared" si="1"/>
        <v>0</v>
      </c>
    </row>
    <row r="33" spans="2:20" x14ac:dyDescent="0.25">
      <c r="B33" s="77" t="s">
        <v>136</v>
      </c>
      <c r="C33" s="77" t="s">
        <v>238</v>
      </c>
      <c r="D33" s="77" t="s">
        <v>239</v>
      </c>
      <c r="E33" s="77" t="s">
        <v>92</v>
      </c>
      <c r="F33" s="77" t="s">
        <v>93</v>
      </c>
      <c r="G33" s="77" t="s">
        <v>130</v>
      </c>
      <c r="H33" s="101" t="s">
        <v>246</v>
      </c>
      <c r="I33" s="96">
        <v>32190.6662</v>
      </c>
      <c r="J33" s="96">
        <v>16230.588</v>
      </c>
      <c r="K33" s="99"/>
      <c r="L33" s="99"/>
      <c r="M33" s="99"/>
      <c r="N33" s="99"/>
      <c r="O33" s="99"/>
      <c r="P33" s="99"/>
      <c r="Q33" s="99"/>
      <c r="R33" s="99"/>
      <c r="S33" s="99">
        <f t="shared" si="0"/>
        <v>0</v>
      </c>
      <c r="T33" s="99">
        <f t="shared" si="1"/>
        <v>0</v>
      </c>
    </row>
    <row r="34" spans="2:20" x14ac:dyDescent="0.25">
      <c r="B34" s="77" t="s">
        <v>136</v>
      </c>
      <c r="C34" s="77" t="s">
        <v>238</v>
      </c>
      <c r="D34" s="77" t="s">
        <v>239</v>
      </c>
      <c r="E34" s="77" t="s">
        <v>100</v>
      </c>
      <c r="F34" s="77" t="s">
        <v>101</v>
      </c>
      <c r="G34" s="77" t="s">
        <v>130</v>
      </c>
      <c r="H34" s="101" t="s">
        <v>246</v>
      </c>
      <c r="I34" s="96">
        <v>32190.6662</v>
      </c>
      <c r="J34" s="96">
        <v>16230.588</v>
      </c>
      <c r="K34" s="99"/>
      <c r="L34" s="99"/>
      <c r="M34" s="99"/>
      <c r="N34" s="99"/>
      <c r="O34" s="99"/>
      <c r="P34" s="99"/>
      <c r="Q34" s="99"/>
      <c r="R34" s="99"/>
      <c r="S34" s="99">
        <f t="shared" si="0"/>
        <v>0</v>
      </c>
      <c r="T34" s="99">
        <f t="shared" si="1"/>
        <v>0</v>
      </c>
    </row>
    <row r="35" spans="2:20" x14ac:dyDescent="0.25">
      <c r="B35" s="77" t="s">
        <v>136</v>
      </c>
      <c r="C35" s="77" t="s">
        <v>238</v>
      </c>
      <c r="D35" s="77" t="s">
        <v>239</v>
      </c>
      <c r="E35" s="77" t="s">
        <v>88</v>
      </c>
      <c r="F35" s="77" t="s">
        <v>89</v>
      </c>
      <c r="G35" s="77" t="s">
        <v>130</v>
      </c>
      <c r="H35" s="101" t="s">
        <v>246</v>
      </c>
      <c r="I35" s="96">
        <v>32190.6662</v>
      </c>
      <c r="J35" s="96">
        <v>16230.588</v>
      </c>
      <c r="K35" s="99"/>
      <c r="L35" s="99"/>
      <c r="M35" s="99"/>
      <c r="N35" s="99"/>
      <c r="O35" s="99"/>
      <c r="P35" s="99"/>
      <c r="Q35" s="99"/>
      <c r="R35" s="99"/>
      <c r="S35" s="99">
        <f t="shared" si="0"/>
        <v>0</v>
      </c>
      <c r="T35" s="99">
        <f t="shared" si="1"/>
        <v>0</v>
      </c>
    </row>
    <row r="36" spans="2:20" x14ac:dyDescent="0.25">
      <c r="B36" s="77" t="s">
        <v>136</v>
      </c>
      <c r="C36" s="77" t="s">
        <v>242</v>
      </c>
      <c r="D36" s="77" t="s">
        <v>243</v>
      </c>
      <c r="E36" s="77" t="s">
        <v>92</v>
      </c>
      <c r="F36" s="77" t="s">
        <v>93</v>
      </c>
      <c r="G36" s="77" t="s">
        <v>221</v>
      </c>
      <c r="H36" s="101" t="s">
        <v>246</v>
      </c>
      <c r="I36" s="96">
        <v>32190.6662</v>
      </c>
      <c r="J36" s="96">
        <v>16230.588</v>
      </c>
      <c r="K36" s="99"/>
      <c r="L36" s="99"/>
      <c r="M36" s="99"/>
      <c r="N36" s="99"/>
      <c r="O36" s="99"/>
      <c r="P36" s="99"/>
      <c r="Q36" s="99"/>
      <c r="R36" s="99"/>
      <c r="S36" s="99">
        <f t="shared" si="0"/>
        <v>0</v>
      </c>
      <c r="T36" s="99">
        <f t="shared" si="1"/>
        <v>0</v>
      </c>
    </row>
    <row r="37" spans="2:20" x14ac:dyDescent="0.25">
      <c r="B37" s="77" t="s">
        <v>136</v>
      </c>
      <c r="C37" s="77" t="s">
        <v>242</v>
      </c>
      <c r="D37" s="77" t="s">
        <v>243</v>
      </c>
      <c r="E37" s="77" t="s">
        <v>88</v>
      </c>
      <c r="F37" s="77" t="s">
        <v>89</v>
      </c>
      <c r="G37" s="77" t="s">
        <v>221</v>
      </c>
      <c r="H37" s="101" t="s">
        <v>246</v>
      </c>
      <c r="I37" s="96">
        <v>32190.6662</v>
      </c>
      <c r="J37" s="96">
        <v>16230.588</v>
      </c>
      <c r="K37" s="99"/>
      <c r="L37" s="99"/>
      <c r="M37" s="99"/>
      <c r="N37" s="99"/>
      <c r="O37" s="99"/>
      <c r="P37" s="99"/>
      <c r="Q37" s="99"/>
      <c r="R37" s="99"/>
      <c r="S37" s="99">
        <f t="shared" si="0"/>
        <v>0</v>
      </c>
      <c r="T37" s="99">
        <f t="shared" si="1"/>
        <v>0</v>
      </c>
    </row>
    <row r="38" spans="2:20" x14ac:dyDescent="0.25">
      <c r="B38" s="77" t="s">
        <v>136</v>
      </c>
      <c r="C38" s="77" t="s">
        <v>244</v>
      </c>
      <c r="D38" s="77" t="s">
        <v>245</v>
      </c>
      <c r="E38" s="77" t="s">
        <v>240</v>
      </c>
      <c r="F38" s="77" t="s">
        <v>241</v>
      </c>
      <c r="G38" s="77" t="s">
        <v>221</v>
      </c>
      <c r="H38" s="101" t="s">
        <v>246</v>
      </c>
      <c r="I38" s="96">
        <v>32190.6662</v>
      </c>
      <c r="J38" s="96">
        <v>16230.588</v>
      </c>
      <c r="K38" s="99"/>
      <c r="L38" s="99"/>
      <c r="M38" s="99"/>
      <c r="N38" s="99"/>
      <c r="O38" s="99"/>
      <c r="P38" s="99"/>
      <c r="Q38" s="99"/>
      <c r="R38" s="99"/>
      <c r="S38" s="99">
        <f>SUM(K38:R38)</f>
        <v>0</v>
      </c>
      <c r="T38" s="99">
        <f t="shared" si="1"/>
        <v>0</v>
      </c>
    </row>
    <row r="39" spans="2:20" x14ac:dyDescent="0.25">
      <c r="B39" s="77" t="s">
        <v>136</v>
      </c>
      <c r="C39" s="77" t="s">
        <v>244</v>
      </c>
      <c r="D39" s="77" t="s">
        <v>245</v>
      </c>
      <c r="E39" s="77" t="s">
        <v>92</v>
      </c>
      <c r="F39" s="77" t="s">
        <v>93</v>
      </c>
      <c r="G39" s="77" t="s">
        <v>221</v>
      </c>
      <c r="H39" s="101" t="s">
        <v>246</v>
      </c>
      <c r="I39" s="96">
        <v>32190.6662</v>
      </c>
      <c r="J39" s="96">
        <v>16230.588</v>
      </c>
      <c r="K39" s="99"/>
      <c r="L39" s="99"/>
      <c r="M39" s="99"/>
      <c r="N39" s="99"/>
      <c r="O39" s="99"/>
      <c r="P39" s="99"/>
      <c r="Q39" s="99"/>
      <c r="R39" s="99"/>
      <c r="S39" s="99">
        <f>SUM(K39:R39)</f>
        <v>0</v>
      </c>
      <c r="T39" s="99">
        <f t="shared" si="1"/>
        <v>0</v>
      </c>
    </row>
    <row r="40" spans="2:20" x14ac:dyDescent="0.25">
      <c r="S40" s="104">
        <f>SUM(S8:S39)</f>
        <v>0</v>
      </c>
      <c r="T40" s="104">
        <f>SUM(T8:T39)</f>
        <v>0</v>
      </c>
    </row>
  </sheetData>
  <mergeCells count="1">
    <mergeCell ref="K5:R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9.1 Y 10.1 TEES MF</vt:lpstr>
      <vt:lpstr>9.1 Y 10.1 TEES YF</vt:lpstr>
      <vt:lpstr> LA POLAR MF</vt:lpstr>
      <vt:lpstr>LA POLAR YF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 Sasso</dc:creator>
  <cp:lastModifiedBy>Claudia Huerta</cp:lastModifiedBy>
  <dcterms:created xsi:type="dcterms:W3CDTF">2021-04-16T16:13:15Z</dcterms:created>
  <dcterms:modified xsi:type="dcterms:W3CDTF">2021-06-24T04:45:16Z</dcterms:modified>
</cp:coreProperties>
</file>