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192.168.100.10\Documentos\chuerta\Desktop\COMPRAHO21\HO21 FACTORY\"/>
    </mc:Choice>
  </mc:AlternateContent>
  <xr:revisionPtr revIDLastSave="0" documentId="13_ncr:1_{2301FAAD-7FEB-49BF-9D60-4BA09FD2466D}" xr6:coauthVersionLast="45" xr6:coauthVersionMax="47" xr10:uidLastSave="{00000000-0000-0000-0000-000000000000}"/>
  <bookViews>
    <workbookView xWindow="-120" yWindow="-120" windowWidth="20640" windowHeight="11160" xr2:uid="{D1C08ED7-0F65-489E-A73E-AFD98A69B9CF}"/>
  </bookViews>
  <sheets>
    <sheet name="1.1 TEES MN" sheetId="1" r:id="rId1"/>
    <sheet name="1.1 TEES YC" sheetId="4" r:id="rId2"/>
    <sheet name="Hoja1" sheetId="6" r:id="rId3"/>
    <sheet name=" LA POLAR MF" sheetId="3" state="hidden" r:id="rId4"/>
    <sheet name="LA POLAR YF" sheetId="5" state="hidden" r:id="rId5"/>
  </sheets>
  <definedNames>
    <definedName name="_xlnm._FilterDatabase" localSheetId="0" hidden="1">'1.1 TEES MN'!$A$14:$BV$122</definedName>
    <definedName name="_xlnm._FilterDatabase" localSheetId="1" hidden="1">'1.1 TEES YC'!$A$14:$BV$73</definedName>
  </definedNames>
  <calcPr calcId="191029"/>
  <pivotCaches>
    <pivotCache cacheId="106" r:id="rId6"/>
    <pivotCache cacheId="107"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59" i="4" l="1"/>
  <c r="Q59" i="4"/>
  <c r="N60" i="4"/>
  <c r="Q60" i="4"/>
  <c r="N61" i="4"/>
  <c r="Q61" i="4"/>
  <c r="N62" i="4"/>
  <c r="Q62" i="4"/>
  <c r="N63" i="4"/>
  <c r="Q63" i="4"/>
  <c r="N64" i="4"/>
  <c r="Q64" i="4"/>
  <c r="N57" i="4"/>
  <c r="Q57" i="4"/>
  <c r="N58" i="4"/>
  <c r="Q58" i="4"/>
  <c r="AQ15" i="4" l="1"/>
  <c r="BB15" i="4"/>
  <c r="BH15" i="4" s="1"/>
  <c r="AQ16" i="4"/>
  <c r="BB16" i="4"/>
  <c r="BE16" i="4" s="1"/>
  <c r="AQ17" i="4"/>
  <c r="BB17" i="4"/>
  <c r="BD17" i="4" s="1"/>
  <c r="AQ18" i="4"/>
  <c r="BB18" i="4"/>
  <c r="BD18" i="4" s="1"/>
  <c r="AQ19" i="4"/>
  <c r="BB19" i="4"/>
  <c r="BH19" i="4" s="1"/>
  <c r="AQ20" i="4"/>
  <c r="BB20" i="4"/>
  <c r="BE20" i="4" s="1"/>
  <c r="AQ21" i="4"/>
  <c r="BB21" i="4"/>
  <c r="BD21" i="4" s="1"/>
  <c r="AQ22" i="4"/>
  <c r="AY22" i="4" s="1"/>
  <c r="BB22" i="4"/>
  <c r="BG22" i="4" s="1"/>
  <c r="AQ23" i="4"/>
  <c r="AU23" i="4" s="1"/>
  <c r="BB23" i="4"/>
  <c r="BF23" i="4" s="1"/>
  <c r="AQ24" i="4"/>
  <c r="AU24" i="4" s="1"/>
  <c r="BB24" i="4"/>
  <c r="BG24" i="4" s="1"/>
  <c r="AQ25" i="4"/>
  <c r="AZ25" i="4" s="1"/>
  <c r="BB25" i="4"/>
  <c r="BH25" i="4" s="1"/>
  <c r="AQ26" i="4"/>
  <c r="AZ26" i="4" s="1"/>
  <c r="BB26" i="4"/>
  <c r="BG26" i="4" s="1"/>
  <c r="AQ27" i="4"/>
  <c r="BB27" i="4"/>
  <c r="BH27" i="4" s="1"/>
  <c r="AQ28" i="4"/>
  <c r="BB28" i="4"/>
  <c r="BH28" i="4" s="1"/>
  <c r="AQ29" i="4"/>
  <c r="BB29" i="4"/>
  <c r="BH29" i="4" s="1"/>
  <c r="AQ30" i="4"/>
  <c r="BB30" i="4"/>
  <c r="BH30" i="4" s="1"/>
  <c r="AQ31" i="4"/>
  <c r="BB31" i="4"/>
  <c r="BH31" i="4" s="1"/>
  <c r="AQ32" i="4"/>
  <c r="BB32" i="4"/>
  <c r="BH32" i="4" s="1"/>
  <c r="AQ33" i="4"/>
  <c r="AU33" i="4" s="1"/>
  <c r="BB33" i="4"/>
  <c r="AQ34" i="4"/>
  <c r="AV34" i="4" s="1"/>
  <c r="BB34" i="4"/>
  <c r="BE34" i="4" s="1"/>
  <c r="AQ35" i="4"/>
  <c r="AU35" i="4" s="1"/>
  <c r="BB35" i="4"/>
  <c r="BF35" i="4" s="1"/>
  <c r="AQ36" i="4"/>
  <c r="AV36" i="4" s="1"/>
  <c r="BB36" i="4"/>
  <c r="BE36" i="4" s="1"/>
  <c r="AQ37" i="4"/>
  <c r="AU37" i="4" s="1"/>
  <c r="BB37" i="4"/>
  <c r="AQ38" i="4"/>
  <c r="AV38" i="4" s="1"/>
  <c r="BB38" i="4"/>
  <c r="BE38" i="4" s="1"/>
  <c r="AQ39" i="4"/>
  <c r="AU39" i="4" s="1"/>
  <c r="BB39" i="4"/>
  <c r="BF39" i="4" s="1"/>
  <c r="AQ40" i="4"/>
  <c r="AV40" i="4" s="1"/>
  <c r="BB40" i="4"/>
  <c r="BE40" i="4" s="1"/>
  <c r="AQ41" i="4"/>
  <c r="AU41" i="4" s="1"/>
  <c r="BB41" i="4"/>
  <c r="AQ42" i="4"/>
  <c r="AV42" i="4" s="1"/>
  <c r="BB42" i="4"/>
  <c r="BE42" i="4" s="1"/>
  <c r="AQ43" i="4"/>
  <c r="AU43" i="4" s="1"/>
  <c r="BB43" i="4"/>
  <c r="BF43" i="4" s="1"/>
  <c r="AQ44" i="4"/>
  <c r="AV44" i="4" s="1"/>
  <c r="BB44" i="4"/>
  <c r="BE44" i="4" s="1"/>
  <c r="AQ45" i="4"/>
  <c r="AW45" i="4" s="1"/>
  <c r="BB45" i="4"/>
  <c r="AQ46" i="4"/>
  <c r="AS46" i="4" s="1"/>
  <c r="BB46" i="4"/>
  <c r="BJ46" i="4" s="1"/>
  <c r="AQ47" i="4"/>
  <c r="AS47" i="4" s="1"/>
  <c r="BB47" i="4"/>
  <c r="BJ47" i="4" s="1"/>
  <c r="AQ48" i="4"/>
  <c r="AS48" i="4" s="1"/>
  <c r="BB48" i="4"/>
  <c r="BJ48" i="4" s="1"/>
  <c r="AQ49" i="4"/>
  <c r="AS49" i="4" s="1"/>
  <c r="BB49" i="4"/>
  <c r="BF49" i="4" s="1"/>
  <c r="AQ50" i="4"/>
  <c r="AY50" i="4" s="1"/>
  <c r="BB50" i="4"/>
  <c r="AQ51" i="4"/>
  <c r="AS51" i="4" s="1"/>
  <c r="BB51" i="4"/>
  <c r="BG51" i="4" s="1"/>
  <c r="AQ52" i="4"/>
  <c r="AW52" i="4" s="1"/>
  <c r="BB52" i="4"/>
  <c r="BG52" i="4" s="1"/>
  <c r="AQ53" i="4"/>
  <c r="AW53" i="4" s="1"/>
  <c r="BB53" i="4"/>
  <c r="BG53" i="4" s="1"/>
  <c r="AQ54" i="4"/>
  <c r="AW54" i="4" s="1"/>
  <c r="BB54" i="4"/>
  <c r="BG54" i="4" s="1"/>
  <c r="AQ55" i="4"/>
  <c r="AW55" i="4" s="1"/>
  <c r="BB55" i="4"/>
  <c r="BG55" i="4" s="1"/>
  <c r="AQ56" i="4"/>
  <c r="AW56" i="4" s="1"/>
  <c r="BB56" i="4"/>
  <c r="BG56" i="4" s="1"/>
  <c r="AE122" i="1"/>
  <c r="AF122" i="1"/>
  <c r="AG122" i="1"/>
  <c r="AH122" i="1"/>
  <c r="AI122" i="1"/>
  <c r="AJ122" i="1"/>
  <c r="AK122" i="1"/>
  <c r="AD122" i="1"/>
  <c r="AQ15" i="1"/>
  <c r="AS15" i="1" s="1"/>
  <c r="BB15" i="1"/>
  <c r="AQ16" i="1"/>
  <c r="AU16" i="1" s="1"/>
  <c r="BB16" i="1"/>
  <c r="BF16" i="1" s="1"/>
  <c r="AQ17" i="1"/>
  <c r="BB17" i="1"/>
  <c r="BG17" i="1" s="1"/>
  <c r="AQ18" i="1"/>
  <c r="BB18" i="1"/>
  <c r="AQ19" i="1"/>
  <c r="AS19" i="1" s="1"/>
  <c r="BB19" i="1"/>
  <c r="BI19" i="1" s="1"/>
  <c r="AQ20" i="1"/>
  <c r="AS20" i="1" s="1"/>
  <c r="BB20" i="1"/>
  <c r="BD20" i="1" s="1"/>
  <c r="AQ21" i="1"/>
  <c r="AW21" i="1" s="1"/>
  <c r="BB21" i="1"/>
  <c r="BD21" i="1" s="1"/>
  <c r="AQ22" i="1"/>
  <c r="AY22" i="1" s="1"/>
  <c r="BB22" i="1"/>
  <c r="BD22" i="1" s="1"/>
  <c r="AQ23" i="1"/>
  <c r="AS23" i="1" s="1"/>
  <c r="BB23" i="1"/>
  <c r="BI23" i="1" s="1"/>
  <c r="AQ24" i="1"/>
  <c r="AS24" i="1" s="1"/>
  <c r="BB24" i="1"/>
  <c r="BD24" i="1" s="1"/>
  <c r="AQ25" i="1"/>
  <c r="BB25" i="1"/>
  <c r="BI25" i="1" s="1"/>
  <c r="AQ26" i="1"/>
  <c r="AW26" i="1" s="1"/>
  <c r="BB26" i="1"/>
  <c r="BD26" i="1" s="1"/>
  <c r="AQ27" i="1"/>
  <c r="BB27" i="1"/>
  <c r="BI27" i="1" s="1"/>
  <c r="AQ28" i="1"/>
  <c r="AS28" i="1" s="1"/>
  <c r="BB28" i="1"/>
  <c r="BI28" i="1" s="1"/>
  <c r="AQ29" i="1"/>
  <c r="AU29" i="1" s="1"/>
  <c r="BB29" i="1"/>
  <c r="BF29" i="1" s="1"/>
  <c r="AQ30" i="1"/>
  <c r="AU30" i="1" s="1"/>
  <c r="BB30" i="1"/>
  <c r="BF30" i="1" s="1"/>
  <c r="AQ31" i="1"/>
  <c r="AU31" i="1" s="1"/>
  <c r="BB31" i="1"/>
  <c r="BF31" i="1" s="1"/>
  <c r="AQ32" i="1"/>
  <c r="AU32" i="1" s="1"/>
  <c r="BB32" i="1"/>
  <c r="BF32" i="1" s="1"/>
  <c r="AQ33" i="1"/>
  <c r="AU33" i="1" s="1"/>
  <c r="BB33" i="1"/>
  <c r="BF33" i="1" s="1"/>
  <c r="AQ34" i="1"/>
  <c r="AU34" i="1" s="1"/>
  <c r="BB34" i="1"/>
  <c r="BF34" i="1" s="1"/>
  <c r="AQ35" i="1"/>
  <c r="AU35" i="1" s="1"/>
  <c r="BB35" i="1"/>
  <c r="BF35" i="1" s="1"/>
  <c r="AQ36" i="1"/>
  <c r="AU36" i="1" s="1"/>
  <c r="BB36" i="1"/>
  <c r="AQ37" i="1"/>
  <c r="BB37" i="1"/>
  <c r="BF37" i="1" s="1"/>
  <c r="AQ38" i="1"/>
  <c r="AU38" i="1" s="1"/>
  <c r="BB38" i="1"/>
  <c r="AQ39" i="1"/>
  <c r="BB39" i="1"/>
  <c r="BI39" i="1" s="1"/>
  <c r="AQ40" i="1"/>
  <c r="BB40" i="1"/>
  <c r="AQ41" i="1"/>
  <c r="AU41" i="1" s="1"/>
  <c r="BB41" i="1"/>
  <c r="BK41" i="1" s="1"/>
  <c r="AQ42" i="1"/>
  <c r="BB42" i="1"/>
  <c r="BF42" i="1" s="1"/>
  <c r="AQ43" i="1"/>
  <c r="BB43" i="1"/>
  <c r="BI43" i="1" s="1"/>
  <c r="AQ44" i="1"/>
  <c r="BB44" i="1"/>
  <c r="BK44" i="1" s="1"/>
  <c r="AQ45" i="1"/>
  <c r="AS45" i="1" s="1"/>
  <c r="BB45" i="1"/>
  <c r="BJ45" i="1" s="1"/>
  <c r="AQ46" i="1"/>
  <c r="AS46" i="1" s="1"/>
  <c r="BB46" i="1"/>
  <c r="AQ47" i="1"/>
  <c r="BB47" i="1"/>
  <c r="AQ48" i="1"/>
  <c r="AT48" i="1" s="1"/>
  <c r="BB48" i="1"/>
  <c r="AQ49" i="1"/>
  <c r="BB49" i="1"/>
  <c r="BF49" i="1" s="1"/>
  <c r="AQ50" i="1"/>
  <c r="AZ50" i="1" s="1"/>
  <c r="BB50" i="1"/>
  <c r="BD50" i="1" s="1"/>
  <c r="AQ51" i="1"/>
  <c r="AU51" i="1" s="1"/>
  <c r="BB51" i="1"/>
  <c r="BK51" i="1" s="1"/>
  <c r="AQ52" i="1"/>
  <c r="AV52" i="1" s="1"/>
  <c r="BB52" i="1"/>
  <c r="BF52" i="1" s="1"/>
  <c r="AQ53" i="1"/>
  <c r="AU53" i="1" s="1"/>
  <c r="BB53" i="1"/>
  <c r="BD53" i="1" s="1"/>
  <c r="AQ54" i="1"/>
  <c r="AZ54" i="1" s="1"/>
  <c r="BB54" i="1"/>
  <c r="BD54" i="1" s="1"/>
  <c r="AQ55" i="1"/>
  <c r="AU55" i="1" s="1"/>
  <c r="BB55" i="1"/>
  <c r="BK55" i="1" s="1"/>
  <c r="AQ56" i="1"/>
  <c r="AU56" i="1" s="1"/>
  <c r="BB56" i="1"/>
  <c r="BD56" i="1" s="1"/>
  <c r="AQ57" i="1"/>
  <c r="AU57" i="1" s="1"/>
  <c r="BB57" i="1"/>
  <c r="BF57" i="1" s="1"/>
  <c r="AQ58" i="1"/>
  <c r="AZ58" i="1" s="1"/>
  <c r="BB58" i="1"/>
  <c r="BG58" i="1" s="1"/>
  <c r="AQ59" i="1"/>
  <c r="AZ59" i="1" s="1"/>
  <c r="BB59" i="1"/>
  <c r="BF59" i="1" s="1"/>
  <c r="AQ60" i="1"/>
  <c r="AV60" i="1" s="1"/>
  <c r="BB60" i="1"/>
  <c r="BF60" i="1" s="1"/>
  <c r="AQ61" i="1"/>
  <c r="AU61" i="1" s="1"/>
  <c r="BB61" i="1"/>
  <c r="BD61" i="1" s="1"/>
  <c r="AQ62" i="1"/>
  <c r="BB62" i="1"/>
  <c r="BE62" i="1" s="1"/>
  <c r="AQ63" i="1"/>
  <c r="AZ63" i="1" s="1"/>
  <c r="BB63" i="1"/>
  <c r="BD63" i="1" s="1"/>
  <c r="AQ64" i="1"/>
  <c r="AV64" i="1" s="1"/>
  <c r="BB64" i="1"/>
  <c r="BK64" i="1" s="1"/>
  <c r="AQ65" i="1"/>
  <c r="AU65" i="1" s="1"/>
  <c r="BB65" i="1"/>
  <c r="BD65" i="1" s="1"/>
  <c r="AQ66" i="1"/>
  <c r="BB66" i="1"/>
  <c r="BF66" i="1" s="1"/>
  <c r="AQ67" i="1"/>
  <c r="BB67" i="1"/>
  <c r="BE67" i="1" s="1"/>
  <c r="AQ68" i="1"/>
  <c r="AV68" i="1" s="1"/>
  <c r="BB68" i="1"/>
  <c r="BD68" i="1" s="1"/>
  <c r="AQ69" i="1"/>
  <c r="BB69" i="1"/>
  <c r="BK69" i="1" s="1"/>
  <c r="AQ70" i="1"/>
  <c r="AZ70" i="1" s="1"/>
  <c r="BB70" i="1"/>
  <c r="BK70" i="1" s="1"/>
  <c r="AQ71" i="1"/>
  <c r="AU71" i="1" s="1"/>
  <c r="BB71" i="1"/>
  <c r="BK71" i="1" s="1"/>
  <c r="AQ72" i="1"/>
  <c r="AU72" i="1" s="1"/>
  <c r="BB72" i="1"/>
  <c r="BK72" i="1" s="1"/>
  <c r="AQ73" i="1"/>
  <c r="AU73" i="1" s="1"/>
  <c r="BB73" i="1"/>
  <c r="BD73" i="1" s="1"/>
  <c r="AQ74" i="1"/>
  <c r="BB74" i="1"/>
  <c r="BD74" i="1" s="1"/>
  <c r="AQ75" i="1"/>
  <c r="BB75" i="1"/>
  <c r="BD75" i="1" s="1"/>
  <c r="AQ76" i="1"/>
  <c r="BB76" i="1"/>
  <c r="BD76" i="1" s="1"/>
  <c r="AQ77" i="1"/>
  <c r="AU77" i="1" s="1"/>
  <c r="BB77" i="1"/>
  <c r="BD77" i="1" s="1"/>
  <c r="AQ78" i="1"/>
  <c r="AZ78" i="1" s="1"/>
  <c r="BB78" i="1"/>
  <c r="BD78" i="1" s="1"/>
  <c r="AQ79" i="1"/>
  <c r="BB79" i="1"/>
  <c r="BG79" i="1" s="1"/>
  <c r="AQ80" i="1"/>
  <c r="BB80" i="1"/>
  <c r="BD80" i="1" s="1"/>
  <c r="AQ81" i="1"/>
  <c r="BB81" i="1"/>
  <c r="BG81" i="1" s="1"/>
  <c r="AQ82" i="1"/>
  <c r="BB82" i="1"/>
  <c r="BD82" i="1" s="1"/>
  <c r="AQ83" i="1"/>
  <c r="BB83" i="1"/>
  <c r="BG83" i="1" s="1"/>
  <c r="AQ84" i="1"/>
  <c r="AS84" i="1" s="1"/>
  <c r="BB84" i="1"/>
  <c r="AQ85" i="1"/>
  <c r="AW85" i="1" s="1"/>
  <c r="BB85" i="1"/>
  <c r="BD85" i="1" s="1"/>
  <c r="AQ86" i="1"/>
  <c r="AS86" i="1" s="1"/>
  <c r="BB86" i="1"/>
  <c r="BD86" i="1" s="1"/>
  <c r="AQ87" i="1"/>
  <c r="BB87" i="1"/>
  <c r="BK87" i="1" s="1"/>
  <c r="AQ88" i="1"/>
  <c r="AS88" i="1" s="1"/>
  <c r="BB88" i="1"/>
  <c r="BD88" i="1" s="1"/>
  <c r="AQ89" i="1"/>
  <c r="BB89" i="1"/>
  <c r="BG89" i="1" s="1"/>
  <c r="AQ90" i="1"/>
  <c r="AS90" i="1" s="1"/>
  <c r="BB90" i="1"/>
  <c r="BD90" i="1" s="1"/>
  <c r="AQ91" i="1"/>
  <c r="AV91" i="1" s="1"/>
  <c r="BB91" i="1"/>
  <c r="BG91" i="1" s="1"/>
  <c r="AQ92" i="1"/>
  <c r="AS92" i="1" s="1"/>
  <c r="BB92" i="1"/>
  <c r="BG92" i="1" s="1"/>
  <c r="AQ93" i="1"/>
  <c r="AW93" i="1" s="1"/>
  <c r="BB93" i="1"/>
  <c r="BI93" i="1" s="1"/>
  <c r="AQ94" i="1"/>
  <c r="AZ94" i="1" s="1"/>
  <c r="BB94" i="1"/>
  <c r="BD94" i="1" s="1"/>
  <c r="AQ95" i="1"/>
  <c r="AV95" i="1" s="1"/>
  <c r="BB95" i="1"/>
  <c r="AQ96" i="1"/>
  <c r="AS96" i="1" s="1"/>
  <c r="BB96" i="1"/>
  <c r="BD96" i="1" s="1"/>
  <c r="AQ97" i="1"/>
  <c r="AZ97" i="1" s="1"/>
  <c r="BB97" i="1"/>
  <c r="BF97" i="1" s="1"/>
  <c r="AQ98" i="1"/>
  <c r="AS98" i="1" s="1"/>
  <c r="BB98" i="1"/>
  <c r="BJ98" i="1" s="1"/>
  <c r="AQ99" i="1"/>
  <c r="BB99" i="1"/>
  <c r="BF99" i="1" s="1"/>
  <c r="AQ100" i="1"/>
  <c r="AS100" i="1" s="1"/>
  <c r="BB100" i="1"/>
  <c r="BF100" i="1" s="1"/>
  <c r="AQ101" i="1"/>
  <c r="AS101" i="1" s="1"/>
  <c r="BB101" i="1"/>
  <c r="BF101" i="1" s="1"/>
  <c r="AQ102" i="1"/>
  <c r="AS102" i="1" s="1"/>
  <c r="BB102" i="1"/>
  <c r="BJ102" i="1" s="1"/>
  <c r="AQ103" i="1"/>
  <c r="AS103" i="1" s="1"/>
  <c r="BB103" i="1"/>
  <c r="BF103" i="1" s="1"/>
  <c r="AQ104" i="1"/>
  <c r="AS104" i="1" s="1"/>
  <c r="BB104" i="1"/>
  <c r="BF104" i="1" s="1"/>
  <c r="AQ105" i="1"/>
  <c r="BB105" i="1"/>
  <c r="BF105" i="1" s="1"/>
  <c r="AQ106" i="1"/>
  <c r="AZ106" i="1" s="1"/>
  <c r="BB106" i="1"/>
  <c r="AQ107" i="1"/>
  <c r="AS107" i="1" s="1"/>
  <c r="BB107" i="1"/>
  <c r="BF107" i="1" s="1"/>
  <c r="AQ108" i="1"/>
  <c r="BB108" i="1"/>
  <c r="BF108" i="1" s="1"/>
  <c r="AQ109" i="1"/>
  <c r="AZ109" i="1" s="1"/>
  <c r="BB109" i="1"/>
  <c r="BF109" i="1" s="1"/>
  <c r="AQ110" i="1"/>
  <c r="AS110" i="1" s="1"/>
  <c r="BB110" i="1"/>
  <c r="BJ110" i="1" s="1"/>
  <c r="AQ111" i="1"/>
  <c r="AS111" i="1" s="1"/>
  <c r="BB111" i="1"/>
  <c r="BF111" i="1" s="1"/>
  <c r="AQ112" i="1"/>
  <c r="AS112" i="1" s="1"/>
  <c r="BB112" i="1"/>
  <c r="AQ113" i="1"/>
  <c r="AS113" i="1" s="1"/>
  <c r="BB113" i="1"/>
  <c r="BF113" i="1" s="1"/>
  <c r="AQ114" i="1"/>
  <c r="BB114" i="1"/>
  <c r="AQ115" i="1"/>
  <c r="AX115" i="1" s="1"/>
  <c r="BB115" i="1"/>
  <c r="BF115" i="1" s="1"/>
  <c r="AQ116" i="1"/>
  <c r="AS116" i="1" s="1"/>
  <c r="BB116" i="1"/>
  <c r="BF116" i="1" s="1"/>
  <c r="AQ117" i="1"/>
  <c r="AX117" i="1" s="1"/>
  <c r="BB117" i="1"/>
  <c r="BF117" i="1" s="1"/>
  <c r="AQ118" i="1"/>
  <c r="BB118" i="1"/>
  <c r="BJ118" i="1" s="1"/>
  <c r="AQ119" i="1"/>
  <c r="BB119" i="1"/>
  <c r="AQ120" i="1"/>
  <c r="AX120" i="1" s="1"/>
  <c r="BB120" i="1"/>
  <c r="BF120" i="1" s="1"/>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N15" i="4"/>
  <c r="Q15" i="4"/>
  <c r="N16" i="4"/>
  <c r="Q16" i="4"/>
  <c r="N17" i="4"/>
  <c r="Q17" i="4"/>
  <c r="N18" i="4"/>
  <c r="Q18" i="4"/>
  <c r="N19" i="4"/>
  <c r="Q19" i="4"/>
  <c r="N20" i="4"/>
  <c r="Q20" i="4"/>
  <c r="N21" i="4"/>
  <c r="Q21" i="4"/>
  <c r="N22" i="4"/>
  <c r="Q22" i="4"/>
  <c r="N23" i="4"/>
  <c r="Q23" i="4"/>
  <c r="N24" i="4"/>
  <c r="Q24" i="4"/>
  <c r="N25" i="4"/>
  <c r="Q25" i="4"/>
  <c r="N26" i="4"/>
  <c r="Q26" i="4"/>
  <c r="N27" i="4"/>
  <c r="Q27" i="4"/>
  <c r="N28" i="4"/>
  <c r="Q28" i="4"/>
  <c r="N29" i="4"/>
  <c r="Q29" i="4"/>
  <c r="N30" i="4"/>
  <c r="Q30" i="4"/>
  <c r="N31" i="4"/>
  <c r="Q31" i="4"/>
  <c r="N32" i="4"/>
  <c r="Q32" i="4"/>
  <c r="N33" i="4"/>
  <c r="Q33" i="4"/>
  <c r="N34" i="4"/>
  <c r="Q34" i="4"/>
  <c r="N35" i="4"/>
  <c r="Q35" i="4"/>
  <c r="N36" i="4"/>
  <c r="Q36" i="4"/>
  <c r="N37" i="4"/>
  <c r="Q37" i="4"/>
  <c r="N38" i="4"/>
  <c r="Q38" i="4"/>
  <c r="N39" i="4"/>
  <c r="Q39" i="4"/>
  <c r="N40" i="4"/>
  <c r="Q40" i="4"/>
  <c r="N41" i="4"/>
  <c r="Q41" i="4"/>
  <c r="N42" i="4"/>
  <c r="Q42" i="4"/>
  <c r="N43" i="4"/>
  <c r="Q43" i="4"/>
  <c r="N44" i="4"/>
  <c r="Q44" i="4"/>
  <c r="N45" i="4"/>
  <c r="Q45" i="4"/>
  <c r="N46" i="4"/>
  <c r="Q46" i="4"/>
  <c r="N47" i="4"/>
  <c r="Q47" i="4"/>
  <c r="N48" i="4"/>
  <c r="Q48" i="4"/>
  <c r="N49" i="4"/>
  <c r="Q49" i="4"/>
  <c r="N50" i="4"/>
  <c r="Q50" i="4"/>
  <c r="N51" i="4"/>
  <c r="Q51" i="4"/>
  <c r="N52" i="4"/>
  <c r="Q52" i="4"/>
  <c r="N53" i="4"/>
  <c r="Q53" i="4"/>
  <c r="N54" i="4"/>
  <c r="Q54" i="4"/>
  <c r="N55" i="4"/>
  <c r="Q55" i="4"/>
  <c r="N56" i="4"/>
  <c r="Q56" i="4"/>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N15" i="1"/>
  <c r="P15" i="1" s="1"/>
  <c r="Q15" i="1"/>
  <c r="N16" i="1"/>
  <c r="P16" i="1" s="1"/>
  <c r="Q16" i="1"/>
  <c r="N17" i="1"/>
  <c r="P17" i="1" s="1"/>
  <c r="Q17" i="1"/>
  <c r="N18" i="1"/>
  <c r="P18" i="1" s="1"/>
  <c r="Q18" i="1"/>
  <c r="N19" i="1"/>
  <c r="P19" i="1" s="1"/>
  <c r="Q19" i="1"/>
  <c r="N20" i="1"/>
  <c r="P20" i="1" s="1"/>
  <c r="Q20" i="1"/>
  <c r="N21" i="1"/>
  <c r="P21" i="1" s="1"/>
  <c r="Q21" i="1"/>
  <c r="N22" i="1"/>
  <c r="P22" i="1" s="1"/>
  <c r="Q22" i="1"/>
  <c r="N23" i="1"/>
  <c r="P23" i="1" s="1"/>
  <c r="Q23" i="1"/>
  <c r="N24" i="1"/>
  <c r="P24" i="1" s="1"/>
  <c r="Q24" i="1"/>
  <c r="N25" i="1"/>
  <c r="P25" i="1" s="1"/>
  <c r="Q25" i="1"/>
  <c r="N26" i="1"/>
  <c r="P26" i="1" s="1"/>
  <c r="Q26" i="1"/>
  <c r="N27" i="1"/>
  <c r="P27" i="1" s="1"/>
  <c r="Q27" i="1"/>
  <c r="N28" i="1"/>
  <c r="P28" i="1" s="1"/>
  <c r="Q28" i="1"/>
  <c r="N29" i="1"/>
  <c r="P29" i="1" s="1"/>
  <c r="Q29" i="1"/>
  <c r="N30" i="1"/>
  <c r="P30" i="1" s="1"/>
  <c r="Q30" i="1"/>
  <c r="N31" i="1"/>
  <c r="P31" i="1" s="1"/>
  <c r="Q31" i="1"/>
  <c r="N32" i="1"/>
  <c r="P32" i="1" s="1"/>
  <c r="Q32" i="1"/>
  <c r="N33" i="1"/>
  <c r="P33" i="1" s="1"/>
  <c r="Q33" i="1"/>
  <c r="N34" i="1"/>
  <c r="P34" i="1" s="1"/>
  <c r="Q34" i="1"/>
  <c r="N35" i="1"/>
  <c r="P35" i="1" s="1"/>
  <c r="Q35" i="1"/>
  <c r="N36" i="1"/>
  <c r="P36" i="1" s="1"/>
  <c r="Q36" i="1"/>
  <c r="N37" i="1"/>
  <c r="P37" i="1" s="1"/>
  <c r="Q37" i="1"/>
  <c r="N38" i="1"/>
  <c r="P38" i="1" s="1"/>
  <c r="Q38" i="1"/>
  <c r="N39" i="1"/>
  <c r="P39" i="1" s="1"/>
  <c r="Q39" i="1"/>
  <c r="N40" i="1"/>
  <c r="P40" i="1" s="1"/>
  <c r="Q40" i="1"/>
  <c r="N41" i="1"/>
  <c r="P41" i="1" s="1"/>
  <c r="Q41" i="1"/>
  <c r="N42" i="1"/>
  <c r="P42" i="1" s="1"/>
  <c r="Q42" i="1"/>
  <c r="N43" i="1"/>
  <c r="P43" i="1" s="1"/>
  <c r="Q43" i="1"/>
  <c r="N44" i="1"/>
  <c r="P44" i="1" s="1"/>
  <c r="Q44" i="1"/>
  <c r="N45" i="1"/>
  <c r="P45" i="1" s="1"/>
  <c r="Q45" i="1"/>
  <c r="N46" i="1"/>
  <c r="P46" i="1" s="1"/>
  <c r="Q46" i="1"/>
  <c r="N47" i="1"/>
  <c r="P47" i="1" s="1"/>
  <c r="Q47" i="1"/>
  <c r="N48" i="1"/>
  <c r="P48" i="1" s="1"/>
  <c r="Q48" i="1"/>
  <c r="N49" i="1"/>
  <c r="P49" i="1" s="1"/>
  <c r="Q49" i="1"/>
  <c r="N50" i="1"/>
  <c r="P50" i="1" s="1"/>
  <c r="Q50" i="1"/>
  <c r="N51" i="1"/>
  <c r="P51" i="1" s="1"/>
  <c r="Q51" i="1"/>
  <c r="N52" i="1"/>
  <c r="P52" i="1" s="1"/>
  <c r="Q52" i="1"/>
  <c r="N53" i="1"/>
  <c r="P53" i="1" s="1"/>
  <c r="Q53" i="1"/>
  <c r="N54" i="1"/>
  <c r="P54" i="1" s="1"/>
  <c r="Q54" i="1"/>
  <c r="N55" i="1"/>
  <c r="P55" i="1" s="1"/>
  <c r="Q55" i="1"/>
  <c r="N56" i="1"/>
  <c r="P56" i="1" s="1"/>
  <c r="Q56" i="1"/>
  <c r="N57" i="1"/>
  <c r="P57" i="1" s="1"/>
  <c r="Q57" i="1"/>
  <c r="N58" i="1"/>
  <c r="P58" i="1" s="1"/>
  <c r="Q58" i="1"/>
  <c r="N59" i="1"/>
  <c r="P59" i="1" s="1"/>
  <c r="Q59" i="1"/>
  <c r="N60" i="1"/>
  <c r="P60" i="1" s="1"/>
  <c r="Q60" i="1"/>
  <c r="N61" i="1"/>
  <c r="P61" i="1" s="1"/>
  <c r="Q61" i="1"/>
  <c r="N62" i="1"/>
  <c r="P62" i="1" s="1"/>
  <c r="Q62" i="1"/>
  <c r="N63" i="1"/>
  <c r="P63" i="1" s="1"/>
  <c r="Q63" i="1"/>
  <c r="N64" i="1"/>
  <c r="P64" i="1" s="1"/>
  <c r="Q64" i="1"/>
  <c r="N65" i="1"/>
  <c r="P65" i="1" s="1"/>
  <c r="Q65" i="1"/>
  <c r="N66" i="1"/>
  <c r="P66" i="1" s="1"/>
  <c r="Q66" i="1"/>
  <c r="N67" i="1"/>
  <c r="P67" i="1" s="1"/>
  <c r="Q67" i="1"/>
  <c r="N68" i="1"/>
  <c r="P68" i="1" s="1"/>
  <c r="Q68" i="1"/>
  <c r="N69" i="1"/>
  <c r="P69" i="1" s="1"/>
  <c r="Q69" i="1"/>
  <c r="N70" i="1"/>
  <c r="P70" i="1" s="1"/>
  <c r="Q70" i="1"/>
  <c r="N71" i="1"/>
  <c r="P71" i="1" s="1"/>
  <c r="Q71" i="1"/>
  <c r="N72" i="1"/>
  <c r="P72" i="1" s="1"/>
  <c r="Q72" i="1"/>
  <c r="N73" i="1"/>
  <c r="P73" i="1" s="1"/>
  <c r="Q73" i="1"/>
  <c r="N74" i="1"/>
  <c r="P74" i="1" s="1"/>
  <c r="Q74" i="1"/>
  <c r="N75" i="1"/>
  <c r="P75" i="1" s="1"/>
  <c r="Q75" i="1"/>
  <c r="N76" i="1"/>
  <c r="P76" i="1" s="1"/>
  <c r="Q76" i="1"/>
  <c r="N77" i="1"/>
  <c r="P77" i="1" s="1"/>
  <c r="Q77" i="1"/>
  <c r="N78" i="1"/>
  <c r="P78" i="1" s="1"/>
  <c r="Q78" i="1"/>
  <c r="N79" i="1"/>
  <c r="P79" i="1" s="1"/>
  <c r="Q79" i="1"/>
  <c r="N80" i="1"/>
  <c r="P80" i="1" s="1"/>
  <c r="Q80" i="1"/>
  <c r="N81" i="1"/>
  <c r="P81" i="1" s="1"/>
  <c r="Q81" i="1"/>
  <c r="N82" i="1"/>
  <c r="P82" i="1" s="1"/>
  <c r="Q82" i="1"/>
  <c r="N83" i="1"/>
  <c r="P83" i="1" s="1"/>
  <c r="Q83" i="1"/>
  <c r="N84" i="1"/>
  <c r="P84" i="1" s="1"/>
  <c r="Q84" i="1"/>
  <c r="N85" i="1"/>
  <c r="P85" i="1" s="1"/>
  <c r="Q85" i="1"/>
  <c r="N86" i="1"/>
  <c r="P86" i="1" s="1"/>
  <c r="Q86" i="1"/>
  <c r="N87" i="1"/>
  <c r="P87" i="1" s="1"/>
  <c r="Q87" i="1"/>
  <c r="N88" i="1"/>
  <c r="P88" i="1" s="1"/>
  <c r="Q88" i="1"/>
  <c r="N89" i="1"/>
  <c r="P89" i="1" s="1"/>
  <c r="Q89" i="1"/>
  <c r="N90" i="1"/>
  <c r="P90" i="1" s="1"/>
  <c r="Q90" i="1"/>
  <c r="N91" i="1"/>
  <c r="P91" i="1" s="1"/>
  <c r="Q91" i="1"/>
  <c r="N92" i="1"/>
  <c r="P92" i="1" s="1"/>
  <c r="Q92" i="1"/>
  <c r="N93" i="1"/>
  <c r="P93" i="1" s="1"/>
  <c r="Q93" i="1"/>
  <c r="N94" i="1"/>
  <c r="P94" i="1" s="1"/>
  <c r="Q94" i="1"/>
  <c r="N95" i="1"/>
  <c r="P95" i="1" s="1"/>
  <c r="Q95" i="1"/>
  <c r="N96" i="1"/>
  <c r="P96" i="1" s="1"/>
  <c r="Q96" i="1"/>
  <c r="N97" i="1"/>
  <c r="P97" i="1" s="1"/>
  <c r="Q97" i="1"/>
  <c r="N98" i="1"/>
  <c r="P98" i="1" s="1"/>
  <c r="Q98" i="1"/>
  <c r="N99" i="1"/>
  <c r="P99" i="1" s="1"/>
  <c r="Q99" i="1"/>
  <c r="N100" i="1"/>
  <c r="P100" i="1" s="1"/>
  <c r="Q100" i="1"/>
  <c r="N101" i="1"/>
  <c r="P101" i="1" s="1"/>
  <c r="Q101" i="1"/>
  <c r="N102" i="1"/>
  <c r="P102" i="1" s="1"/>
  <c r="Q102" i="1"/>
  <c r="N103" i="1"/>
  <c r="P103" i="1" s="1"/>
  <c r="Q103" i="1"/>
  <c r="N104" i="1"/>
  <c r="P104" i="1" s="1"/>
  <c r="Q104" i="1"/>
  <c r="N105" i="1"/>
  <c r="P105" i="1" s="1"/>
  <c r="Q105" i="1"/>
  <c r="N106" i="1"/>
  <c r="P106" i="1" s="1"/>
  <c r="Q106" i="1"/>
  <c r="N107" i="1"/>
  <c r="P107" i="1" s="1"/>
  <c r="Q107" i="1"/>
  <c r="N108" i="1"/>
  <c r="P108" i="1" s="1"/>
  <c r="Q108" i="1"/>
  <c r="N109" i="1"/>
  <c r="P109" i="1" s="1"/>
  <c r="Q109" i="1"/>
  <c r="N110" i="1"/>
  <c r="P110" i="1" s="1"/>
  <c r="Q110" i="1"/>
  <c r="N111" i="1"/>
  <c r="P111" i="1" s="1"/>
  <c r="Q111" i="1"/>
  <c r="N112" i="1"/>
  <c r="P112" i="1" s="1"/>
  <c r="Q112" i="1"/>
  <c r="N113" i="1"/>
  <c r="P113" i="1" s="1"/>
  <c r="Q113" i="1"/>
  <c r="N114" i="1"/>
  <c r="P114" i="1" s="1"/>
  <c r="Q114" i="1"/>
  <c r="N115" i="1"/>
  <c r="P115" i="1" s="1"/>
  <c r="Q115" i="1"/>
  <c r="N116" i="1"/>
  <c r="P116" i="1" s="1"/>
  <c r="Q116" i="1"/>
  <c r="N117" i="1"/>
  <c r="P117" i="1" s="1"/>
  <c r="Q117" i="1"/>
  <c r="N118" i="1"/>
  <c r="P118" i="1" s="1"/>
  <c r="Q118" i="1"/>
  <c r="N119" i="1"/>
  <c r="P119" i="1" s="1"/>
  <c r="Q119" i="1"/>
  <c r="N120" i="1"/>
  <c r="P120" i="1" s="1"/>
  <c r="Q120" i="1"/>
  <c r="BF46" i="4" l="1"/>
  <c r="AU45" i="4"/>
  <c r="AY38" i="4"/>
  <c r="BK24" i="4"/>
  <c r="BH23" i="4"/>
  <c r="BJ20" i="4"/>
  <c r="AX38" i="4"/>
  <c r="AT38" i="4"/>
  <c r="BN38" i="4" s="1"/>
  <c r="AW37" i="4"/>
  <c r="AY40" i="4"/>
  <c r="AS38" i="4"/>
  <c r="AX40" i="4"/>
  <c r="AY49" i="4"/>
  <c r="AW40" i="4"/>
  <c r="AW38" i="4"/>
  <c r="BG27" i="4"/>
  <c r="AU44" i="4"/>
  <c r="AT40" i="4"/>
  <c r="BN40" i="4" s="1"/>
  <c r="AW36" i="4"/>
  <c r="BJ34" i="4"/>
  <c r="AW42" i="4"/>
  <c r="AX51" i="4"/>
  <c r="AY48" i="4"/>
  <c r="BS48" i="4" s="1"/>
  <c r="AW44" i="4"/>
  <c r="AU42" i="4"/>
  <c r="AU40" i="4"/>
  <c r="BK26" i="4"/>
  <c r="BT26" i="4" s="1"/>
  <c r="BK23" i="4"/>
  <c r="BK22" i="4"/>
  <c r="AX48" i="4"/>
  <c r="AY44" i="4"/>
  <c r="AT44" i="4"/>
  <c r="BN44" i="4" s="1"/>
  <c r="AY42" i="4"/>
  <c r="AT42" i="4"/>
  <c r="BN42" i="4" s="1"/>
  <c r="AW41" i="4"/>
  <c r="BH26" i="4"/>
  <c r="BG23" i="4"/>
  <c r="BH20" i="4"/>
  <c r="BJ19" i="4"/>
  <c r="BJ18" i="4"/>
  <c r="BH17" i="4"/>
  <c r="BJ16" i="4"/>
  <c r="AU48" i="4"/>
  <c r="AW46" i="4"/>
  <c r="AX44" i="4"/>
  <c r="AS44" i="4"/>
  <c r="AX42" i="4"/>
  <c r="AS42" i="4"/>
  <c r="AU38" i="4"/>
  <c r="BJ36" i="4"/>
  <c r="BO35" i="4"/>
  <c r="BG31" i="4"/>
  <c r="BG28" i="4"/>
  <c r="AY25" i="4"/>
  <c r="BD20" i="4"/>
  <c r="BH16" i="4"/>
  <c r="BJ15" i="4"/>
  <c r="AT48" i="4"/>
  <c r="BJ44" i="4"/>
  <c r="BJ42" i="4"/>
  <c r="BO39" i="4"/>
  <c r="AW34" i="4"/>
  <c r="BG32" i="4"/>
  <c r="BG29" i="4"/>
  <c r="AU22" i="4"/>
  <c r="BD16" i="4"/>
  <c r="AW51" i="4"/>
  <c r="AX49" i="4"/>
  <c r="AU36" i="4"/>
  <c r="AU34" i="4"/>
  <c r="AX47" i="4"/>
  <c r="BH24" i="4"/>
  <c r="BH22" i="4"/>
  <c r="BE21" i="4"/>
  <c r="BJ21" i="4"/>
  <c r="AU51" i="4"/>
  <c r="AU49" i="4"/>
  <c r="BO49" i="4" s="1"/>
  <c r="AW47" i="4"/>
  <c r="AS40" i="4"/>
  <c r="AY36" i="4"/>
  <c r="AT36" i="4"/>
  <c r="BN36" i="4" s="1"/>
  <c r="AY34" i="4"/>
  <c r="AT34" i="4"/>
  <c r="BN34" i="4" s="1"/>
  <c r="AW33" i="4"/>
  <c r="BE26" i="4"/>
  <c r="BF26" i="4"/>
  <c r="BE23" i="4"/>
  <c r="BD23" i="4"/>
  <c r="BJ23" i="4"/>
  <c r="BE19" i="4"/>
  <c r="BD19" i="4"/>
  <c r="BE18" i="4"/>
  <c r="BH18" i="4"/>
  <c r="BE17" i="4"/>
  <c r="BJ17" i="4"/>
  <c r="BE24" i="4"/>
  <c r="BD24" i="4"/>
  <c r="BJ24" i="4"/>
  <c r="BE22" i="4"/>
  <c r="BD22" i="4"/>
  <c r="BJ22" i="4"/>
  <c r="BS22" i="4" s="1"/>
  <c r="AY51" i="4"/>
  <c r="AT51" i="4"/>
  <c r="AT49" i="4"/>
  <c r="BF47" i="4"/>
  <c r="AU47" i="4"/>
  <c r="BO43" i="4"/>
  <c r="BJ40" i="4"/>
  <c r="BJ38" i="4"/>
  <c r="AX36" i="4"/>
  <c r="AS36" i="4"/>
  <c r="AX34" i="4"/>
  <c r="AS34" i="4"/>
  <c r="BG30" i="4"/>
  <c r="AY26" i="4"/>
  <c r="BF24" i="4"/>
  <c r="BO24" i="4" s="1"/>
  <c r="BF22" i="4"/>
  <c r="BH21" i="4"/>
  <c r="BE15" i="4"/>
  <c r="BD15" i="4"/>
  <c r="AV43" i="4"/>
  <c r="AS43" i="4"/>
  <c r="AX43" i="4"/>
  <c r="AT43" i="4"/>
  <c r="AY43" i="4"/>
  <c r="AV39" i="4"/>
  <c r="AS39" i="4"/>
  <c r="AX39" i="4"/>
  <c r="AT39" i="4"/>
  <c r="AY39" i="4"/>
  <c r="AV35" i="4"/>
  <c r="AS35" i="4"/>
  <c r="AX35" i="4"/>
  <c r="AT35" i="4"/>
  <c r="AY35" i="4"/>
  <c r="AX31" i="4"/>
  <c r="AV31" i="4"/>
  <c r="AX27" i="4"/>
  <c r="AV27" i="4"/>
  <c r="AV18" i="4"/>
  <c r="AU18" i="4"/>
  <c r="AY18" i="4"/>
  <c r="BE37" i="4"/>
  <c r="BJ37" i="4"/>
  <c r="BE33" i="4"/>
  <c r="BJ33" i="4"/>
  <c r="AX30" i="4"/>
  <c r="AV30" i="4"/>
  <c r="AV19" i="4"/>
  <c r="AU19" i="4"/>
  <c r="AY19" i="4"/>
  <c r="BS19" i="4" s="1"/>
  <c r="AV46" i="4"/>
  <c r="AT46" i="4"/>
  <c r="AY46" i="4"/>
  <c r="BS46" i="4" s="1"/>
  <c r="AU46" i="4"/>
  <c r="BE43" i="4"/>
  <c r="BJ43" i="4"/>
  <c r="BE39" i="4"/>
  <c r="BJ39" i="4"/>
  <c r="BE35" i="4"/>
  <c r="BJ35" i="4"/>
  <c r="AX32" i="4"/>
  <c r="AV32" i="4"/>
  <c r="AX28" i="4"/>
  <c r="AV28" i="4"/>
  <c r="BE25" i="4"/>
  <c r="BD25" i="4"/>
  <c r="BJ25" i="4"/>
  <c r="BF25" i="4"/>
  <c r="BK25" i="4"/>
  <c r="BT25" i="4" s="1"/>
  <c r="BG25" i="4"/>
  <c r="AU21" i="4"/>
  <c r="AY21" i="4"/>
  <c r="AV17" i="4"/>
  <c r="AU17" i="4"/>
  <c r="AY17" i="4"/>
  <c r="AS50" i="4"/>
  <c r="AT50" i="4"/>
  <c r="AU50" i="4"/>
  <c r="BE45" i="4"/>
  <c r="BJ45" i="4"/>
  <c r="BE41" i="4"/>
  <c r="BJ41" i="4"/>
  <c r="AV15" i="4"/>
  <c r="AU15" i="4"/>
  <c r="AY15" i="4"/>
  <c r="AX50" i="4"/>
  <c r="BF48" i="4"/>
  <c r="AX46" i="4"/>
  <c r="BF45" i="4"/>
  <c r="AV45" i="4"/>
  <c r="AS45" i="4"/>
  <c r="AX45" i="4"/>
  <c r="AT45" i="4"/>
  <c r="AY45" i="4"/>
  <c r="AW43" i="4"/>
  <c r="BF41" i="4"/>
  <c r="BO41" i="4" s="1"/>
  <c r="AV41" i="4"/>
  <c r="AS41" i="4"/>
  <c r="AX41" i="4"/>
  <c r="AT41" i="4"/>
  <c r="AY41" i="4"/>
  <c r="AW39" i="4"/>
  <c r="BF37" i="4"/>
  <c r="BO37" i="4" s="1"/>
  <c r="AV37" i="4"/>
  <c r="AS37" i="4"/>
  <c r="AX37" i="4"/>
  <c r="AT37" i="4"/>
  <c r="AY37" i="4"/>
  <c r="AW35" i="4"/>
  <c r="BF33" i="4"/>
  <c r="BO33" i="4" s="1"/>
  <c r="AV33" i="4"/>
  <c r="AS33" i="4"/>
  <c r="AX33" i="4"/>
  <c r="AT33" i="4"/>
  <c r="AY33" i="4"/>
  <c r="AX29" i="4"/>
  <c r="AV29" i="4"/>
  <c r="AV20" i="4"/>
  <c r="AU20" i="4"/>
  <c r="AY20" i="4"/>
  <c r="AV16" i="4"/>
  <c r="AU16" i="4"/>
  <c r="AY16" i="4"/>
  <c r="AY47" i="4"/>
  <c r="BS47" i="4" s="1"/>
  <c r="AT47" i="4"/>
  <c r="BF44" i="4"/>
  <c r="BF42" i="4"/>
  <c r="BF40" i="4"/>
  <c r="BF38" i="4"/>
  <c r="BF36" i="4"/>
  <c r="BF34" i="4"/>
  <c r="BJ26" i="4"/>
  <c r="BD26" i="4"/>
  <c r="AV25" i="4"/>
  <c r="BG21" i="4"/>
  <c r="BG20" i="4"/>
  <c r="BG19" i="4"/>
  <c r="BG18" i="4"/>
  <c r="BG17" i="4"/>
  <c r="BG16" i="4"/>
  <c r="BG15" i="4"/>
  <c r="BO23" i="4"/>
  <c r="BK21" i="4"/>
  <c r="BF21" i="4"/>
  <c r="BK20" i="4"/>
  <c r="BF20" i="4"/>
  <c r="BK19" i="4"/>
  <c r="BF19" i="4"/>
  <c r="BK18" i="4"/>
  <c r="BF18" i="4"/>
  <c r="BK17" i="4"/>
  <c r="BF17" i="4"/>
  <c r="BK16" i="4"/>
  <c r="BF16" i="4"/>
  <c r="BK15" i="4"/>
  <c r="BF15" i="4"/>
  <c r="BD56" i="4"/>
  <c r="BH56" i="4"/>
  <c r="BQ56" i="4" s="1"/>
  <c r="AV56" i="4"/>
  <c r="BP56" i="4" s="1"/>
  <c r="AZ56" i="4"/>
  <c r="BD55" i="4"/>
  <c r="BH55" i="4"/>
  <c r="BQ55" i="4" s="1"/>
  <c r="AV55" i="4"/>
  <c r="BP55" i="4" s="1"/>
  <c r="AZ55" i="4"/>
  <c r="BD54" i="4"/>
  <c r="BH54" i="4"/>
  <c r="BQ54" i="4" s="1"/>
  <c r="AV54" i="4"/>
  <c r="BP54" i="4" s="1"/>
  <c r="AZ54" i="4"/>
  <c r="BD53" i="4"/>
  <c r="BH53" i="4"/>
  <c r="BQ53" i="4" s="1"/>
  <c r="AV53" i="4"/>
  <c r="BP53" i="4" s="1"/>
  <c r="AZ53" i="4"/>
  <c r="BD52" i="4"/>
  <c r="BH52" i="4"/>
  <c r="BQ52" i="4" s="1"/>
  <c r="AV52" i="4"/>
  <c r="BP52" i="4" s="1"/>
  <c r="AZ52" i="4"/>
  <c r="BD51" i="4"/>
  <c r="BH51" i="4"/>
  <c r="BE50" i="4"/>
  <c r="BI50" i="4"/>
  <c r="BG50" i="4"/>
  <c r="BK50" i="4"/>
  <c r="BD50" i="4"/>
  <c r="BH50" i="4"/>
  <c r="BK56" i="4"/>
  <c r="BF56" i="4"/>
  <c r="AU56" i="4"/>
  <c r="BK55" i="4"/>
  <c r="BF55" i="4"/>
  <c r="AU55" i="4"/>
  <c r="BK54" i="4"/>
  <c r="BF54" i="4"/>
  <c r="AU54" i="4"/>
  <c r="BK53" i="4"/>
  <c r="BF53" i="4"/>
  <c r="AU53" i="4"/>
  <c r="BK52" i="4"/>
  <c r="BF52" i="4"/>
  <c r="AU52" i="4"/>
  <c r="BK51" i="4"/>
  <c r="BF51" i="4"/>
  <c r="BJ49" i="4"/>
  <c r="BE47" i="4"/>
  <c r="BI47" i="4"/>
  <c r="BG47" i="4"/>
  <c r="BK47" i="4"/>
  <c r="BD47" i="4"/>
  <c r="BM47" i="4" s="1"/>
  <c r="BH47" i="4"/>
  <c r="BE46" i="4"/>
  <c r="BI46" i="4"/>
  <c r="BG46" i="4"/>
  <c r="BK46" i="4"/>
  <c r="BD46" i="4"/>
  <c r="BH46" i="4"/>
  <c r="BJ56" i="4"/>
  <c r="BE56" i="4"/>
  <c r="AY56" i="4"/>
  <c r="AT56" i="4"/>
  <c r="BJ55" i="4"/>
  <c r="BE55" i="4"/>
  <c r="AY55" i="4"/>
  <c r="AT55" i="4"/>
  <c r="BJ54" i="4"/>
  <c r="BE54" i="4"/>
  <c r="AY54" i="4"/>
  <c r="AT54" i="4"/>
  <c r="BJ53" i="4"/>
  <c r="BE53" i="4"/>
  <c r="AY53" i="4"/>
  <c r="AT53" i="4"/>
  <c r="BJ52" i="4"/>
  <c r="BE52" i="4"/>
  <c r="AY52" i="4"/>
  <c r="AT52" i="4"/>
  <c r="BJ51" i="4"/>
  <c r="BE51" i="4"/>
  <c r="BJ50" i="4"/>
  <c r="BS50" i="4" s="1"/>
  <c r="BE48" i="4"/>
  <c r="BI48" i="4"/>
  <c r="BG48" i="4"/>
  <c r="BK48" i="4"/>
  <c r="BD48" i="4"/>
  <c r="BM48" i="4" s="1"/>
  <c r="BH48" i="4"/>
  <c r="BI56" i="4"/>
  <c r="AX56" i="4"/>
  <c r="AS56" i="4"/>
  <c r="BI55" i="4"/>
  <c r="AX55" i="4"/>
  <c r="AS55" i="4"/>
  <c r="BI54" i="4"/>
  <c r="AX54" i="4"/>
  <c r="AS54" i="4"/>
  <c r="BI53" i="4"/>
  <c r="AX53" i="4"/>
  <c r="AS53" i="4"/>
  <c r="BI52" i="4"/>
  <c r="AX52" i="4"/>
  <c r="AS52" i="4"/>
  <c r="BI51" i="4"/>
  <c r="BF50" i="4"/>
  <c r="BE49" i="4"/>
  <c r="BI49" i="4"/>
  <c r="BG49" i="4"/>
  <c r="BK49" i="4"/>
  <c r="BD49" i="4"/>
  <c r="BH49" i="4"/>
  <c r="AZ51" i="4"/>
  <c r="AV51" i="4"/>
  <c r="BP51" i="4" s="1"/>
  <c r="AZ50" i="4"/>
  <c r="AV50" i="4"/>
  <c r="AZ49" i="4"/>
  <c r="AV49" i="4"/>
  <c r="AZ48" i="4"/>
  <c r="AV48" i="4"/>
  <c r="AZ47" i="4"/>
  <c r="AV47" i="4"/>
  <c r="AZ46" i="4"/>
  <c r="BH45" i="4"/>
  <c r="BQ45" i="4" s="1"/>
  <c r="BD45" i="4"/>
  <c r="AZ45" i="4"/>
  <c r="BH44" i="4"/>
  <c r="BD44" i="4"/>
  <c r="AZ44" i="4"/>
  <c r="BH43" i="4"/>
  <c r="BD43" i="4"/>
  <c r="AZ43" i="4"/>
  <c r="BH42" i="4"/>
  <c r="BD42" i="4"/>
  <c r="AZ42" i="4"/>
  <c r="BH41" i="4"/>
  <c r="BD41" i="4"/>
  <c r="AZ41" i="4"/>
  <c r="BH40" i="4"/>
  <c r="BD40" i="4"/>
  <c r="AZ40" i="4"/>
  <c r="BH39" i="4"/>
  <c r="BD39" i="4"/>
  <c r="AZ39" i="4"/>
  <c r="BH38" i="4"/>
  <c r="BD38" i="4"/>
  <c r="AZ38" i="4"/>
  <c r="BH37" i="4"/>
  <c r="BD37" i="4"/>
  <c r="AZ37" i="4"/>
  <c r="BH36" i="4"/>
  <c r="BD36" i="4"/>
  <c r="AZ36" i="4"/>
  <c r="BH35" i="4"/>
  <c r="BD35" i="4"/>
  <c r="AZ35" i="4"/>
  <c r="BH34" i="4"/>
  <c r="BD34" i="4"/>
  <c r="AZ34" i="4"/>
  <c r="BH33" i="4"/>
  <c r="BD33" i="4"/>
  <c r="AZ33" i="4"/>
  <c r="BJ32" i="4"/>
  <c r="BD32" i="4"/>
  <c r="AY32" i="4"/>
  <c r="AT32" i="4"/>
  <c r="BJ31" i="4"/>
  <c r="BD31" i="4"/>
  <c r="AY31" i="4"/>
  <c r="AT31" i="4"/>
  <c r="BJ30" i="4"/>
  <c r="BD30" i="4"/>
  <c r="AY30" i="4"/>
  <c r="AT30" i="4"/>
  <c r="BJ29" i="4"/>
  <c r="BD29" i="4"/>
  <c r="AY29" i="4"/>
  <c r="AT29" i="4"/>
  <c r="BJ28" i="4"/>
  <c r="BD28" i="4"/>
  <c r="AY28" i="4"/>
  <c r="AT28" i="4"/>
  <c r="BJ27" i="4"/>
  <c r="BD27" i="4"/>
  <c r="AY27" i="4"/>
  <c r="AT27" i="4"/>
  <c r="AU26" i="4"/>
  <c r="AY23" i="4"/>
  <c r="AV21" i="4"/>
  <c r="AZ21" i="4"/>
  <c r="AS21" i="4"/>
  <c r="AW21" i="4"/>
  <c r="AT21" i="4"/>
  <c r="AX21" i="4"/>
  <c r="BK45" i="4"/>
  <c r="BG45" i="4"/>
  <c r="BK44" i="4"/>
  <c r="BG44" i="4"/>
  <c r="BP44" i="4" s="1"/>
  <c r="BK43" i="4"/>
  <c r="BG43" i="4"/>
  <c r="BK42" i="4"/>
  <c r="BG42" i="4"/>
  <c r="BP42" i="4" s="1"/>
  <c r="BK41" i="4"/>
  <c r="BG41" i="4"/>
  <c r="BK40" i="4"/>
  <c r="BG40" i="4"/>
  <c r="BP40" i="4" s="1"/>
  <c r="BK39" i="4"/>
  <c r="BG39" i="4"/>
  <c r="BK38" i="4"/>
  <c r="BG38" i="4"/>
  <c r="BP38" i="4" s="1"/>
  <c r="BK37" i="4"/>
  <c r="BG37" i="4"/>
  <c r="BK36" i="4"/>
  <c r="BG36" i="4"/>
  <c r="BP36" i="4" s="1"/>
  <c r="BK35" i="4"/>
  <c r="BG35" i="4"/>
  <c r="BK34" i="4"/>
  <c r="BG34" i="4"/>
  <c r="BP34" i="4" s="1"/>
  <c r="BK33" i="4"/>
  <c r="BG33" i="4"/>
  <c r="AS25" i="4"/>
  <c r="AW25" i="4"/>
  <c r="BQ25" i="4" s="1"/>
  <c r="AT25" i="4"/>
  <c r="AX25" i="4"/>
  <c r="AV24" i="4"/>
  <c r="BP24" i="4" s="1"/>
  <c r="AZ24" i="4"/>
  <c r="AS24" i="4"/>
  <c r="AW24" i="4"/>
  <c r="AT24" i="4"/>
  <c r="AX24" i="4"/>
  <c r="BE32" i="4"/>
  <c r="BI32" i="4"/>
  <c r="AS32" i="4"/>
  <c r="AW32" i="4"/>
  <c r="BQ32" i="4" s="1"/>
  <c r="BE31" i="4"/>
  <c r="BI31" i="4"/>
  <c r="AS31" i="4"/>
  <c r="AW31" i="4"/>
  <c r="BQ31" i="4" s="1"/>
  <c r="BE30" i="4"/>
  <c r="BI30" i="4"/>
  <c r="AS30" i="4"/>
  <c r="AW30" i="4"/>
  <c r="BQ30" i="4" s="1"/>
  <c r="BE29" i="4"/>
  <c r="BI29" i="4"/>
  <c r="AS29" i="4"/>
  <c r="AW29" i="4"/>
  <c r="BQ29" i="4" s="1"/>
  <c r="BE28" i="4"/>
  <c r="BI28" i="4"/>
  <c r="AS28" i="4"/>
  <c r="AW28" i="4"/>
  <c r="BQ28" i="4" s="1"/>
  <c r="BE27" i="4"/>
  <c r="BI27" i="4"/>
  <c r="AS27" i="4"/>
  <c r="AW27" i="4"/>
  <c r="BQ27" i="4" s="1"/>
  <c r="AS26" i="4"/>
  <c r="AW26" i="4"/>
  <c r="AT26" i="4"/>
  <c r="AX26" i="4"/>
  <c r="AV23" i="4"/>
  <c r="AZ23" i="4"/>
  <c r="AS23" i="4"/>
  <c r="AW23" i="4"/>
  <c r="AT23" i="4"/>
  <c r="AX23" i="4"/>
  <c r="AW50" i="4"/>
  <c r="AW49" i="4"/>
  <c r="AW48" i="4"/>
  <c r="BI45" i="4"/>
  <c r="BI44" i="4"/>
  <c r="BI43" i="4"/>
  <c r="BI42" i="4"/>
  <c r="BI41" i="4"/>
  <c r="BI40" i="4"/>
  <c r="BI39" i="4"/>
  <c r="BI38" i="4"/>
  <c r="BI37" i="4"/>
  <c r="BI36" i="4"/>
  <c r="BI35" i="4"/>
  <c r="BI34" i="4"/>
  <c r="BI33" i="4"/>
  <c r="BK32" i="4"/>
  <c r="BF32" i="4"/>
  <c r="AZ32" i="4"/>
  <c r="AU32" i="4"/>
  <c r="BK31" i="4"/>
  <c r="BF31" i="4"/>
  <c r="AZ31" i="4"/>
  <c r="AU31" i="4"/>
  <c r="BK30" i="4"/>
  <c r="BF30" i="4"/>
  <c r="AZ30" i="4"/>
  <c r="AU30" i="4"/>
  <c r="BK29" i="4"/>
  <c r="BF29" i="4"/>
  <c r="AZ29" i="4"/>
  <c r="AU29" i="4"/>
  <c r="BK28" i="4"/>
  <c r="BF28" i="4"/>
  <c r="AZ28" i="4"/>
  <c r="AU28" i="4"/>
  <c r="BK27" i="4"/>
  <c r="BF27" i="4"/>
  <c r="AZ27" i="4"/>
  <c r="AU27" i="4"/>
  <c r="AV26" i="4"/>
  <c r="BP26" i="4" s="1"/>
  <c r="AU25" i="4"/>
  <c r="AY24" i="4"/>
  <c r="AV22" i="4"/>
  <c r="BP22" i="4" s="1"/>
  <c r="AZ22" i="4"/>
  <c r="AS22" i="4"/>
  <c r="AW22" i="4"/>
  <c r="BQ22" i="4" s="1"/>
  <c r="AT22" i="4"/>
  <c r="AX22" i="4"/>
  <c r="AX20" i="4"/>
  <c r="AT20" i="4"/>
  <c r="BN20" i="4" s="1"/>
  <c r="AX19" i="4"/>
  <c r="AT19" i="4"/>
  <c r="AX18" i="4"/>
  <c r="AT18" i="4"/>
  <c r="AX17" i="4"/>
  <c r="AT17" i="4"/>
  <c r="AX16" i="4"/>
  <c r="AT16" i="4"/>
  <c r="BN16" i="4" s="1"/>
  <c r="AX15" i="4"/>
  <c r="AT15" i="4"/>
  <c r="BI26" i="4"/>
  <c r="BI25" i="4"/>
  <c r="BI24" i="4"/>
  <c r="BI23" i="4"/>
  <c r="BI22" i="4"/>
  <c r="BI21" i="4"/>
  <c r="BI20" i="4"/>
  <c r="AW20" i="4"/>
  <c r="AS20" i="4"/>
  <c r="BI19" i="4"/>
  <c r="AW19" i="4"/>
  <c r="BQ19" i="4" s="1"/>
  <c r="AS19" i="4"/>
  <c r="BI18" i="4"/>
  <c r="AW18" i="4"/>
  <c r="AS18" i="4"/>
  <c r="BI17" i="4"/>
  <c r="AW17" i="4"/>
  <c r="AS17" i="4"/>
  <c r="BI16" i="4"/>
  <c r="AW16" i="4"/>
  <c r="BQ16" i="4" s="1"/>
  <c r="AS16" i="4"/>
  <c r="BI15" i="4"/>
  <c r="AW15" i="4"/>
  <c r="BQ15" i="4" s="1"/>
  <c r="AS15" i="4"/>
  <c r="AZ20" i="4"/>
  <c r="AZ19" i="4"/>
  <c r="AZ18" i="4"/>
  <c r="AZ17" i="4"/>
  <c r="AZ16" i="4"/>
  <c r="AZ15" i="4"/>
  <c r="AU20" i="1"/>
  <c r="AX104" i="1"/>
  <c r="BG86" i="1"/>
  <c r="BJ53" i="1"/>
  <c r="AZ100" i="1"/>
  <c r="BK94" i="1"/>
  <c r="BK58" i="1"/>
  <c r="BT58" i="1" s="1"/>
  <c r="BI53" i="1"/>
  <c r="BI50" i="1"/>
  <c r="BJ94" i="1"/>
  <c r="BE53" i="1"/>
  <c r="AZ116" i="1"/>
  <c r="AZ98" i="1"/>
  <c r="BK86" i="1"/>
  <c r="BK78" i="1"/>
  <c r="BT78" i="1" s="1"/>
  <c r="AZ77" i="1"/>
  <c r="BK62" i="1"/>
  <c r="BK59" i="1"/>
  <c r="BT59" i="1" s="1"/>
  <c r="BH53" i="1"/>
  <c r="BI20" i="1"/>
  <c r="AY104" i="1"/>
  <c r="AX98" i="1"/>
  <c r="BJ86" i="1"/>
  <c r="BK85" i="1"/>
  <c r="BI65" i="1"/>
  <c r="BK60" i="1"/>
  <c r="BF53" i="1"/>
  <c r="BO53" i="1" s="1"/>
  <c r="BG52" i="1"/>
  <c r="BP52" i="1" s="1"/>
  <c r="BK49" i="1"/>
  <c r="AU48" i="1"/>
  <c r="BI44" i="1"/>
  <c r="BG20" i="1"/>
  <c r="BF17" i="1"/>
  <c r="BJ120" i="1"/>
  <c r="AU104" i="1"/>
  <c r="BO104" i="1" s="1"/>
  <c r="AZ103" i="1"/>
  <c r="AZ102" i="1"/>
  <c r="AX101" i="1"/>
  <c r="AX100" i="1"/>
  <c r="AV98" i="1"/>
  <c r="AZ90" i="1"/>
  <c r="BF86" i="1"/>
  <c r="BG62" i="1"/>
  <c r="BK61" i="1"/>
  <c r="BG59" i="1"/>
  <c r="AU46" i="1"/>
  <c r="BK26" i="1"/>
  <c r="AZ104" i="1"/>
  <c r="AT104" i="1"/>
  <c r="AX103" i="1"/>
  <c r="AV102" i="1"/>
  <c r="AV100" i="1"/>
  <c r="BG96" i="1"/>
  <c r="BT94" i="1"/>
  <c r="BK92" i="1"/>
  <c r="AZ88" i="1"/>
  <c r="BJ76" i="1"/>
  <c r="BI68" i="1"/>
  <c r="BD62" i="1"/>
  <c r="BF61" i="1"/>
  <c r="BO61" i="1" s="1"/>
  <c r="BE59" i="1"/>
  <c r="BF56" i="1"/>
  <c r="BO56" i="1" s="1"/>
  <c r="BM20" i="1"/>
  <c r="BK17" i="1"/>
  <c r="AX111" i="1"/>
  <c r="BK90" i="1"/>
  <c r="BJ82" i="1"/>
  <c r="BJ74" i="1"/>
  <c r="AZ71" i="1"/>
  <c r="BT71" i="1" s="1"/>
  <c r="BK28" i="1"/>
  <c r="AU24" i="1"/>
  <c r="BJ20" i="1"/>
  <c r="AY20" i="1"/>
  <c r="BI17" i="1"/>
  <c r="BI16" i="1"/>
  <c r="AY113" i="1"/>
  <c r="AX110" i="1"/>
  <c r="BJ78" i="1"/>
  <c r="BG68" i="1"/>
  <c r="BP68" i="1" s="1"/>
  <c r="AX113" i="1"/>
  <c r="AV111" i="1"/>
  <c r="AV110" i="1"/>
  <c r="BH60" i="1"/>
  <c r="AU113" i="1"/>
  <c r="BO113" i="1" s="1"/>
  <c r="AX112" i="1"/>
  <c r="AZ111" i="1"/>
  <c r="AU111" i="1"/>
  <c r="BO111" i="1" s="1"/>
  <c r="AZ110" i="1"/>
  <c r="AU110" i="1"/>
  <c r="AZ107" i="1"/>
  <c r="AU100" i="1"/>
  <c r="BO100" i="1" s="1"/>
  <c r="BK96" i="1"/>
  <c r="AZ96" i="1"/>
  <c r="BG94" i="1"/>
  <c r="BI90" i="1"/>
  <c r="BK89" i="1"/>
  <c r="BK88" i="1"/>
  <c r="BK80" i="1"/>
  <c r="BG78" i="1"/>
  <c r="BK77" i="1"/>
  <c r="BK68" i="1"/>
  <c r="BF68" i="1"/>
  <c r="BK67" i="1"/>
  <c r="BK63" i="1"/>
  <c r="BT63" i="1" s="1"/>
  <c r="BG60" i="1"/>
  <c r="BP60" i="1" s="1"/>
  <c r="BK56" i="1"/>
  <c r="BK54" i="1"/>
  <c r="BT54" i="1" s="1"/>
  <c r="BI42" i="1"/>
  <c r="BJ24" i="1"/>
  <c r="BK21" i="1"/>
  <c r="BE20" i="1"/>
  <c r="AZ113" i="1"/>
  <c r="AT113" i="1"/>
  <c r="AV112" i="1"/>
  <c r="AY111" i="1"/>
  <c r="AT111" i="1"/>
  <c r="AY110" i="1"/>
  <c r="BS110" i="1" s="1"/>
  <c r="AT110" i="1"/>
  <c r="BJ96" i="1"/>
  <c r="AW96" i="1"/>
  <c r="BJ88" i="1"/>
  <c r="AZ86" i="1"/>
  <c r="AY85" i="1"/>
  <c r="BG80" i="1"/>
  <c r="BF78" i="1"/>
  <c r="BI77" i="1"/>
  <c r="BK76" i="1"/>
  <c r="BK75" i="1"/>
  <c r="BG69" i="1"/>
  <c r="BJ68" i="1"/>
  <c r="BE68" i="1"/>
  <c r="BH67" i="1"/>
  <c r="BJ63" i="1"/>
  <c r="BH62" i="1"/>
  <c r="BE60" i="1"/>
  <c r="BH59" i="1"/>
  <c r="BI57" i="1"/>
  <c r="BG56" i="1"/>
  <c r="BG54" i="1"/>
  <c r="AW46" i="1"/>
  <c r="BG21" i="1"/>
  <c r="AX116" i="1"/>
  <c r="BJ115" i="1"/>
  <c r="AX107" i="1"/>
  <c r="AU102" i="1"/>
  <c r="AV101" i="1"/>
  <c r="AY100" i="1"/>
  <c r="AT100" i="1"/>
  <c r="AU98" i="1"/>
  <c r="BF96" i="1"/>
  <c r="AV96" i="1"/>
  <c r="BG90" i="1"/>
  <c r="AW90" i="1"/>
  <c r="BG88" i="1"/>
  <c r="AW88" i="1"/>
  <c r="BI86" i="1"/>
  <c r="BE86" i="1"/>
  <c r="AW86" i="1"/>
  <c r="BJ85" i="1"/>
  <c r="BI82" i="1"/>
  <c r="BK81" i="1"/>
  <c r="BJ80" i="1"/>
  <c r="BF80" i="1"/>
  <c r="BG77" i="1"/>
  <c r="AY77" i="1"/>
  <c r="BG76" i="1"/>
  <c r="BF75" i="1"/>
  <c r="BI74" i="1"/>
  <c r="BK73" i="1"/>
  <c r="AY71" i="1"/>
  <c r="BG67" i="1"/>
  <c r="BI66" i="1"/>
  <c r="BG65" i="1"/>
  <c r="AZ65" i="1"/>
  <c r="BG63" i="1"/>
  <c r="BI60" i="1"/>
  <c r="BD60" i="1"/>
  <c r="BI59" i="1"/>
  <c r="BD59" i="1"/>
  <c r="BH57" i="1"/>
  <c r="AV57" i="1"/>
  <c r="BJ54" i="1"/>
  <c r="BF54" i="1"/>
  <c r="AY54" i="1"/>
  <c r="BG50" i="1"/>
  <c r="AY50" i="1"/>
  <c r="BJ49" i="1"/>
  <c r="AY46" i="1"/>
  <c r="AT46" i="1"/>
  <c r="AX45" i="1"/>
  <c r="BG44" i="1"/>
  <c r="BG26" i="1"/>
  <c r="BI24" i="1"/>
  <c r="BK22" i="1"/>
  <c r="AW22" i="1"/>
  <c r="BF21" i="1"/>
  <c r="AV116" i="1"/>
  <c r="AV107" i="1"/>
  <c r="BJ104" i="1"/>
  <c r="AY93" i="1"/>
  <c r="BF90" i="1"/>
  <c r="BF88" i="1"/>
  <c r="AV88" i="1"/>
  <c r="BH86" i="1"/>
  <c r="AV86" i="1"/>
  <c r="BG85" i="1"/>
  <c r="BE82" i="1"/>
  <c r="BI80" i="1"/>
  <c r="BE80" i="1"/>
  <c r="BF77" i="1"/>
  <c r="BE74" i="1"/>
  <c r="BF73" i="1"/>
  <c r="BO73" i="1" s="1"/>
  <c r="AV71" i="1"/>
  <c r="AY70" i="1"/>
  <c r="BD67" i="1"/>
  <c r="BH66" i="1"/>
  <c r="BK65" i="1"/>
  <c r="BF65" i="1"/>
  <c r="BO65" i="1" s="1"/>
  <c r="AY65" i="1"/>
  <c r="BF63" i="1"/>
  <c r="AZ61" i="1"/>
  <c r="BE57" i="1"/>
  <c r="AZ55" i="1"/>
  <c r="BT55" i="1" s="1"/>
  <c r="BI54" i="1"/>
  <c r="BE54" i="1"/>
  <c r="AU54" i="1"/>
  <c r="AY53" i="1"/>
  <c r="BK50" i="1"/>
  <c r="BT50" i="1" s="1"/>
  <c r="BF50" i="1"/>
  <c r="AU50" i="1"/>
  <c r="BG49" i="1"/>
  <c r="AX46" i="1"/>
  <c r="AW45" i="1"/>
  <c r="AY28" i="1"/>
  <c r="BF26" i="1"/>
  <c r="BE24" i="1"/>
  <c r="BG22" i="1"/>
  <c r="AW16" i="1"/>
  <c r="AU116" i="1"/>
  <c r="BO116" i="1" s="1"/>
  <c r="AU107" i="1"/>
  <c r="BO107" i="1" s="1"/>
  <c r="AV92" i="1"/>
  <c r="BP92" i="1" s="1"/>
  <c r="AW84" i="1"/>
  <c r="BH80" i="1"/>
  <c r="BD66" i="1"/>
  <c r="BJ65" i="1"/>
  <c r="BE65" i="1"/>
  <c r="BK57" i="1"/>
  <c r="BD57" i="1"/>
  <c r="BH54" i="1"/>
  <c r="BJ50" i="1"/>
  <c r="BE50" i="1"/>
  <c r="AW28" i="1"/>
  <c r="BF22" i="1"/>
  <c r="AU21" i="1"/>
  <c r="BD95" i="1"/>
  <c r="BF95" i="1"/>
  <c r="BG95" i="1"/>
  <c r="BP95" i="1" s="1"/>
  <c r="BJ95" i="1"/>
  <c r="AZ62" i="1"/>
  <c r="AU62" i="1"/>
  <c r="AY62" i="1"/>
  <c r="BE46" i="1"/>
  <c r="BF46" i="1"/>
  <c r="BG46" i="1"/>
  <c r="BI46" i="1"/>
  <c r="BK46" i="1"/>
  <c r="AT97" i="1"/>
  <c r="AS97" i="1"/>
  <c r="AV97" i="1"/>
  <c r="AX97" i="1"/>
  <c r="AS82" i="1"/>
  <c r="BM82" i="1" s="1"/>
  <c r="AW82" i="1"/>
  <c r="AZ82" i="1"/>
  <c r="BD79" i="1"/>
  <c r="BH79" i="1"/>
  <c r="BE79" i="1"/>
  <c r="BI79" i="1"/>
  <c r="BF79" i="1"/>
  <c r="BJ79" i="1"/>
  <c r="BD55" i="1"/>
  <c r="BF55" i="1"/>
  <c r="BO55" i="1" s="1"/>
  <c r="BG55" i="1"/>
  <c r="BJ55" i="1"/>
  <c r="AS119" i="1"/>
  <c r="AV119" i="1"/>
  <c r="AX119" i="1"/>
  <c r="AS105" i="1"/>
  <c r="AV105" i="1"/>
  <c r="AX105" i="1"/>
  <c r="AS99" i="1"/>
  <c r="AU99" i="1"/>
  <c r="BO99" i="1" s="1"/>
  <c r="AV99" i="1"/>
  <c r="AX99" i="1"/>
  <c r="AS120" i="1"/>
  <c r="AT120" i="1"/>
  <c r="AY120" i="1"/>
  <c r="AU120" i="1"/>
  <c r="BO120" i="1" s="1"/>
  <c r="AZ120" i="1"/>
  <c r="AV120" i="1"/>
  <c r="AS118" i="1"/>
  <c r="AV118" i="1"/>
  <c r="AX118" i="1"/>
  <c r="AS106" i="1"/>
  <c r="AU106" i="1"/>
  <c r="AV106" i="1"/>
  <c r="AX106" i="1"/>
  <c r="BD93" i="1"/>
  <c r="BE93" i="1"/>
  <c r="BJ93" i="1"/>
  <c r="BF93" i="1"/>
  <c r="BK93" i="1"/>
  <c r="BG93" i="1"/>
  <c r="BD89" i="1"/>
  <c r="BH89" i="1"/>
  <c r="BE89" i="1"/>
  <c r="BI89" i="1"/>
  <c r="BF89" i="1"/>
  <c r="BJ89" i="1"/>
  <c r="BD87" i="1"/>
  <c r="BF87" i="1"/>
  <c r="BG87" i="1"/>
  <c r="BJ87" i="1"/>
  <c r="AZ74" i="1"/>
  <c r="AU74" i="1"/>
  <c r="AY74" i="1"/>
  <c r="AU67" i="1"/>
  <c r="AY67" i="1"/>
  <c r="AZ67" i="1"/>
  <c r="BI47" i="1"/>
  <c r="BG47" i="1"/>
  <c r="AS109" i="1"/>
  <c r="AU109" i="1"/>
  <c r="BO109" i="1" s="1"/>
  <c r="AV109" i="1"/>
  <c r="AX109" i="1"/>
  <c r="AZ99" i="1"/>
  <c r="BK95" i="1"/>
  <c r="AW89" i="1"/>
  <c r="AS89" i="1"/>
  <c r="AV89" i="1"/>
  <c r="BP89" i="1" s="1"/>
  <c r="AY89" i="1"/>
  <c r="BG84" i="1"/>
  <c r="BK84" i="1"/>
  <c r="BK79" i="1"/>
  <c r="BD70" i="1"/>
  <c r="BF70" i="1"/>
  <c r="BG70" i="1"/>
  <c r="BJ70" i="1"/>
  <c r="BD64" i="1"/>
  <c r="BF64" i="1"/>
  <c r="BG64" i="1"/>
  <c r="BP64" i="1" s="1"/>
  <c r="BJ64" i="1"/>
  <c r="AU59" i="1"/>
  <c r="BO59" i="1" s="1"/>
  <c r="AV59" i="1"/>
  <c r="AY59" i="1"/>
  <c r="AS47" i="1"/>
  <c r="AW47" i="1"/>
  <c r="AT47" i="1"/>
  <c r="AU47" i="1"/>
  <c r="AY47" i="1"/>
  <c r="BJ108" i="1"/>
  <c r="AV103" i="1"/>
  <c r="BD27" i="1"/>
  <c r="BF27" i="1"/>
  <c r="BG27" i="1"/>
  <c r="AW18" i="1"/>
  <c r="AY18" i="1"/>
  <c r="AS43" i="1"/>
  <c r="AW43" i="1"/>
  <c r="AV113" i="1"/>
  <c r="BJ111" i="1"/>
  <c r="AV104" i="1"/>
  <c r="AU103" i="1"/>
  <c r="BO103" i="1" s="1"/>
  <c r="AX102" i="1"/>
  <c r="BJ100" i="1"/>
  <c r="AU96" i="1"/>
  <c r="BF94" i="1"/>
  <c r="AV93" i="1"/>
  <c r="BJ90" i="1"/>
  <c r="BE90" i="1"/>
  <c r="AU88" i="1"/>
  <c r="BF85" i="1"/>
  <c r="AV84" i="1"/>
  <c r="BG82" i="1"/>
  <c r="BJ77" i="1"/>
  <c r="BE77" i="1"/>
  <c r="BF76" i="1"/>
  <c r="BJ75" i="1"/>
  <c r="BG74" i="1"/>
  <c r="BJ73" i="1"/>
  <c r="AZ73" i="1"/>
  <c r="BH68" i="1"/>
  <c r="BJ67" i="1"/>
  <c r="BF67" i="1"/>
  <c r="BK66" i="1"/>
  <c r="BG66" i="1"/>
  <c r="BH65" i="1"/>
  <c r="AV65" i="1"/>
  <c r="BJ62" i="1"/>
  <c r="BF62" i="1"/>
  <c r="BJ61" i="1"/>
  <c r="BK52" i="1"/>
  <c r="AS48" i="1"/>
  <c r="AW48" i="1"/>
  <c r="AX43" i="1"/>
  <c r="BR43" i="1" s="1"/>
  <c r="BO33" i="1"/>
  <c r="BD23" i="1"/>
  <c r="BM23" i="1" s="1"/>
  <c r="BE23" i="1"/>
  <c r="BJ23" i="1"/>
  <c r="BF23" i="1"/>
  <c r="BK23" i="1"/>
  <c r="BG23" i="1"/>
  <c r="BD19" i="1"/>
  <c r="BM19" i="1" s="1"/>
  <c r="BE19" i="1"/>
  <c r="BJ19" i="1"/>
  <c r="BF19" i="1"/>
  <c r="BK19" i="1"/>
  <c r="BG19" i="1"/>
  <c r="AW92" i="1"/>
  <c r="BK82" i="1"/>
  <c r="BF82" i="1"/>
  <c r="BG75" i="1"/>
  <c r="BK74" i="1"/>
  <c r="BF74" i="1"/>
  <c r="BG73" i="1"/>
  <c r="BI67" i="1"/>
  <c r="BJ66" i="1"/>
  <c r="BE66" i="1"/>
  <c r="BI62" i="1"/>
  <c r="BG61" i="1"/>
  <c r="BG57" i="1"/>
  <c r="AY57" i="1"/>
  <c r="BJ56" i="1"/>
  <c r="BK53" i="1"/>
  <c r="BG53" i="1"/>
  <c r="AZ53" i="1"/>
  <c r="BJ52" i="1"/>
  <c r="AY48" i="1"/>
  <c r="AU43" i="1"/>
  <c r="BK42" i="1"/>
  <c r="BG42" i="1"/>
  <c r="BD28" i="1"/>
  <c r="BM28" i="1" s="1"/>
  <c r="BF28" i="1"/>
  <c r="BG28" i="1"/>
  <c r="BK27" i="1"/>
  <c r="BF15" i="1"/>
  <c r="BI15" i="1"/>
  <c r="BK15" i="1"/>
  <c r="BM24" i="1"/>
  <c r="BG16" i="1"/>
  <c r="AY15" i="1"/>
  <c r="BG24" i="1"/>
  <c r="AY24" i="1"/>
  <c r="BO29" i="1"/>
  <c r="BI26" i="1"/>
  <c r="BK24" i="1"/>
  <c r="BF24" i="1"/>
  <c r="AW24" i="1"/>
  <c r="BI22" i="1"/>
  <c r="BI21" i="1"/>
  <c r="BK20" i="1"/>
  <c r="BF20" i="1"/>
  <c r="AW20" i="1"/>
  <c r="BK16" i="1"/>
  <c r="AY16" i="1"/>
  <c r="AS80" i="1"/>
  <c r="BM80" i="1" s="1"/>
  <c r="AY80" i="1"/>
  <c r="AU80" i="1"/>
  <c r="AZ80" i="1"/>
  <c r="AV80" i="1"/>
  <c r="AS115" i="1"/>
  <c r="AT115" i="1"/>
  <c r="AY115" i="1"/>
  <c r="AU115" i="1"/>
  <c r="BO115" i="1" s="1"/>
  <c r="AZ115" i="1"/>
  <c r="AV115" i="1"/>
  <c r="BF112" i="1"/>
  <c r="BJ112" i="1"/>
  <c r="AS94" i="1"/>
  <c r="BM94" i="1" s="1"/>
  <c r="AU94" i="1"/>
  <c r="AV94" i="1"/>
  <c r="AW94" i="1"/>
  <c r="BD91" i="1"/>
  <c r="BH91" i="1"/>
  <c r="BE91" i="1"/>
  <c r="BI91" i="1"/>
  <c r="BF91" i="1"/>
  <c r="BJ91" i="1"/>
  <c r="BD83" i="1"/>
  <c r="BH83" i="1"/>
  <c r="BE83" i="1"/>
  <c r="BI83" i="1"/>
  <c r="BF83" i="1"/>
  <c r="BJ83" i="1"/>
  <c r="AS78" i="1"/>
  <c r="BM78" i="1" s="1"/>
  <c r="AU78" i="1"/>
  <c r="AV78" i="1"/>
  <c r="AW78" i="1"/>
  <c r="AZ66" i="1"/>
  <c r="AU66" i="1"/>
  <c r="BO66" i="1" s="1"/>
  <c r="AY66" i="1"/>
  <c r="AS117" i="1"/>
  <c r="AT117" i="1"/>
  <c r="AY117" i="1"/>
  <c r="AU117" i="1"/>
  <c r="BO117" i="1" s="1"/>
  <c r="AZ117" i="1"/>
  <c r="AV117" i="1"/>
  <c r="BM96" i="1"/>
  <c r="AS114" i="1"/>
  <c r="AT114" i="1"/>
  <c r="AY114" i="1"/>
  <c r="AU114" i="1"/>
  <c r="AZ114" i="1"/>
  <c r="AV114" i="1"/>
  <c r="AS108" i="1"/>
  <c r="AT108" i="1"/>
  <c r="AY108" i="1"/>
  <c r="AU108" i="1"/>
  <c r="BO108" i="1" s="1"/>
  <c r="AZ108" i="1"/>
  <c r="AV108" i="1"/>
  <c r="BM88" i="1"/>
  <c r="AW81" i="1"/>
  <c r="AS81" i="1"/>
  <c r="AV81" i="1"/>
  <c r="BP81" i="1" s="1"/>
  <c r="AY81" i="1"/>
  <c r="AU75" i="1"/>
  <c r="BO75" i="1" s="1"/>
  <c r="AV75" i="1"/>
  <c r="AY75" i="1"/>
  <c r="BD72" i="1"/>
  <c r="BH72" i="1"/>
  <c r="BE72" i="1"/>
  <c r="BI72" i="1"/>
  <c r="BF72" i="1"/>
  <c r="BO72" i="1" s="1"/>
  <c r="BJ72" i="1"/>
  <c r="BD71" i="1"/>
  <c r="BH71" i="1"/>
  <c r="BE71" i="1"/>
  <c r="BI71" i="1"/>
  <c r="BF71" i="1"/>
  <c r="BO71" i="1" s="1"/>
  <c r="BJ71" i="1"/>
  <c r="AU69" i="1"/>
  <c r="AV69" i="1"/>
  <c r="AY69" i="1"/>
  <c r="AZ69" i="1"/>
  <c r="BT69" i="1" s="1"/>
  <c r="BF119" i="1"/>
  <c r="BJ119" i="1"/>
  <c r="AX114" i="1"/>
  <c r="AX108" i="1"/>
  <c r="BD92" i="1"/>
  <c r="BH92" i="1"/>
  <c r="BE92" i="1"/>
  <c r="BI92" i="1"/>
  <c r="BF92" i="1"/>
  <c r="BJ92" i="1"/>
  <c r="BK91" i="1"/>
  <c r="BD84" i="1"/>
  <c r="BH84" i="1"/>
  <c r="BE84" i="1"/>
  <c r="BI84" i="1"/>
  <c r="BF84" i="1"/>
  <c r="BJ84" i="1"/>
  <c r="BK83" i="1"/>
  <c r="BD81" i="1"/>
  <c r="BH81" i="1"/>
  <c r="BE81" i="1"/>
  <c r="BI81" i="1"/>
  <c r="BF81" i="1"/>
  <c r="BJ81" i="1"/>
  <c r="AW80" i="1"/>
  <c r="AZ75" i="1"/>
  <c r="BG72" i="1"/>
  <c r="BG71" i="1"/>
  <c r="BD69" i="1"/>
  <c r="BH69" i="1"/>
  <c r="BE69" i="1"/>
  <c r="BI69" i="1"/>
  <c r="BF69" i="1"/>
  <c r="BJ69" i="1"/>
  <c r="AU63" i="1"/>
  <c r="AV63" i="1"/>
  <c r="AY63" i="1"/>
  <c r="BD58" i="1"/>
  <c r="BH58" i="1"/>
  <c r="BE58" i="1"/>
  <c r="BI58" i="1"/>
  <c r="BF58" i="1"/>
  <c r="BJ58" i="1"/>
  <c r="BD51" i="1"/>
  <c r="BH51" i="1"/>
  <c r="BE51" i="1"/>
  <c r="BI51" i="1"/>
  <c r="AU49" i="1"/>
  <c r="BO49" i="1" s="1"/>
  <c r="AV49" i="1"/>
  <c r="AY49" i="1"/>
  <c r="BE48" i="1"/>
  <c r="BN48" i="1" s="1"/>
  <c r="BJ48" i="1"/>
  <c r="BF48" i="1"/>
  <c r="BK48" i="1"/>
  <c r="BK40" i="1"/>
  <c r="BG40" i="1"/>
  <c r="BI40" i="1"/>
  <c r="AS39" i="1"/>
  <c r="AU39" i="1"/>
  <c r="AW39" i="1"/>
  <c r="BO30" i="1"/>
  <c r="BD18" i="1"/>
  <c r="BF18" i="1"/>
  <c r="BK18" i="1"/>
  <c r="BE18" i="1"/>
  <c r="BG18" i="1"/>
  <c r="BI18" i="1"/>
  <c r="AZ119" i="1"/>
  <c r="AU119" i="1"/>
  <c r="AZ118" i="1"/>
  <c r="AU118" i="1"/>
  <c r="BJ116" i="1"/>
  <c r="AY116" i="1"/>
  <c r="AT116" i="1"/>
  <c r="AZ112" i="1"/>
  <c r="AU112" i="1"/>
  <c r="AY109" i="1"/>
  <c r="AT109" i="1"/>
  <c r="BJ107" i="1"/>
  <c r="AY107" i="1"/>
  <c r="AT107" i="1"/>
  <c r="AY106" i="1"/>
  <c r="AT106" i="1"/>
  <c r="AZ105" i="1"/>
  <c r="AU105" i="1"/>
  <c r="BO105" i="1" s="1"/>
  <c r="AY103" i="1"/>
  <c r="AT103" i="1"/>
  <c r="AY102" i="1"/>
  <c r="BS102" i="1" s="1"/>
  <c r="AT102" i="1"/>
  <c r="AZ101" i="1"/>
  <c r="AU101" i="1"/>
  <c r="BO101" i="1" s="1"/>
  <c r="AY99" i="1"/>
  <c r="AT99" i="1"/>
  <c r="AY98" i="1"/>
  <c r="BS98" i="1" s="1"/>
  <c r="AT98" i="1"/>
  <c r="BI96" i="1"/>
  <c r="BE96" i="1"/>
  <c r="AY96" i="1"/>
  <c r="BI95" i="1"/>
  <c r="BE95" i="1"/>
  <c r="BI94" i="1"/>
  <c r="BE94" i="1"/>
  <c r="BH93" i="1"/>
  <c r="BQ93" i="1" s="1"/>
  <c r="AS93" i="1"/>
  <c r="AZ92" i="1"/>
  <c r="AU92" i="1"/>
  <c r="BP91" i="1"/>
  <c r="BH90" i="1"/>
  <c r="AV90" i="1"/>
  <c r="BI88" i="1"/>
  <c r="BE88" i="1"/>
  <c r="AY88" i="1"/>
  <c r="BI87" i="1"/>
  <c r="BE87" i="1"/>
  <c r="AU86" i="1"/>
  <c r="BI85" i="1"/>
  <c r="BE85" i="1"/>
  <c r="AV85" i="1"/>
  <c r="AZ84" i="1"/>
  <c r="AU84" i="1"/>
  <c r="BH82" i="1"/>
  <c r="AV82" i="1"/>
  <c r="BI78" i="1"/>
  <c r="BE78" i="1"/>
  <c r="BH77" i="1"/>
  <c r="AV77" i="1"/>
  <c r="BI76" i="1"/>
  <c r="BE76" i="1"/>
  <c r="BI75" i="1"/>
  <c r="BE75" i="1"/>
  <c r="BH74" i="1"/>
  <c r="BI73" i="1"/>
  <c r="BE73" i="1"/>
  <c r="AY73" i="1"/>
  <c r="BI70" i="1"/>
  <c r="BE70" i="1"/>
  <c r="AU70" i="1"/>
  <c r="AV67" i="1"/>
  <c r="BI64" i="1"/>
  <c r="BE64" i="1"/>
  <c r="BI63" i="1"/>
  <c r="BE63" i="1"/>
  <c r="BI61" i="1"/>
  <c r="BE61" i="1"/>
  <c r="AY61" i="1"/>
  <c r="AY58" i="1"/>
  <c r="BO57" i="1"/>
  <c r="BI56" i="1"/>
  <c r="BE56" i="1"/>
  <c r="BI55" i="1"/>
  <c r="BE55" i="1"/>
  <c r="AY55" i="1"/>
  <c r="BJ51" i="1"/>
  <c r="AZ51" i="1"/>
  <c r="BT51" i="1" s="1"/>
  <c r="AS17" i="1"/>
  <c r="AU17" i="1"/>
  <c r="AW17" i="1"/>
  <c r="AY17" i="1"/>
  <c r="AY119" i="1"/>
  <c r="AT119" i="1"/>
  <c r="AY118" i="1"/>
  <c r="BS118" i="1" s="1"/>
  <c r="AT118" i="1"/>
  <c r="AY112" i="1"/>
  <c r="AT112" i="1"/>
  <c r="AY105" i="1"/>
  <c r="AT105" i="1"/>
  <c r="BJ103" i="1"/>
  <c r="AY101" i="1"/>
  <c r="AT101" i="1"/>
  <c r="BJ99" i="1"/>
  <c r="BH96" i="1"/>
  <c r="BH95" i="1"/>
  <c r="BH94" i="1"/>
  <c r="AY92" i="1"/>
  <c r="AU90" i="1"/>
  <c r="BH88" i="1"/>
  <c r="BH87" i="1"/>
  <c r="BH85" i="1"/>
  <c r="BQ85" i="1" s="1"/>
  <c r="AS85" i="1"/>
  <c r="BM85" i="1" s="1"/>
  <c r="AY84" i="1"/>
  <c r="AU82" i="1"/>
  <c r="BH78" i="1"/>
  <c r="BH76" i="1"/>
  <c r="BH75" i="1"/>
  <c r="BH73" i="1"/>
  <c r="AV73" i="1"/>
  <c r="BH70" i="1"/>
  <c r="BT70" i="1"/>
  <c r="BH64" i="1"/>
  <c r="BH63" i="1"/>
  <c r="BH61" i="1"/>
  <c r="AV61" i="1"/>
  <c r="BJ60" i="1"/>
  <c r="BJ59" i="1"/>
  <c r="AU58" i="1"/>
  <c r="BJ57" i="1"/>
  <c r="AZ57" i="1"/>
  <c r="BH56" i="1"/>
  <c r="BH55" i="1"/>
  <c r="AV55" i="1"/>
  <c r="BD52" i="1"/>
  <c r="BH52" i="1"/>
  <c r="BE52" i="1"/>
  <c r="BI52" i="1"/>
  <c r="BG51" i="1"/>
  <c r="BD49" i="1"/>
  <c r="BH49" i="1"/>
  <c r="BE49" i="1"/>
  <c r="BI49" i="1"/>
  <c r="BI48" i="1"/>
  <c r="BE47" i="1"/>
  <c r="BJ47" i="1"/>
  <c r="BF47" i="1"/>
  <c r="BK47" i="1"/>
  <c r="AS41" i="1"/>
  <c r="AW41" i="1"/>
  <c r="AX41" i="1"/>
  <c r="BO32" i="1"/>
  <c r="BD25" i="1"/>
  <c r="BE25" i="1"/>
  <c r="BJ25" i="1"/>
  <c r="BF25" i="1"/>
  <c r="BK25" i="1"/>
  <c r="BG25" i="1"/>
  <c r="BF51" i="1"/>
  <c r="BO51" i="1" s="1"/>
  <c r="AV51" i="1"/>
  <c r="AY51" i="1"/>
  <c r="AZ49" i="1"/>
  <c r="BG48" i="1"/>
  <c r="AS42" i="1"/>
  <c r="AX42" i="1"/>
  <c r="BF40" i="1"/>
  <c r="AX39" i="1"/>
  <c r="BR39" i="1" s="1"/>
  <c r="AS25" i="1"/>
  <c r="AU25" i="1"/>
  <c r="AW25" i="1"/>
  <c r="AY25" i="1"/>
  <c r="BJ18" i="1"/>
  <c r="AV53" i="1"/>
  <c r="BH50" i="1"/>
  <c r="AX48" i="1"/>
  <c r="AX47" i="1"/>
  <c r="BJ46" i="1"/>
  <c r="AU45" i="1"/>
  <c r="BF44" i="1"/>
  <c r="BJ28" i="1"/>
  <c r="BE28" i="1"/>
  <c r="AU28" i="1"/>
  <c r="BJ27" i="1"/>
  <c r="BE27" i="1"/>
  <c r="BJ26" i="1"/>
  <c r="BE26" i="1"/>
  <c r="BJ22" i="1"/>
  <c r="BS22" i="1" s="1"/>
  <c r="BE22" i="1"/>
  <c r="BJ21" i="1"/>
  <c r="BE21" i="1"/>
  <c r="AS21" i="1"/>
  <c r="BM21" i="1" s="1"/>
  <c r="AY21" i="1"/>
  <c r="AY19" i="1"/>
  <c r="BD17" i="1"/>
  <c r="BE17" i="1"/>
  <c r="BJ17" i="1"/>
  <c r="AS16" i="1"/>
  <c r="BG15" i="1"/>
  <c r="BD16" i="1"/>
  <c r="BE16" i="1"/>
  <c r="BJ16" i="1"/>
  <c r="BO16" i="1"/>
  <c r="BD15" i="1"/>
  <c r="BM15" i="1" s="1"/>
  <c r="BE15" i="1"/>
  <c r="BJ15" i="1"/>
  <c r="BG106" i="1"/>
  <c r="BK106" i="1"/>
  <c r="BT106" i="1" s="1"/>
  <c r="BD106" i="1"/>
  <c r="BH106" i="1"/>
  <c r="BE106" i="1"/>
  <c r="BI106" i="1"/>
  <c r="BG117" i="1"/>
  <c r="BK117" i="1"/>
  <c r="BH117" i="1"/>
  <c r="BD117" i="1"/>
  <c r="BE117" i="1"/>
  <c r="BI117" i="1"/>
  <c r="BR117" i="1" s="1"/>
  <c r="BG113" i="1"/>
  <c r="BK113" i="1"/>
  <c r="BH113" i="1"/>
  <c r="BD113" i="1"/>
  <c r="BE113" i="1"/>
  <c r="BI113" i="1"/>
  <c r="BG109" i="1"/>
  <c r="BK109" i="1"/>
  <c r="BT109" i="1" s="1"/>
  <c r="BD109" i="1"/>
  <c r="BH109" i="1"/>
  <c r="BE109" i="1"/>
  <c r="BI109" i="1"/>
  <c r="BG105" i="1"/>
  <c r="BK105" i="1"/>
  <c r="BD105" i="1"/>
  <c r="BH105" i="1"/>
  <c r="BE105" i="1"/>
  <c r="BI105" i="1"/>
  <c r="BG101" i="1"/>
  <c r="BK101" i="1"/>
  <c r="BD101" i="1"/>
  <c r="BH101" i="1"/>
  <c r="BE101" i="1"/>
  <c r="BI101" i="1"/>
  <c r="BG97" i="1"/>
  <c r="BK97" i="1"/>
  <c r="BT97" i="1" s="1"/>
  <c r="BD97" i="1"/>
  <c r="BH97" i="1"/>
  <c r="BE97" i="1"/>
  <c r="BI97" i="1"/>
  <c r="BG114" i="1"/>
  <c r="BK114" i="1"/>
  <c r="BD114" i="1"/>
  <c r="BH114" i="1"/>
  <c r="BE114" i="1"/>
  <c r="BI114" i="1"/>
  <c r="BG120" i="1"/>
  <c r="BK120" i="1"/>
  <c r="BH120" i="1"/>
  <c r="BD120" i="1"/>
  <c r="BE120" i="1"/>
  <c r="BI120" i="1"/>
  <c r="BR120" i="1" s="1"/>
  <c r="BG116" i="1"/>
  <c r="BK116" i="1"/>
  <c r="BD116" i="1"/>
  <c r="BM116" i="1" s="1"/>
  <c r="BH116" i="1"/>
  <c r="BE116" i="1"/>
  <c r="BI116" i="1"/>
  <c r="BJ114" i="1"/>
  <c r="BG112" i="1"/>
  <c r="BK112" i="1"/>
  <c r="BD112" i="1"/>
  <c r="BH112" i="1"/>
  <c r="BE112" i="1"/>
  <c r="BI112" i="1"/>
  <c r="BG108" i="1"/>
  <c r="BK108" i="1"/>
  <c r="BD108" i="1"/>
  <c r="BH108" i="1"/>
  <c r="BE108" i="1"/>
  <c r="BI108" i="1"/>
  <c r="BJ106" i="1"/>
  <c r="BG104" i="1"/>
  <c r="BK104" i="1"/>
  <c r="BD104" i="1"/>
  <c r="BH104" i="1"/>
  <c r="BE104" i="1"/>
  <c r="BI104" i="1"/>
  <c r="BG100" i="1"/>
  <c r="BK100" i="1"/>
  <c r="BD100" i="1"/>
  <c r="BH100" i="1"/>
  <c r="BE100" i="1"/>
  <c r="BI100" i="1"/>
  <c r="AT95" i="1"/>
  <c r="AX95" i="1"/>
  <c r="AW95" i="1"/>
  <c r="AS95" i="1"/>
  <c r="AY95" i="1"/>
  <c r="AU95" i="1"/>
  <c r="AZ95" i="1"/>
  <c r="AT91" i="1"/>
  <c r="AX91" i="1"/>
  <c r="AW91" i="1"/>
  <c r="AS91" i="1"/>
  <c r="AY91" i="1"/>
  <c r="AU91" i="1"/>
  <c r="AZ91" i="1"/>
  <c r="BM90" i="1"/>
  <c r="BM86" i="1"/>
  <c r="BG118" i="1"/>
  <c r="BK118" i="1"/>
  <c r="BH118" i="1"/>
  <c r="BD118" i="1"/>
  <c r="BE118" i="1"/>
  <c r="BI118" i="1"/>
  <c r="BG110" i="1"/>
  <c r="BK110" i="1"/>
  <c r="BD110" i="1"/>
  <c r="BM110" i="1" s="1"/>
  <c r="BH110" i="1"/>
  <c r="BE110" i="1"/>
  <c r="BI110" i="1"/>
  <c r="BG102" i="1"/>
  <c r="BK102" i="1"/>
  <c r="BD102" i="1"/>
  <c r="BM102" i="1" s="1"/>
  <c r="BH102" i="1"/>
  <c r="BE102" i="1"/>
  <c r="BI102" i="1"/>
  <c r="BG98" i="1"/>
  <c r="BK98" i="1"/>
  <c r="BD98" i="1"/>
  <c r="BM98" i="1" s="1"/>
  <c r="BH98" i="1"/>
  <c r="BE98" i="1"/>
  <c r="BI98" i="1"/>
  <c r="BG119" i="1"/>
  <c r="BK119" i="1"/>
  <c r="BD119" i="1"/>
  <c r="BH119" i="1"/>
  <c r="BE119" i="1"/>
  <c r="BI119" i="1"/>
  <c r="BF118" i="1"/>
  <c r="BJ117" i="1"/>
  <c r="BG115" i="1"/>
  <c r="BK115" i="1"/>
  <c r="BH115" i="1"/>
  <c r="BD115" i="1"/>
  <c r="BE115" i="1"/>
  <c r="BI115" i="1"/>
  <c r="BR115" i="1" s="1"/>
  <c r="BF114" i="1"/>
  <c r="BJ113" i="1"/>
  <c r="BG111" i="1"/>
  <c r="BK111" i="1"/>
  <c r="BD111" i="1"/>
  <c r="BM111" i="1" s="1"/>
  <c r="BH111" i="1"/>
  <c r="BE111" i="1"/>
  <c r="BI111" i="1"/>
  <c r="BF110" i="1"/>
  <c r="BJ109" i="1"/>
  <c r="BG107" i="1"/>
  <c r="BK107" i="1"/>
  <c r="BD107" i="1"/>
  <c r="BH107" i="1"/>
  <c r="BE107" i="1"/>
  <c r="BI107" i="1"/>
  <c r="BF106" i="1"/>
  <c r="BJ105" i="1"/>
  <c r="BG103" i="1"/>
  <c r="BK103" i="1"/>
  <c r="BD103" i="1"/>
  <c r="BH103" i="1"/>
  <c r="BE103" i="1"/>
  <c r="BI103" i="1"/>
  <c r="BF102" i="1"/>
  <c r="BJ101" i="1"/>
  <c r="BG99" i="1"/>
  <c r="BK99" i="1"/>
  <c r="BD99" i="1"/>
  <c r="BH99" i="1"/>
  <c r="BE99" i="1"/>
  <c r="BI99" i="1"/>
  <c r="BF98" i="1"/>
  <c r="BJ97" i="1"/>
  <c r="AT87" i="1"/>
  <c r="AX87" i="1"/>
  <c r="AT83" i="1"/>
  <c r="AX83" i="1"/>
  <c r="AT79" i="1"/>
  <c r="AX79" i="1"/>
  <c r="AS76" i="1"/>
  <c r="AW76" i="1"/>
  <c r="AT76" i="1"/>
  <c r="AX76" i="1"/>
  <c r="AY72" i="1"/>
  <c r="AW120" i="1"/>
  <c r="AW119" i="1"/>
  <c r="AW118" i="1"/>
  <c r="AW117" i="1"/>
  <c r="AW116" i="1"/>
  <c r="AW115" i="1"/>
  <c r="AW114" i="1"/>
  <c r="AW113" i="1"/>
  <c r="AW112" i="1"/>
  <c r="AW111" i="1"/>
  <c r="AW110" i="1"/>
  <c r="AW109" i="1"/>
  <c r="AW108" i="1"/>
  <c r="AW107" i="1"/>
  <c r="AW106" i="1"/>
  <c r="AW105" i="1"/>
  <c r="AW104" i="1"/>
  <c r="AW103" i="1"/>
  <c r="AW102" i="1"/>
  <c r="AW101" i="1"/>
  <c r="AW100" i="1"/>
  <c r="AW99" i="1"/>
  <c r="AW98" i="1"/>
  <c r="AW97" i="1"/>
  <c r="AT96" i="1"/>
  <c r="AX96" i="1"/>
  <c r="AY94" i="1"/>
  <c r="AT92" i="1"/>
  <c r="AX92" i="1"/>
  <c r="AY90" i="1"/>
  <c r="AT88" i="1"/>
  <c r="AX88" i="1"/>
  <c r="AZ87" i="1"/>
  <c r="BT87" i="1" s="1"/>
  <c r="AU87" i="1"/>
  <c r="AY86" i="1"/>
  <c r="AT84" i="1"/>
  <c r="AX84" i="1"/>
  <c r="AZ83" i="1"/>
  <c r="AU83" i="1"/>
  <c r="AY82" i="1"/>
  <c r="AT80" i="1"/>
  <c r="AX80" i="1"/>
  <c r="AZ79" i="1"/>
  <c r="AU79" i="1"/>
  <c r="AY78" i="1"/>
  <c r="AV76" i="1"/>
  <c r="AS75" i="1"/>
  <c r="AW75" i="1"/>
  <c r="AT75" i="1"/>
  <c r="AX75" i="1"/>
  <c r="AV72" i="1"/>
  <c r="AS71" i="1"/>
  <c r="AW71" i="1"/>
  <c r="AT71" i="1"/>
  <c r="AX71" i="1"/>
  <c r="AS67" i="1"/>
  <c r="AW67" i="1"/>
  <c r="AT67" i="1"/>
  <c r="BN67" i="1" s="1"/>
  <c r="AX67" i="1"/>
  <c r="AS63" i="1"/>
  <c r="AW63" i="1"/>
  <c r="AT63" i="1"/>
  <c r="AX63" i="1"/>
  <c r="AS59" i="1"/>
  <c r="AW59" i="1"/>
  <c r="AT59" i="1"/>
  <c r="AX59" i="1"/>
  <c r="AV56" i="1"/>
  <c r="AS55" i="1"/>
  <c r="AW55" i="1"/>
  <c r="AT55" i="1"/>
  <c r="AX55" i="1"/>
  <c r="AS51" i="1"/>
  <c r="AW51" i="1"/>
  <c r="AT51" i="1"/>
  <c r="AX51" i="1"/>
  <c r="AV83" i="1"/>
  <c r="BP83" i="1" s="1"/>
  <c r="AV79" i="1"/>
  <c r="BP79" i="1" s="1"/>
  <c r="AY76" i="1"/>
  <c r="AS68" i="1"/>
  <c r="AW68" i="1"/>
  <c r="AT68" i="1"/>
  <c r="AX68" i="1"/>
  <c r="AS64" i="1"/>
  <c r="AW64" i="1"/>
  <c r="AT64" i="1"/>
  <c r="AX64" i="1"/>
  <c r="AS60" i="1"/>
  <c r="AW60" i="1"/>
  <c r="AT60" i="1"/>
  <c r="AX60" i="1"/>
  <c r="AY56" i="1"/>
  <c r="AS52" i="1"/>
  <c r="AW52" i="1"/>
  <c r="AT52" i="1"/>
  <c r="AX52" i="1"/>
  <c r="BD45" i="1"/>
  <c r="BM45" i="1" s="1"/>
  <c r="BH45" i="1"/>
  <c r="BE45" i="1"/>
  <c r="BF45" i="1"/>
  <c r="BK45" i="1"/>
  <c r="BG45" i="1"/>
  <c r="AV44" i="1"/>
  <c r="AZ44" i="1"/>
  <c r="BT44" i="1" s="1"/>
  <c r="AT44" i="1"/>
  <c r="AY44" i="1"/>
  <c r="AU44" i="1"/>
  <c r="AW44" i="1"/>
  <c r="BD41" i="1"/>
  <c r="BH41" i="1"/>
  <c r="BE41" i="1"/>
  <c r="BJ41" i="1"/>
  <c r="BF41" i="1"/>
  <c r="BO41" i="1" s="1"/>
  <c r="BG41" i="1"/>
  <c r="AV40" i="1"/>
  <c r="AZ40" i="1"/>
  <c r="AT40" i="1"/>
  <c r="AY40" i="1"/>
  <c r="AU40" i="1"/>
  <c r="AW40" i="1"/>
  <c r="BD38" i="1"/>
  <c r="BH38" i="1"/>
  <c r="BI38" i="1"/>
  <c r="BE38" i="1"/>
  <c r="BJ38" i="1"/>
  <c r="BG38" i="1"/>
  <c r="BK38" i="1"/>
  <c r="BD36" i="1"/>
  <c r="BH36" i="1"/>
  <c r="BI36" i="1"/>
  <c r="BE36" i="1"/>
  <c r="BJ36" i="1"/>
  <c r="BG36" i="1"/>
  <c r="BK36" i="1"/>
  <c r="AT27" i="1"/>
  <c r="AX27" i="1"/>
  <c r="BR27" i="1" s="1"/>
  <c r="AV27" i="1"/>
  <c r="AZ27" i="1"/>
  <c r="AU27" i="1"/>
  <c r="AW27" i="1"/>
  <c r="AS27" i="1"/>
  <c r="AY27" i="1"/>
  <c r="AT93" i="1"/>
  <c r="AX93" i="1"/>
  <c r="BR93" i="1" s="1"/>
  <c r="AT89" i="1"/>
  <c r="AX89" i="1"/>
  <c r="AY87" i="1"/>
  <c r="AS87" i="1"/>
  <c r="AT85" i="1"/>
  <c r="AX85" i="1"/>
  <c r="AY83" i="1"/>
  <c r="AS83" i="1"/>
  <c r="AT81" i="1"/>
  <c r="AX81" i="1"/>
  <c r="AY79" i="1"/>
  <c r="AS79" i="1"/>
  <c r="AU76" i="1"/>
  <c r="AS74" i="1"/>
  <c r="AW74" i="1"/>
  <c r="AT74" i="1"/>
  <c r="AX74" i="1"/>
  <c r="AS70" i="1"/>
  <c r="AW70" i="1"/>
  <c r="AT70" i="1"/>
  <c r="AX70" i="1"/>
  <c r="AU68" i="1"/>
  <c r="AS66" i="1"/>
  <c r="AW66" i="1"/>
  <c r="AT66" i="1"/>
  <c r="AX66" i="1"/>
  <c r="AU64" i="1"/>
  <c r="AS62" i="1"/>
  <c r="AW62" i="1"/>
  <c r="AT62" i="1"/>
  <c r="BN62" i="1" s="1"/>
  <c r="AX62" i="1"/>
  <c r="AU60" i="1"/>
  <c r="BO60" i="1" s="1"/>
  <c r="AS58" i="1"/>
  <c r="AW58" i="1"/>
  <c r="AT58" i="1"/>
  <c r="AX58" i="1"/>
  <c r="AS54" i="1"/>
  <c r="AW54" i="1"/>
  <c r="AT54" i="1"/>
  <c r="AX54" i="1"/>
  <c r="AU52" i="1"/>
  <c r="BO52" i="1" s="1"/>
  <c r="AS50" i="1"/>
  <c r="AW50" i="1"/>
  <c r="AT50" i="1"/>
  <c r="AX50" i="1"/>
  <c r="BI45" i="1"/>
  <c r="AX44" i="1"/>
  <c r="BD43" i="1"/>
  <c r="BH43" i="1"/>
  <c r="BE43" i="1"/>
  <c r="BJ43" i="1"/>
  <c r="BF43" i="1"/>
  <c r="BG43" i="1"/>
  <c r="AV42" i="1"/>
  <c r="AZ42" i="1"/>
  <c r="AT42" i="1"/>
  <c r="AY42" i="1"/>
  <c r="AU42" i="1"/>
  <c r="BO42" i="1" s="1"/>
  <c r="AW42" i="1"/>
  <c r="BI41" i="1"/>
  <c r="AX40" i="1"/>
  <c r="BD39" i="1"/>
  <c r="BH39" i="1"/>
  <c r="BE39" i="1"/>
  <c r="BJ39" i="1"/>
  <c r="BF39" i="1"/>
  <c r="BG39" i="1"/>
  <c r="AV38" i="1"/>
  <c r="AZ38" i="1"/>
  <c r="AS38" i="1"/>
  <c r="AX38" i="1"/>
  <c r="AT38" i="1"/>
  <c r="AY38" i="1"/>
  <c r="AW38" i="1"/>
  <c r="BD37" i="1"/>
  <c r="BH37" i="1"/>
  <c r="BI37" i="1"/>
  <c r="BE37" i="1"/>
  <c r="BJ37" i="1"/>
  <c r="BG37" i="1"/>
  <c r="BK37" i="1"/>
  <c r="BO35" i="1"/>
  <c r="BO31" i="1"/>
  <c r="AV87" i="1"/>
  <c r="AS72" i="1"/>
  <c r="AW72" i="1"/>
  <c r="AT72" i="1"/>
  <c r="AX72" i="1"/>
  <c r="AY68" i="1"/>
  <c r="AY64" i="1"/>
  <c r="AY60" i="1"/>
  <c r="AS56" i="1"/>
  <c r="AW56" i="1"/>
  <c r="AT56" i="1"/>
  <c r="AX56" i="1"/>
  <c r="AY52" i="1"/>
  <c r="AV37" i="1"/>
  <c r="AZ37" i="1"/>
  <c r="AS37" i="1"/>
  <c r="AX37" i="1"/>
  <c r="AT37" i="1"/>
  <c r="AY37" i="1"/>
  <c r="AW37" i="1"/>
  <c r="AY97" i="1"/>
  <c r="AU97" i="1"/>
  <c r="BO97" i="1" s="1"/>
  <c r="AT94" i="1"/>
  <c r="AX94" i="1"/>
  <c r="AZ93" i="1"/>
  <c r="AU93" i="1"/>
  <c r="AT90" i="1"/>
  <c r="AX90" i="1"/>
  <c r="AZ89" i="1"/>
  <c r="AU89" i="1"/>
  <c r="AW87" i="1"/>
  <c r="AT86" i="1"/>
  <c r="AX86" i="1"/>
  <c r="AZ85" i="1"/>
  <c r="AU85" i="1"/>
  <c r="AW83" i="1"/>
  <c r="AT82" i="1"/>
  <c r="AX82" i="1"/>
  <c r="AZ81" i="1"/>
  <c r="AU81" i="1"/>
  <c r="AW79" i="1"/>
  <c r="AT78" i="1"/>
  <c r="AX78" i="1"/>
  <c r="AS77" i="1"/>
  <c r="AW77" i="1"/>
  <c r="AT77" i="1"/>
  <c r="AX77" i="1"/>
  <c r="AZ76" i="1"/>
  <c r="AV74" i="1"/>
  <c r="AS73" i="1"/>
  <c r="AW73" i="1"/>
  <c r="AT73" i="1"/>
  <c r="AX73" i="1"/>
  <c r="AZ72" i="1"/>
  <c r="BT72" i="1" s="1"/>
  <c r="AV70" i="1"/>
  <c r="AS69" i="1"/>
  <c r="AW69" i="1"/>
  <c r="AT69" i="1"/>
  <c r="AX69" i="1"/>
  <c r="AZ68" i="1"/>
  <c r="AV66" i="1"/>
  <c r="AS65" i="1"/>
  <c r="AW65" i="1"/>
  <c r="AT65" i="1"/>
  <c r="AX65" i="1"/>
  <c r="AZ64" i="1"/>
  <c r="BT64" i="1" s="1"/>
  <c r="AV62" i="1"/>
  <c r="AS61" i="1"/>
  <c r="AW61" i="1"/>
  <c r="AT61" i="1"/>
  <c r="AX61" i="1"/>
  <c r="AZ60" i="1"/>
  <c r="AV58" i="1"/>
  <c r="BP58" i="1" s="1"/>
  <c r="AS57" i="1"/>
  <c r="AW57" i="1"/>
  <c r="AT57" i="1"/>
  <c r="AX57" i="1"/>
  <c r="AZ56" i="1"/>
  <c r="AV54" i="1"/>
  <c r="AS53" i="1"/>
  <c r="AW53" i="1"/>
  <c r="AT53" i="1"/>
  <c r="AX53" i="1"/>
  <c r="AZ52" i="1"/>
  <c r="AV50" i="1"/>
  <c r="AS49" i="1"/>
  <c r="AW49" i="1"/>
  <c r="AT49" i="1"/>
  <c r="AX49" i="1"/>
  <c r="AS44" i="1"/>
  <c r="BK43" i="1"/>
  <c r="AS40" i="1"/>
  <c r="BK39" i="1"/>
  <c r="BF38" i="1"/>
  <c r="BO38" i="1" s="1"/>
  <c r="AU37" i="1"/>
  <c r="BO37" i="1" s="1"/>
  <c r="BF36" i="1"/>
  <c r="BO36" i="1" s="1"/>
  <c r="BO34" i="1"/>
  <c r="AV36" i="1"/>
  <c r="AZ36" i="1"/>
  <c r="AS36" i="1"/>
  <c r="AX36" i="1"/>
  <c r="AT36" i="1"/>
  <c r="AY36" i="1"/>
  <c r="BD35" i="1"/>
  <c r="BH35" i="1"/>
  <c r="BI35" i="1"/>
  <c r="BE35" i="1"/>
  <c r="BJ35" i="1"/>
  <c r="AV35" i="1"/>
  <c r="AZ35" i="1"/>
  <c r="AS35" i="1"/>
  <c r="AX35" i="1"/>
  <c r="AT35" i="1"/>
  <c r="AY35" i="1"/>
  <c r="BD34" i="1"/>
  <c r="BH34" i="1"/>
  <c r="BI34" i="1"/>
  <c r="BE34" i="1"/>
  <c r="BJ34" i="1"/>
  <c r="AV34" i="1"/>
  <c r="AZ34" i="1"/>
  <c r="AS34" i="1"/>
  <c r="AX34" i="1"/>
  <c r="AT34" i="1"/>
  <c r="AY34" i="1"/>
  <c r="BD33" i="1"/>
  <c r="BH33" i="1"/>
  <c r="BI33" i="1"/>
  <c r="BE33" i="1"/>
  <c r="BJ33" i="1"/>
  <c r="AV33" i="1"/>
  <c r="AZ33" i="1"/>
  <c r="AS33" i="1"/>
  <c r="AX33" i="1"/>
  <c r="AT33" i="1"/>
  <c r="AY33" i="1"/>
  <c r="BD32" i="1"/>
  <c r="BH32" i="1"/>
  <c r="BI32" i="1"/>
  <c r="BE32" i="1"/>
  <c r="BJ32" i="1"/>
  <c r="AV32" i="1"/>
  <c r="AZ32" i="1"/>
  <c r="AS32" i="1"/>
  <c r="AX32" i="1"/>
  <c r="AT32" i="1"/>
  <c r="AY32" i="1"/>
  <c r="BD31" i="1"/>
  <c r="BH31" i="1"/>
  <c r="BI31" i="1"/>
  <c r="BE31" i="1"/>
  <c r="BJ31" i="1"/>
  <c r="AV31" i="1"/>
  <c r="AZ31" i="1"/>
  <c r="AS31" i="1"/>
  <c r="AX31" i="1"/>
  <c r="AT31" i="1"/>
  <c r="AY31" i="1"/>
  <c r="BD30" i="1"/>
  <c r="BH30" i="1"/>
  <c r="BI30" i="1"/>
  <c r="BE30" i="1"/>
  <c r="BJ30" i="1"/>
  <c r="AV30" i="1"/>
  <c r="AZ30" i="1"/>
  <c r="AS30" i="1"/>
  <c r="AX30" i="1"/>
  <c r="AT30" i="1"/>
  <c r="AY30" i="1"/>
  <c r="BD29" i="1"/>
  <c r="BH29" i="1"/>
  <c r="BI29" i="1"/>
  <c r="BE29" i="1"/>
  <c r="BJ29" i="1"/>
  <c r="AV29" i="1"/>
  <c r="AZ29" i="1"/>
  <c r="AS29" i="1"/>
  <c r="AX29" i="1"/>
  <c r="AT29" i="1"/>
  <c r="AY29" i="1"/>
  <c r="AT26" i="1"/>
  <c r="AX26" i="1"/>
  <c r="AV26" i="1"/>
  <c r="AZ26" i="1"/>
  <c r="AS26" i="1"/>
  <c r="AU26" i="1"/>
  <c r="AT23" i="1"/>
  <c r="AX23" i="1"/>
  <c r="BR23" i="1" s="1"/>
  <c r="AV23" i="1"/>
  <c r="AZ23" i="1"/>
  <c r="AU23" i="1"/>
  <c r="AW23" i="1"/>
  <c r="BD48" i="1"/>
  <c r="BH48" i="1"/>
  <c r="AV48" i="1"/>
  <c r="AZ48" i="1"/>
  <c r="BD47" i="1"/>
  <c r="BH47" i="1"/>
  <c r="AV47" i="1"/>
  <c r="AZ47" i="1"/>
  <c r="BD46" i="1"/>
  <c r="BH46" i="1"/>
  <c r="AV46" i="1"/>
  <c r="AZ46" i="1"/>
  <c r="BK35" i="1"/>
  <c r="BK34" i="1"/>
  <c r="BK33" i="1"/>
  <c r="BK32" i="1"/>
  <c r="BK31" i="1"/>
  <c r="BK30" i="1"/>
  <c r="BK29" i="1"/>
  <c r="AT22" i="1"/>
  <c r="AX22" i="1"/>
  <c r="AV22" i="1"/>
  <c r="AZ22" i="1"/>
  <c r="AS22" i="1"/>
  <c r="AU22" i="1"/>
  <c r="AT19" i="1"/>
  <c r="AX19" i="1"/>
  <c r="BR19" i="1" s="1"/>
  <c r="AV19" i="1"/>
  <c r="AZ19" i="1"/>
  <c r="AU19" i="1"/>
  <c r="AW19" i="1"/>
  <c r="AV45" i="1"/>
  <c r="AZ45" i="1"/>
  <c r="AT45" i="1"/>
  <c r="AY45" i="1"/>
  <c r="BS45" i="1" s="1"/>
  <c r="BD44" i="1"/>
  <c r="BH44" i="1"/>
  <c r="BE44" i="1"/>
  <c r="BJ44" i="1"/>
  <c r="AV43" i="1"/>
  <c r="AZ43" i="1"/>
  <c r="AT43" i="1"/>
  <c r="AY43" i="1"/>
  <c r="BD42" i="1"/>
  <c r="BH42" i="1"/>
  <c r="BE42" i="1"/>
  <c r="BJ42" i="1"/>
  <c r="AV41" i="1"/>
  <c r="AZ41" i="1"/>
  <c r="BT41" i="1" s="1"/>
  <c r="AT41" i="1"/>
  <c r="AY41" i="1"/>
  <c r="BD40" i="1"/>
  <c r="BH40" i="1"/>
  <c r="BE40" i="1"/>
  <c r="BJ40" i="1"/>
  <c r="AV39" i="1"/>
  <c r="AZ39" i="1"/>
  <c r="AT39" i="1"/>
  <c r="AY39" i="1"/>
  <c r="AW36" i="1"/>
  <c r="BG35" i="1"/>
  <c r="AW35" i="1"/>
  <c r="BG34" i="1"/>
  <c r="AW34" i="1"/>
  <c r="BG33" i="1"/>
  <c r="AW33" i="1"/>
  <c r="BG32" i="1"/>
  <c r="AW32" i="1"/>
  <c r="BG31" i="1"/>
  <c r="AW31" i="1"/>
  <c r="BG30" i="1"/>
  <c r="AW30" i="1"/>
  <c r="BG29" i="1"/>
  <c r="AW29" i="1"/>
  <c r="AY26" i="1"/>
  <c r="AY23" i="1"/>
  <c r="AT18" i="1"/>
  <c r="AX18" i="1"/>
  <c r="AV18" i="1"/>
  <c r="AZ18" i="1"/>
  <c r="AS18" i="1"/>
  <c r="AU18" i="1"/>
  <c r="AT15" i="1"/>
  <c r="AX15" i="1"/>
  <c r="AV15" i="1"/>
  <c r="AZ15" i="1"/>
  <c r="AU15" i="1"/>
  <c r="AW15" i="1"/>
  <c r="AT28" i="1"/>
  <c r="AX28" i="1"/>
  <c r="BR28" i="1" s="1"/>
  <c r="AV28" i="1"/>
  <c r="AZ28" i="1"/>
  <c r="AT24" i="1"/>
  <c r="AX24" i="1"/>
  <c r="AV24" i="1"/>
  <c r="AZ24" i="1"/>
  <c r="AT20" i="1"/>
  <c r="AX20" i="1"/>
  <c r="AV20" i="1"/>
  <c r="AZ20" i="1"/>
  <c r="AT16" i="1"/>
  <c r="AX16" i="1"/>
  <c r="AV16" i="1"/>
  <c r="AZ16" i="1"/>
  <c r="AT25" i="1"/>
  <c r="AX25" i="1"/>
  <c r="BR25" i="1" s="1"/>
  <c r="AV25" i="1"/>
  <c r="AZ25" i="1"/>
  <c r="AT21" i="1"/>
  <c r="AX21" i="1"/>
  <c r="AV21" i="1"/>
  <c r="AZ21" i="1"/>
  <c r="AT17" i="1"/>
  <c r="AX17" i="1"/>
  <c r="AV17" i="1"/>
  <c r="BP17" i="1" s="1"/>
  <c r="AZ17" i="1"/>
  <c r="BH28" i="1"/>
  <c r="BH27" i="1"/>
  <c r="BH26" i="1"/>
  <c r="BH25" i="1"/>
  <c r="BH24" i="1"/>
  <c r="BH23" i="1"/>
  <c r="BH22" i="1"/>
  <c r="BH21" i="1"/>
  <c r="BH20" i="1"/>
  <c r="BH19" i="1"/>
  <c r="BH18" i="1"/>
  <c r="BH17" i="1"/>
  <c r="BH16" i="1"/>
  <c r="BH15" i="1"/>
  <c r="BO27" i="1" l="1"/>
  <c r="BN99" i="1"/>
  <c r="BN107" i="1"/>
  <c r="BN77" i="1"/>
  <c r="BQ40" i="4"/>
  <c r="BP80" i="1"/>
  <c r="BS36" i="4"/>
  <c r="BO36" i="4"/>
  <c r="BO45" i="4"/>
  <c r="BS49" i="1"/>
  <c r="BT75" i="1"/>
  <c r="BO54" i="1"/>
  <c r="BR36" i="4"/>
  <c r="BP24" i="1"/>
  <c r="BO39" i="1"/>
  <c r="BR26" i="1"/>
  <c r="BS101" i="1"/>
  <c r="BR99" i="1"/>
  <c r="BR22" i="1"/>
  <c r="BN58" i="1"/>
  <c r="BR102" i="1"/>
  <c r="BQ91" i="1"/>
  <c r="BQ20" i="1"/>
  <c r="BO23" i="1"/>
  <c r="BO85" i="1"/>
  <c r="BS38" i="4"/>
  <c r="BS43" i="4"/>
  <c r="BO25" i="4"/>
  <c r="BR35" i="4"/>
  <c r="BO46" i="4"/>
  <c r="BP27" i="4"/>
  <c r="BQ51" i="4"/>
  <c r="BS42" i="4"/>
  <c r="BP23" i="4"/>
  <c r="BT18" i="4"/>
  <c r="BQ35" i="4"/>
  <c r="BS20" i="4"/>
  <c r="BT24" i="4"/>
  <c r="BO40" i="4"/>
  <c r="BR33" i="4"/>
  <c r="BT23" i="4"/>
  <c r="BP41" i="4"/>
  <c r="BS49" i="4"/>
  <c r="BS16" i="4"/>
  <c r="BR38" i="4"/>
  <c r="BQ36" i="4"/>
  <c r="BQ23" i="4"/>
  <c r="BP43" i="4"/>
  <c r="BR51" i="4"/>
  <c r="BM50" i="4"/>
  <c r="BO48" i="4"/>
  <c r="BP32" i="4"/>
  <c r="BS40" i="4"/>
  <c r="BR45" i="4"/>
  <c r="BQ26" i="4"/>
  <c r="BR29" i="4"/>
  <c r="BP37" i="4"/>
  <c r="BQ37" i="4"/>
  <c r="BR49" i="4"/>
  <c r="BR46" i="4"/>
  <c r="BS18" i="4"/>
  <c r="BR42" i="4"/>
  <c r="BS34" i="4"/>
  <c r="BR43" i="4"/>
  <c r="BQ18" i="4"/>
  <c r="BR40" i="4"/>
  <c r="BN26" i="4"/>
  <c r="BP31" i="4"/>
  <c r="BS44" i="4"/>
  <c r="BQ17" i="4"/>
  <c r="BP35" i="4"/>
  <c r="BS23" i="4"/>
  <c r="BQ46" i="4"/>
  <c r="BN15" i="4"/>
  <c r="BT22" i="4"/>
  <c r="BS26" i="4"/>
  <c r="BQ34" i="4"/>
  <c r="BQ38" i="4"/>
  <c r="BQ42" i="4"/>
  <c r="BO34" i="4"/>
  <c r="BO42" i="4"/>
  <c r="BO22" i="4"/>
  <c r="BR30" i="4"/>
  <c r="BQ24" i="4"/>
  <c r="BQ33" i="4"/>
  <c r="BQ41" i="4"/>
  <c r="BP48" i="4"/>
  <c r="BN48" i="4"/>
  <c r="BO44" i="4"/>
  <c r="BS17" i="4"/>
  <c r="BS25" i="4"/>
  <c r="BP30" i="4"/>
  <c r="BT17" i="4"/>
  <c r="BN19" i="4"/>
  <c r="BN49" i="4"/>
  <c r="BN17" i="4"/>
  <c r="BO26" i="4"/>
  <c r="BA42" i="4"/>
  <c r="AR42" i="4" s="1"/>
  <c r="BQ44" i="4"/>
  <c r="BQ20" i="4"/>
  <c r="BN22" i="4"/>
  <c r="BO27" i="4"/>
  <c r="BO28" i="4"/>
  <c r="BO29" i="4"/>
  <c r="BO30" i="4"/>
  <c r="BO31" i="4"/>
  <c r="BR41" i="4"/>
  <c r="BQ39" i="4"/>
  <c r="BN51" i="4"/>
  <c r="BQ47" i="4"/>
  <c r="BR50" i="4"/>
  <c r="BN45" i="4"/>
  <c r="BR34" i="4"/>
  <c r="BN24" i="4"/>
  <c r="BN21" i="4"/>
  <c r="BR48" i="4"/>
  <c r="BP46" i="4"/>
  <c r="BN47" i="4"/>
  <c r="BN39" i="4"/>
  <c r="BN18" i="4"/>
  <c r="BQ48" i="4"/>
  <c r="BA38" i="4"/>
  <c r="AR38" i="4" s="1"/>
  <c r="BP25" i="4"/>
  <c r="BO16" i="4"/>
  <c r="BP20" i="4"/>
  <c r="BP28" i="4"/>
  <c r="BT15" i="4"/>
  <c r="BT19" i="4"/>
  <c r="BL22" i="4"/>
  <c r="BC22" i="4" s="1"/>
  <c r="BL26" i="4"/>
  <c r="BC26" i="4" s="1"/>
  <c r="BT21" i="4"/>
  <c r="BP47" i="4"/>
  <c r="BO38" i="4"/>
  <c r="BP29" i="4"/>
  <c r="BS35" i="4"/>
  <c r="BL17" i="4"/>
  <c r="BC17" i="4" s="1"/>
  <c r="BL23" i="4"/>
  <c r="BC23" i="4" s="1"/>
  <c r="BR44" i="4"/>
  <c r="BS15" i="4"/>
  <c r="BL24" i="4"/>
  <c r="BC24" i="4" s="1"/>
  <c r="BR37" i="4"/>
  <c r="BR27" i="4"/>
  <c r="BR32" i="4"/>
  <c r="BP21" i="4"/>
  <c r="BT47" i="4"/>
  <c r="BN46" i="4"/>
  <c r="BO51" i="4"/>
  <c r="BO15" i="4"/>
  <c r="BS45" i="4"/>
  <c r="BS21" i="4"/>
  <c r="BS39" i="4"/>
  <c r="BO47" i="4"/>
  <c r="BL15" i="4"/>
  <c r="BC15" i="4" s="1"/>
  <c r="BL19" i="4"/>
  <c r="BC19" i="4" s="1"/>
  <c r="BL21" i="4"/>
  <c r="BC21" i="4" s="1"/>
  <c r="BL25" i="4"/>
  <c r="BC25" i="4" s="1"/>
  <c r="BS24" i="4"/>
  <c r="BT27" i="4"/>
  <c r="BT28" i="4"/>
  <c r="BT29" i="4"/>
  <c r="BT30" i="4"/>
  <c r="BT31" i="4"/>
  <c r="BT32" i="4"/>
  <c r="BN23" i="4"/>
  <c r="BP39" i="4"/>
  <c r="BP45" i="4"/>
  <c r="BQ21" i="4"/>
  <c r="BA35" i="4"/>
  <c r="AR35" i="4" s="1"/>
  <c r="BA39" i="4"/>
  <c r="AR39" i="4" s="1"/>
  <c r="BA43" i="4"/>
  <c r="AR43" i="4" s="1"/>
  <c r="BP50" i="4"/>
  <c r="BO50" i="4"/>
  <c r="BR47" i="4"/>
  <c r="BO53" i="4"/>
  <c r="BO21" i="4"/>
  <c r="BO19" i="4"/>
  <c r="BQ49" i="4"/>
  <c r="BN25" i="4"/>
  <c r="BA34" i="4"/>
  <c r="AR34" i="4" s="1"/>
  <c r="BT48" i="4"/>
  <c r="BT50" i="4"/>
  <c r="BS51" i="4"/>
  <c r="BN35" i="4"/>
  <c r="BL18" i="4"/>
  <c r="BC18" i="4" s="1"/>
  <c r="BT46" i="4"/>
  <c r="BL47" i="4"/>
  <c r="BC47" i="4" s="1"/>
  <c r="BP16" i="4"/>
  <c r="BP15" i="4"/>
  <c r="BO17" i="4"/>
  <c r="BP19" i="4"/>
  <c r="BN33" i="4"/>
  <c r="BS33" i="4"/>
  <c r="BP18" i="4"/>
  <c r="BT16" i="4"/>
  <c r="BT20" i="4"/>
  <c r="BR39" i="4"/>
  <c r="BR28" i="4"/>
  <c r="BR31" i="4"/>
  <c r="BA33" i="4"/>
  <c r="AR33" i="4" s="1"/>
  <c r="BA37" i="4"/>
  <c r="AR37" i="4" s="1"/>
  <c r="BA41" i="4"/>
  <c r="AR41" i="4" s="1"/>
  <c r="BQ43" i="4"/>
  <c r="BA45" i="4"/>
  <c r="AR45" i="4" s="1"/>
  <c r="BP49" i="4"/>
  <c r="BL48" i="4"/>
  <c r="BC48" i="4" s="1"/>
  <c r="BN50" i="4"/>
  <c r="BS41" i="4"/>
  <c r="BP17" i="4"/>
  <c r="BS37" i="4"/>
  <c r="BL16" i="4"/>
  <c r="BC16" i="4" s="1"/>
  <c r="BL20" i="4"/>
  <c r="BC20" i="4" s="1"/>
  <c r="BQ50" i="4"/>
  <c r="BP33" i="4"/>
  <c r="BS27" i="4"/>
  <c r="BS28" i="4"/>
  <c r="BS29" i="4"/>
  <c r="BS30" i="4"/>
  <c r="BS31" i="4"/>
  <c r="BS32" i="4"/>
  <c r="BT49" i="4"/>
  <c r="BT51" i="4"/>
  <c r="BL49" i="4"/>
  <c r="BC49" i="4" s="1"/>
  <c r="BR52" i="4"/>
  <c r="BR56" i="4"/>
  <c r="BO55" i="4"/>
  <c r="BO20" i="4"/>
  <c r="BN41" i="4"/>
  <c r="BN43" i="4"/>
  <c r="BN37" i="4"/>
  <c r="BO18" i="4"/>
  <c r="BA16" i="4"/>
  <c r="AR16" i="4" s="1"/>
  <c r="BM16" i="4"/>
  <c r="BA20" i="4"/>
  <c r="AR20" i="4" s="1"/>
  <c r="BM20" i="4"/>
  <c r="BR22" i="4"/>
  <c r="BA23" i="4"/>
  <c r="AR23" i="4" s="1"/>
  <c r="BM23" i="4"/>
  <c r="BA27" i="4"/>
  <c r="AR27" i="4" s="1"/>
  <c r="BM27" i="4"/>
  <c r="BA28" i="4"/>
  <c r="AR28" i="4" s="1"/>
  <c r="BM28" i="4"/>
  <c r="BA29" i="4"/>
  <c r="AR29" i="4" s="1"/>
  <c r="BM29" i="4"/>
  <c r="BA30" i="4"/>
  <c r="AR30" i="4" s="1"/>
  <c r="BM30" i="4"/>
  <c r="BA31" i="4"/>
  <c r="AR31" i="4" s="1"/>
  <c r="BM31" i="4"/>
  <c r="BA32" i="4"/>
  <c r="AR32" i="4" s="1"/>
  <c r="BM32" i="4"/>
  <c r="BA25" i="4"/>
  <c r="AR25" i="4" s="1"/>
  <c r="BM25" i="4"/>
  <c r="BM33" i="4"/>
  <c r="BL33" i="4"/>
  <c r="BC33" i="4" s="1"/>
  <c r="BT36" i="4"/>
  <c r="BM37" i="4"/>
  <c r="BL37" i="4"/>
  <c r="BC37" i="4" s="1"/>
  <c r="BT40" i="4"/>
  <c r="BM41" i="4"/>
  <c r="BL41" i="4"/>
  <c r="BC41" i="4" s="1"/>
  <c r="BT44" i="4"/>
  <c r="BM45" i="4"/>
  <c r="BL45" i="4"/>
  <c r="BC45" i="4" s="1"/>
  <c r="BA47" i="4"/>
  <c r="AR47" i="4" s="1"/>
  <c r="BA55" i="4"/>
  <c r="AR55" i="4" s="1"/>
  <c r="BM55" i="4"/>
  <c r="BT52" i="4"/>
  <c r="BT53" i="4"/>
  <c r="BT54" i="4"/>
  <c r="BT55" i="4"/>
  <c r="BT56" i="4"/>
  <c r="BA15" i="4"/>
  <c r="AR15" i="4" s="1"/>
  <c r="BM15" i="4"/>
  <c r="BA19" i="4"/>
  <c r="AR19" i="4" s="1"/>
  <c r="BM19" i="4"/>
  <c r="BR15" i="4"/>
  <c r="BR17" i="4"/>
  <c r="BR19" i="4"/>
  <c r="BR23" i="4"/>
  <c r="BR25" i="4"/>
  <c r="BA21" i="4"/>
  <c r="AR21" i="4" s="1"/>
  <c r="BM21" i="4"/>
  <c r="BL27" i="4"/>
  <c r="BC27" i="4" s="1"/>
  <c r="BL28" i="4"/>
  <c r="BC28" i="4" s="1"/>
  <c r="BL29" i="4"/>
  <c r="BC29" i="4" s="1"/>
  <c r="BL30" i="4"/>
  <c r="BC30" i="4" s="1"/>
  <c r="BL31" i="4"/>
  <c r="BC31" i="4" s="1"/>
  <c r="BL32" i="4"/>
  <c r="BC32" i="4" s="1"/>
  <c r="BT35" i="4"/>
  <c r="BM36" i="4"/>
  <c r="BL36" i="4"/>
  <c r="BC36" i="4" s="1"/>
  <c r="BT39" i="4"/>
  <c r="BM40" i="4"/>
  <c r="BL40" i="4"/>
  <c r="BC40" i="4" s="1"/>
  <c r="BT43" i="4"/>
  <c r="BM44" i="4"/>
  <c r="BL44" i="4"/>
  <c r="BC44" i="4" s="1"/>
  <c r="BA54" i="4"/>
  <c r="AR54" i="4" s="1"/>
  <c r="BM54" i="4"/>
  <c r="BR55" i="4"/>
  <c r="BN52" i="4"/>
  <c r="BN53" i="4"/>
  <c r="BN54" i="4"/>
  <c r="BN55" i="4"/>
  <c r="BN56" i="4"/>
  <c r="BM46" i="4"/>
  <c r="BL46" i="4"/>
  <c r="BC46" i="4" s="1"/>
  <c r="BO52" i="4"/>
  <c r="BO56" i="4"/>
  <c r="BL50" i="4"/>
  <c r="BC50" i="4" s="1"/>
  <c r="BA18" i="4"/>
  <c r="AR18" i="4" s="1"/>
  <c r="BM18" i="4"/>
  <c r="BO32" i="4"/>
  <c r="BA26" i="4"/>
  <c r="AR26" i="4" s="1"/>
  <c r="BM26" i="4"/>
  <c r="BA24" i="4"/>
  <c r="AR24" i="4" s="1"/>
  <c r="BM24" i="4"/>
  <c r="BR21" i="4"/>
  <c r="BT34" i="4"/>
  <c r="BM35" i="4"/>
  <c r="BL35" i="4"/>
  <c r="BC35" i="4" s="1"/>
  <c r="BT38" i="4"/>
  <c r="BM39" i="4"/>
  <c r="BL39" i="4"/>
  <c r="BC39" i="4" s="1"/>
  <c r="BT42" i="4"/>
  <c r="BM43" i="4"/>
  <c r="BL43" i="4"/>
  <c r="BC43" i="4" s="1"/>
  <c r="BA48" i="4"/>
  <c r="AR48" i="4" s="1"/>
  <c r="BA53" i="4"/>
  <c r="AR53" i="4" s="1"/>
  <c r="BM53" i="4"/>
  <c r="BR54" i="4"/>
  <c r="BA46" i="4"/>
  <c r="AR46" i="4" s="1"/>
  <c r="BA51" i="4"/>
  <c r="AR51" i="4" s="1"/>
  <c r="BS52" i="4"/>
  <c r="BS53" i="4"/>
  <c r="BS54" i="4"/>
  <c r="BS55" i="4"/>
  <c r="BS56" i="4"/>
  <c r="BA36" i="4"/>
  <c r="AR36" i="4" s="1"/>
  <c r="BA40" i="4"/>
  <c r="AR40" i="4" s="1"/>
  <c r="BA44" i="4"/>
  <c r="AR44" i="4" s="1"/>
  <c r="BA50" i="4"/>
  <c r="AR50" i="4" s="1"/>
  <c r="BM49" i="4"/>
  <c r="BA17" i="4"/>
  <c r="AR17" i="4" s="1"/>
  <c r="BM17" i="4"/>
  <c r="BR16" i="4"/>
  <c r="BR18" i="4"/>
  <c r="BR20" i="4"/>
  <c r="BA22" i="4"/>
  <c r="AR22" i="4" s="1"/>
  <c r="BM22" i="4"/>
  <c r="BR26" i="4"/>
  <c r="BR24" i="4"/>
  <c r="BN27" i="4"/>
  <c r="BN28" i="4"/>
  <c r="BN29" i="4"/>
  <c r="BN30" i="4"/>
  <c r="BN31" i="4"/>
  <c r="BN32" i="4"/>
  <c r="BT33" i="4"/>
  <c r="BM34" i="4"/>
  <c r="BL34" i="4"/>
  <c r="BC34" i="4" s="1"/>
  <c r="BT37" i="4"/>
  <c r="BM38" i="4"/>
  <c r="BL38" i="4"/>
  <c r="BC38" i="4" s="1"/>
  <c r="BT41" i="4"/>
  <c r="BM42" i="4"/>
  <c r="BL42" i="4"/>
  <c r="BC42" i="4" s="1"/>
  <c r="BT45" i="4"/>
  <c r="BA52" i="4"/>
  <c r="AR52" i="4" s="1"/>
  <c r="BM52" i="4"/>
  <c r="BR53" i="4"/>
  <c r="BA56" i="4"/>
  <c r="AR56" i="4" s="1"/>
  <c r="BM56" i="4"/>
  <c r="BO54" i="4"/>
  <c r="BA49" i="4"/>
  <c r="AR49" i="4" s="1"/>
  <c r="BL51" i="4"/>
  <c r="BC51" i="4" s="1"/>
  <c r="BM51" i="4"/>
  <c r="BL52" i="4"/>
  <c r="BC52" i="4" s="1"/>
  <c r="BL53" i="4"/>
  <c r="BC53" i="4" s="1"/>
  <c r="BL54" i="4"/>
  <c r="BC54" i="4" s="1"/>
  <c r="BL55" i="4"/>
  <c r="BC55" i="4" s="1"/>
  <c r="BL56" i="4"/>
  <c r="BC56" i="4" s="1"/>
  <c r="BP22" i="1"/>
  <c r="BR50" i="1"/>
  <c r="BN80" i="1"/>
  <c r="BN115" i="1"/>
  <c r="BQ46" i="1"/>
  <c r="BT56" i="1"/>
  <c r="BQ43" i="1"/>
  <c r="BP27" i="1"/>
  <c r="BQ59" i="1"/>
  <c r="BQ67" i="1"/>
  <c r="BS113" i="1"/>
  <c r="BR98" i="1"/>
  <c r="BT113" i="1"/>
  <c r="BQ22" i="1"/>
  <c r="BT21" i="1"/>
  <c r="BT84" i="1"/>
  <c r="BO86" i="1"/>
  <c r="BP94" i="1"/>
  <c r="BS115" i="1"/>
  <c r="BT80" i="1"/>
  <c r="BS100" i="1"/>
  <c r="BT47" i="1"/>
  <c r="BP44" i="1"/>
  <c r="BS94" i="1"/>
  <c r="BR103" i="1"/>
  <c r="BT107" i="1"/>
  <c r="BT111" i="1"/>
  <c r="BQ88" i="1"/>
  <c r="BP67" i="1"/>
  <c r="BP63" i="1"/>
  <c r="BO80" i="1"/>
  <c r="BR17" i="1"/>
  <c r="BT28" i="1"/>
  <c r="BP47" i="1"/>
  <c r="BO68" i="1"/>
  <c r="BN111" i="1"/>
  <c r="BQ96" i="1"/>
  <c r="BO20" i="1"/>
  <c r="BS70" i="1"/>
  <c r="BS53" i="1"/>
  <c r="BN96" i="1"/>
  <c r="BT40" i="1"/>
  <c r="BO18" i="1"/>
  <c r="BP21" i="1"/>
  <c r="BT26" i="1"/>
  <c r="BR90" i="1"/>
  <c r="BR44" i="1"/>
  <c r="BS86" i="1"/>
  <c r="BR107" i="1"/>
  <c r="BR104" i="1"/>
  <c r="BT116" i="1"/>
  <c r="BP26" i="1"/>
  <c r="BP62" i="1"/>
  <c r="BR85" i="1"/>
  <c r="BN64" i="1"/>
  <c r="BR96" i="1"/>
  <c r="BP102" i="1"/>
  <c r="BP69" i="1"/>
  <c r="BO24" i="1"/>
  <c r="BP18" i="1"/>
  <c r="BN53" i="1"/>
  <c r="BN61" i="1"/>
  <c r="BQ60" i="1"/>
  <c r="BR84" i="1"/>
  <c r="BR110" i="1"/>
  <c r="BR100" i="1"/>
  <c r="BR16" i="1"/>
  <c r="BR20" i="1"/>
  <c r="BR57" i="1"/>
  <c r="BN70" i="1"/>
  <c r="BS82" i="1"/>
  <c r="BN113" i="1"/>
  <c r="BM16" i="1"/>
  <c r="BS63" i="1"/>
  <c r="BP78" i="1"/>
  <c r="BS46" i="1"/>
  <c r="BT92" i="1"/>
  <c r="BS88" i="1"/>
  <c r="BT67" i="1"/>
  <c r="BT77" i="1"/>
  <c r="BO78" i="1"/>
  <c r="BT83" i="1"/>
  <c r="BP16" i="1"/>
  <c r="BS99" i="1"/>
  <c r="BS73" i="1"/>
  <c r="BQ84" i="1"/>
  <c r="BT62" i="1"/>
  <c r="BQ61" i="1"/>
  <c r="BO98" i="1"/>
  <c r="BO102" i="1"/>
  <c r="BP98" i="1"/>
  <c r="BN110" i="1"/>
  <c r="BQ95" i="1"/>
  <c r="BP100" i="1"/>
  <c r="BP84" i="1"/>
  <c r="BO95" i="1"/>
  <c r="BR53" i="1"/>
  <c r="BR77" i="1"/>
  <c r="BT81" i="1"/>
  <c r="BQ52" i="1"/>
  <c r="BT103" i="1"/>
  <c r="BT104" i="1"/>
  <c r="BR48" i="1"/>
  <c r="BT73" i="1"/>
  <c r="BP20" i="1"/>
  <c r="BP28" i="1"/>
  <c r="BO19" i="1"/>
  <c r="BQ48" i="1"/>
  <c r="BT85" i="1"/>
  <c r="BQ56" i="1"/>
  <c r="BS68" i="1"/>
  <c r="BQ62" i="1"/>
  <c r="BN66" i="1"/>
  <c r="BN89" i="1"/>
  <c r="BQ68" i="1"/>
  <c r="BT17" i="1"/>
  <c r="BT98" i="1"/>
  <c r="BT110" i="1"/>
  <c r="BP112" i="1"/>
  <c r="BR113" i="1"/>
  <c r="BO25" i="1"/>
  <c r="BM118" i="1"/>
  <c r="BT61" i="1"/>
  <c r="BP71" i="1"/>
  <c r="BP86" i="1"/>
  <c r="BS111" i="1"/>
  <c r="BT90" i="1"/>
  <c r="BO22" i="1"/>
  <c r="BN65" i="1"/>
  <c r="BQ83" i="1"/>
  <c r="BQ39" i="1"/>
  <c r="BN54" i="1"/>
  <c r="BR62" i="1"/>
  <c r="BS83" i="1"/>
  <c r="BP46" i="1"/>
  <c r="BP48" i="1"/>
  <c r="BQ51" i="1"/>
  <c r="BN71" i="1"/>
  <c r="BO87" i="1"/>
  <c r="BN79" i="1"/>
  <c r="BP105" i="1"/>
  <c r="BP113" i="1"/>
  <c r="BQ78" i="1"/>
  <c r="BT15" i="1"/>
  <c r="BP23" i="1"/>
  <c r="BR65" i="1"/>
  <c r="BP66" i="1"/>
  <c r="BQ79" i="1"/>
  <c r="BT93" i="1"/>
  <c r="BR54" i="1"/>
  <c r="BQ66" i="1"/>
  <c r="BS117" i="1"/>
  <c r="BP104" i="1"/>
  <c r="BP116" i="1"/>
  <c r="BM106" i="1"/>
  <c r="BO17" i="1"/>
  <c r="BP82" i="1"/>
  <c r="BT86" i="1"/>
  <c r="BQ28" i="1"/>
  <c r="BN72" i="1"/>
  <c r="BT42" i="1"/>
  <c r="BS79" i="1"/>
  <c r="BR59" i="1"/>
  <c r="BA102" i="1"/>
  <c r="AR102" i="1" s="1"/>
  <c r="BO110" i="1"/>
  <c r="BS91" i="1"/>
  <c r="BT100" i="1"/>
  <c r="BO58" i="1"/>
  <c r="BS55" i="1"/>
  <c r="BS80" i="1"/>
  <c r="BT53" i="1"/>
  <c r="BM89" i="1"/>
  <c r="BS104" i="1"/>
  <c r="BR21" i="1"/>
  <c r="BT16" i="1"/>
  <c r="BT24" i="1"/>
  <c r="BN23" i="1"/>
  <c r="BP54" i="1"/>
  <c r="BR78" i="1"/>
  <c r="BN90" i="1"/>
  <c r="BR45" i="1"/>
  <c r="BQ54" i="1"/>
  <c r="BN60" i="1"/>
  <c r="BN68" i="1"/>
  <c r="BR111" i="1"/>
  <c r="BN120" i="1"/>
  <c r="BP120" i="1"/>
  <c r="BN97" i="1"/>
  <c r="BT49" i="1"/>
  <c r="BO90" i="1"/>
  <c r="BS103" i="1"/>
  <c r="BM93" i="1"/>
  <c r="BO63" i="1"/>
  <c r="BS75" i="1"/>
  <c r="BP96" i="1"/>
  <c r="BO46" i="1"/>
  <c r="BR24" i="1"/>
  <c r="BR49" i="1"/>
  <c r="BP50" i="1"/>
  <c r="BQ53" i="1"/>
  <c r="BN82" i="1"/>
  <c r="BT89" i="1"/>
  <c r="BN74" i="1"/>
  <c r="BP111" i="1"/>
  <c r="BN47" i="1"/>
  <c r="BO70" i="1"/>
  <c r="BO48" i="1"/>
  <c r="BP65" i="1"/>
  <c r="BS120" i="1"/>
  <c r="BO50" i="1"/>
  <c r="BS20" i="1"/>
  <c r="BS74" i="1"/>
  <c r="BN49" i="1"/>
  <c r="BN57" i="1"/>
  <c r="BT60" i="1"/>
  <c r="BN86" i="1"/>
  <c r="BO64" i="1"/>
  <c r="BR68" i="1"/>
  <c r="BP56" i="1"/>
  <c r="BN95" i="1"/>
  <c r="BR101" i="1"/>
  <c r="BS28" i="1"/>
  <c r="BR42" i="1"/>
  <c r="BS77" i="1"/>
  <c r="BQ32" i="1"/>
  <c r="BP43" i="1"/>
  <c r="BN88" i="1"/>
  <c r="BR76" i="1"/>
  <c r="BO114" i="1"/>
  <c r="BT57" i="1"/>
  <c r="BQ90" i="1"/>
  <c r="BQ80" i="1"/>
  <c r="BP57" i="1"/>
  <c r="BT74" i="1"/>
  <c r="BN46" i="1"/>
  <c r="BS65" i="1"/>
  <c r="BL67" i="1"/>
  <c r="BC67" i="1" s="1"/>
  <c r="BL80" i="1"/>
  <c r="BC80" i="1" s="1"/>
  <c r="BS93" i="1"/>
  <c r="BQ86" i="1"/>
  <c r="BO96" i="1"/>
  <c r="BL68" i="1"/>
  <c r="BC68" i="1" s="1"/>
  <c r="BS85" i="1"/>
  <c r="BT88" i="1"/>
  <c r="BT96" i="1"/>
  <c r="BO15" i="1"/>
  <c r="BS26" i="1"/>
  <c r="BN19" i="1"/>
  <c r="BN36" i="1"/>
  <c r="BN69" i="1"/>
  <c r="BN59" i="1"/>
  <c r="BP110" i="1"/>
  <c r="BT105" i="1"/>
  <c r="BR106" i="1"/>
  <c r="BQ94" i="1"/>
  <c r="BP59" i="1"/>
  <c r="BQ89" i="1"/>
  <c r="BR46" i="1"/>
  <c r="BL50" i="1"/>
  <c r="BC50" i="1" s="1"/>
  <c r="BQ24" i="1"/>
  <c r="BT25" i="1"/>
  <c r="BN41" i="1"/>
  <c r="BN45" i="1"/>
  <c r="BR36" i="1"/>
  <c r="BR72" i="1"/>
  <c r="BQ71" i="1"/>
  <c r="BS78" i="1"/>
  <c r="BR92" i="1"/>
  <c r="BQ76" i="1"/>
  <c r="BP115" i="1"/>
  <c r="BR119" i="1"/>
  <c r="BT119" i="1"/>
  <c r="BT102" i="1"/>
  <c r="BR118" i="1"/>
  <c r="BN105" i="1"/>
  <c r="BS18" i="1"/>
  <c r="BM25" i="1"/>
  <c r="BL59" i="1"/>
  <c r="BC59" i="1" s="1"/>
  <c r="BO112" i="1"/>
  <c r="BS24" i="1"/>
  <c r="BQ17" i="1"/>
  <c r="BP19" i="1"/>
  <c r="BQ74" i="1"/>
  <c r="BS76" i="1"/>
  <c r="BN104" i="1"/>
  <c r="BR109" i="1"/>
  <c r="BP41" i="1"/>
  <c r="BP45" i="1"/>
  <c r="BT22" i="1"/>
  <c r="BT46" i="1"/>
  <c r="BT52" i="1"/>
  <c r="BT68" i="1"/>
  <c r="BT76" i="1"/>
  <c r="BO81" i="1"/>
  <c r="BR94" i="1"/>
  <c r="BS60" i="1"/>
  <c r="BQ50" i="1"/>
  <c r="BQ70" i="1"/>
  <c r="BS87" i="1"/>
  <c r="BN52" i="1"/>
  <c r="BS72" i="1"/>
  <c r="BS105" i="1"/>
  <c r="BS109" i="1"/>
  <c r="BM115" i="1"/>
  <c r="BN102" i="1"/>
  <c r="BN108" i="1"/>
  <c r="BP108" i="1"/>
  <c r="BR116" i="1"/>
  <c r="BM120" i="1"/>
  <c r="BR114" i="1"/>
  <c r="BN106" i="1"/>
  <c r="BP51" i="1"/>
  <c r="BP55" i="1"/>
  <c r="BS57" i="1"/>
  <c r="BO92" i="1"/>
  <c r="BS96" i="1"/>
  <c r="BP49" i="1"/>
  <c r="BO119" i="1"/>
  <c r="BS89" i="1"/>
  <c r="BS62" i="1"/>
  <c r="BN91" i="1"/>
  <c r="BR112" i="1"/>
  <c r="BN114" i="1"/>
  <c r="BP114" i="1"/>
  <c r="BS71" i="1"/>
  <c r="BT66" i="1"/>
  <c r="BL91" i="1"/>
  <c r="BC91" i="1" s="1"/>
  <c r="BL54" i="1"/>
  <c r="BC54" i="1" s="1"/>
  <c r="BL77" i="1"/>
  <c r="BC77" i="1" s="1"/>
  <c r="BS54" i="1"/>
  <c r="BL86" i="1"/>
  <c r="BC86" i="1" s="1"/>
  <c r="BL16" i="1"/>
  <c r="BC16" i="1" s="1"/>
  <c r="BS41" i="1"/>
  <c r="BQ87" i="1"/>
  <c r="BN56" i="1"/>
  <c r="BQ41" i="1"/>
  <c r="BR63" i="1"/>
  <c r="BR67" i="1"/>
  <c r="BQ98" i="1"/>
  <c r="BQ110" i="1"/>
  <c r="BR18" i="1"/>
  <c r="BN43" i="1"/>
  <c r="BQ47" i="1"/>
  <c r="BO26" i="1"/>
  <c r="BN78" i="1"/>
  <c r="BO93" i="1"/>
  <c r="BQ64" i="1"/>
  <c r="BQ55" i="1"/>
  <c r="BP76" i="1"/>
  <c r="BR80" i="1"/>
  <c r="BQ119" i="1"/>
  <c r="BN76" i="1"/>
  <c r="BT115" i="1"/>
  <c r="BN112" i="1"/>
  <c r="BT120" i="1"/>
  <c r="BP101" i="1"/>
  <c r="BP109" i="1"/>
  <c r="BR47" i="1"/>
  <c r="BM81" i="1"/>
  <c r="BL53" i="1"/>
  <c r="BC53" i="1" s="1"/>
  <c r="BQ92" i="1"/>
  <c r="BQ29" i="1"/>
  <c r="BQ33" i="1"/>
  <c r="BT19" i="1"/>
  <c r="BP32" i="1"/>
  <c r="BQ57" i="1"/>
  <c r="BR69" i="1"/>
  <c r="BS37" i="1"/>
  <c r="BS64" i="1"/>
  <c r="BQ58" i="1"/>
  <c r="BR66" i="1"/>
  <c r="BP40" i="1"/>
  <c r="BO44" i="1"/>
  <c r="BR60" i="1"/>
  <c r="BQ75" i="1"/>
  <c r="BQ97" i="1"/>
  <c r="BQ105" i="1"/>
  <c r="BP107" i="1"/>
  <c r="BT95" i="1"/>
  <c r="BN100" i="1"/>
  <c r="BT108" i="1"/>
  <c r="BS15" i="1"/>
  <c r="BO28" i="1"/>
  <c r="BL60" i="1"/>
  <c r="BC60" i="1" s="1"/>
  <c r="BS92" i="1"/>
  <c r="BS58" i="1"/>
  <c r="BP90" i="1"/>
  <c r="BS48" i="1"/>
  <c r="BQ18" i="1"/>
  <c r="BO74" i="1"/>
  <c r="BL89" i="1"/>
  <c r="BC89" i="1" s="1"/>
  <c r="BL93" i="1"/>
  <c r="BC93" i="1" s="1"/>
  <c r="BL55" i="1"/>
  <c r="BC55" i="1" s="1"/>
  <c r="BO21" i="1"/>
  <c r="BT43" i="1"/>
  <c r="BR82" i="1"/>
  <c r="BO89" i="1"/>
  <c r="BR74" i="1"/>
  <c r="BO76" i="1"/>
  <c r="BN81" i="1"/>
  <c r="BS27" i="1"/>
  <c r="BQ45" i="1"/>
  <c r="BN51" i="1"/>
  <c r="BN55" i="1"/>
  <c r="BT79" i="1"/>
  <c r="BQ106" i="1"/>
  <c r="BN83" i="1"/>
  <c r="BP119" i="1"/>
  <c r="BP118" i="1"/>
  <c r="BO91" i="1"/>
  <c r="BR105" i="1"/>
  <c r="BO77" i="1"/>
  <c r="BS84" i="1"/>
  <c r="BS108" i="1"/>
  <c r="BM114" i="1"/>
  <c r="BS66" i="1"/>
  <c r="BL62" i="1"/>
  <c r="BC62" i="1" s="1"/>
  <c r="BL65" i="1"/>
  <c r="BC65" i="1" s="1"/>
  <c r="BO88" i="1"/>
  <c r="BS50" i="1"/>
  <c r="BT65" i="1"/>
  <c r="BP88" i="1"/>
  <c r="BL15" i="1"/>
  <c r="BC15" i="1" s="1"/>
  <c r="BL19" i="1"/>
  <c r="BC19" i="1" s="1"/>
  <c r="BL23" i="1"/>
  <c r="BC23" i="1" s="1"/>
  <c r="BL27" i="1"/>
  <c r="BC27" i="1" s="1"/>
  <c r="BT20" i="1"/>
  <c r="BR15" i="1"/>
  <c r="BT18" i="1"/>
  <c r="BS23" i="1"/>
  <c r="BP39" i="1"/>
  <c r="BR86" i="1"/>
  <c r="BP87" i="1"/>
  <c r="BP38" i="1"/>
  <c r="BO43" i="1"/>
  <c r="BN50" i="1"/>
  <c r="BS90" i="1"/>
  <c r="BQ99" i="1"/>
  <c r="BQ103" i="1"/>
  <c r="BQ107" i="1"/>
  <c r="BR79" i="1"/>
  <c r="BR87" i="1"/>
  <c r="BP97" i="1"/>
  <c r="BP106" i="1"/>
  <c r="BS21" i="1"/>
  <c r="BP53" i="1"/>
  <c r="BS47" i="1"/>
  <c r="BL61" i="1"/>
  <c r="BC61" i="1" s="1"/>
  <c r="BL73" i="1"/>
  <c r="BC73" i="1" s="1"/>
  <c r="BP77" i="1"/>
  <c r="BP85" i="1"/>
  <c r="BL95" i="1"/>
  <c r="BC95" i="1" s="1"/>
  <c r="BA103" i="1"/>
  <c r="AR103" i="1" s="1"/>
  <c r="BL18" i="1"/>
  <c r="BC18" i="1" s="1"/>
  <c r="BL66" i="1"/>
  <c r="BC66" i="1" s="1"/>
  <c r="BL79" i="1"/>
  <c r="BC79" i="1" s="1"/>
  <c r="BQ15" i="1"/>
  <c r="BS39" i="1"/>
  <c r="BS43" i="1"/>
  <c r="BT36" i="1"/>
  <c r="BP74" i="1"/>
  <c r="BQ38" i="1"/>
  <c r="BP42" i="1"/>
  <c r="BR81" i="1"/>
  <c r="BN93" i="1"/>
  <c r="BO45" i="1"/>
  <c r="BS56" i="1"/>
  <c r="BN75" i="1"/>
  <c r="BQ104" i="1"/>
  <c r="BQ120" i="1"/>
  <c r="BO118" i="1"/>
  <c r="BM119" i="1"/>
  <c r="BN98" i="1"/>
  <c r="BT114" i="1"/>
  <c r="BS16" i="1"/>
  <c r="BS19" i="1"/>
  <c r="BS25" i="1"/>
  <c r="BL49" i="1"/>
  <c r="BC49" i="1" s="1"/>
  <c r="BL64" i="1"/>
  <c r="BC64" i="1" s="1"/>
  <c r="BL75" i="1"/>
  <c r="BC75" i="1" s="1"/>
  <c r="BL78" i="1"/>
  <c r="BC78" i="1" s="1"/>
  <c r="BL63" i="1"/>
  <c r="BC63" i="1" s="1"/>
  <c r="BL82" i="1"/>
  <c r="BC82" i="1" s="1"/>
  <c r="BL85" i="1"/>
  <c r="BC85" i="1" s="1"/>
  <c r="BL87" i="1"/>
  <c r="BC87" i="1" s="1"/>
  <c r="BL94" i="1"/>
  <c r="BC94" i="1" s="1"/>
  <c r="BL90" i="1"/>
  <c r="BC90" i="1" s="1"/>
  <c r="BS67" i="1"/>
  <c r="BT82" i="1"/>
  <c r="BS95" i="1"/>
  <c r="BL21" i="1"/>
  <c r="BC21" i="1" s="1"/>
  <c r="BQ31" i="1"/>
  <c r="BQ35" i="1"/>
  <c r="BN39" i="1"/>
  <c r="BT23" i="1"/>
  <c r="BN73" i="1"/>
  <c r="BR70" i="1"/>
  <c r="BR89" i="1"/>
  <c r="BR64" i="1"/>
  <c r="BR51" i="1"/>
  <c r="BR55" i="1"/>
  <c r="BO79" i="1"/>
  <c r="BN84" i="1"/>
  <c r="BR88" i="1"/>
  <c r="BN92" i="1"/>
  <c r="BQ101" i="1"/>
  <c r="BQ109" i="1"/>
  <c r="BA113" i="1"/>
  <c r="AR113" i="1" s="1"/>
  <c r="BQ117" i="1"/>
  <c r="BN87" i="1"/>
  <c r="BT99" i="1"/>
  <c r="BO106" i="1"/>
  <c r="BL107" i="1"/>
  <c r="BC107" i="1" s="1"/>
  <c r="BT91" i="1"/>
  <c r="BT112" i="1"/>
  <c r="BN101" i="1"/>
  <c r="BN117" i="1"/>
  <c r="BP117" i="1"/>
  <c r="BO47" i="1"/>
  <c r="BP61" i="1"/>
  <c r="BO82" i="1"/>
  <c r="BS17" i="1"/>
  <c r="BL56" i="1"/>
  <c r="BC56" i="1" s="1"/>
  <c r="BS61" i="1"/>
  <c r="BL96" i="1"/>
  <c r="BC96" i="1" s="1"/>
  <c r="BP75" i="1"/>
  <c r="BO94" i="1"/>
  <c r="BO67" i="1"/>
  <c r="BO62" i="1"/>
  <c r="BQ23" i="1"/>
  <c r="BL69" i="1"/>
  <c r="BC69" i="1" s="1"/>
  <c r="BL26" i="1"/>
  <c r="BC26" i="1" s="1"/>
  <c r="BN21" i="1"/>
  <c r="BP15" i="1"/>
  <c r="BL46" i="1"/>
  <c r="BC46" i="1" s="1"/>
  <c r="BM48" i="1"/>
  <c r="BN26" i="1"/>
  <c r="BR61" i="1"/>
  <c r="BQ65" i="1"/>
  <c r="BP70" i="1"/>
  <c r="BS52" i="1"/>
  <c r="BT27" i="1"/>
  <c r="BO83" i="1"/>
  <c r="BP99" i="1"/>
  <c r="BN103" i="1"/>
  <c r="BP103" i="1"/>
  <c r="BN118" i="1"/>
  <c r="BR91" i="1"/>
  <c r="BR95" i="1"/>
  <c r="BL104" i="1"/>
  <c r="BC104" i="1" s="1"/>
  <c r="BR108" i="1"/>
  <c r="BR97" i="1"/>
  <c r="BL17" i="1"/>
  <c r="BC17" i="1" s="1"/>
  <c r="BS51" i="1"/>
  <c r="BS59" i="1"/>
  <c r="BP73" i="1"/>
  <c r="BL70" i="1"/>
  <c r="BC70" i="1" s="1"/>
  <c r="BL74" i="1"/>
  <c r="BC74" i="1" s="1"/>
  <c r="BL88" i="1"/>
  <c r="BC88" i="1" s="1"/>
  <c r="BP93" i="1"/>
  <c r="BM84" i="1"/>
  <c r="BL84" i="1"/>
  <c r="BC84" i="1" s="1"/>
  <c r="BQ25" i="1"/>
  <c r="BP25" i="1"/>
  <c r="BN18" i="1"/>
  <c r="BT39" i="1"/>
  <c r="BT45" i="1"/>
  <c r="BM46" i="1"/>
  <c r="BQ49" i="1"/>
  <c r="BQ73" i="1"/>
  <c r="BN94" i="1"/>
  <c r="BS38" i="1"/>
  <c r="BT38" i="1"/>
  <c r="BR40" i="1"/>
  <c r="BQ27" i="1"/>
  <c r="BQ40" i="1"/>
  <c r="BR52" i="1"/>
  <c r="BR71" i="1"/>
  <c r="BP72" i="1"/>
  <c r="BQ118" i="1"/>
  <c r="BQ82" i="1"/>
  <c r="BN119" i="1"/>
  <c r="BT118" i="1"/>
  <c r="BA99" i="1"/>
  <c r="AR99" i="1" s="1"/>
  <c r="BL100" i="1"/>
  <c r="BC100" i="1" s="1"/>
  <c r="BS114" i="1"/>
  <c r="BL101" i="1"/>
  <c r="BC101" i="1" s="1"/>
  <c r="BL109" i="1"/>
  <c r="BC109" i="1" s="1"/>
  <c r="BO84" i="1"/>
  <c r="BO69" i="1"/>
  <c r="BL72" i="1"/>
  <c r="BC72" i="1" s="1"/>
  <c r="BS81" i="1"/>
  <c r="BL83" i="1"/>
  <c r="BC83" i="1" s="1"/>
  <c r="BQ30" i="1"/>
  <c r="BQ34" i="1"/>
  <c r="BQ36" i="1"/>
  <c r="BL40" i="1"/>
  <c r="BC40" i="1" s="1"/>
  <c r="BL42" i="1"/>
  <c r="BC42" i="1" s="1"/>
  <c r="BL44" i="1"/>
  <c r="BC44" i="1" s="1"/>
  <c r="BN22" i="1"/>
  <c r="BL47" i="1"/>
  <c r="BC47" i="1" s="1"/>
  <c r="BR29" i="1"/>
  <c r="BL29" i="1"/>
  <c r="BC29" i="1" s="1"/>
  <c r="BS31" i="1"/>
  <c r="BT31" i="1"/>
  <c r="BN32" i="1"/>
  <c r="BR33" i="1"/>
  <c r="BL33" i="1"/>
  <c r="BC33" i="1" s="1"/>
  <c r="BS35" i="1"/>
  <c r="BT35" i="1"/>
  <c r="BP36" i="1"/>
  <c r="BR56" i="1"/>
  <c r="BR41" i="1"/>
  <c r="BA42" i="1"/>
  <c r="AR42" i="1" s="1"/>
  <c r="BR58" i="1"/>
  <c r="BN85" i="1"/>
  <c r="BN27" i="1"/>
  <c r="BO40" i="1"/>
  <c r="BN63" i="1"/>
  <c r="BR75" i="1"/>
  <c r="BQ111" i="1"/>
  <c r="BA115" i="1"/>
  <c r="AR115" i="1" s="1"/>
  <c r="BR83" i="1"/>
  <c r="BL99" i="1"/>
  <c r="BC99" i="1" s="1"/>
  <c r="BT101" i="1"/>
  <c r="BT117" i="1"/>
  <c r="BL52" i="1"/>
  <c r="BC52" i="1" s="1"/>
  <c r="BL76" i="1"/>
  <c r="BC76" i="1" s="1"/>
  <c r="BL57" i="1"/>
  <c r="BC57" i="1" s="1"/>
  <c r="BS116" i="1"/>
  <c r="BM92" i="1"/>
  <c r="BL92" i="1"/>
  <c r="BC92" i="1" s="1"/>
  <c r="BQ81" i="1"/>
  <c r="BN17" i="1"/>
  <c r="BN25" i="1"/>
  <c r="BT48" i="1"/>
  <c r="BS30" i="1"/>
  <c r="BT30" i="1"/>
  <c r="BN31" i="1"/>
  <c r="BR32" i="1"/>
  <c r="BS34" i="1"/>
  <c r="BT34" i="1"/>
  <c r="BN35" i="1"/>
  <c r="BQ69" i="1"/>
  <c r="BR73" i="1"/>
  <c r="BQ77" i="1"/>
  <c r="BS97" i="1"/>
  <c r="BN37" i="1"/>
  <c r="BP37" i="1"/>
  <c r="BQ72" i="1"/>
  <c r="BR38" i="1"/>
  <c r="BQ42" i="1"/>
  <c r="BS44" i="1"/>
  <c r="BQ63" i="1"/>
  <c r="BQ100" i="1"/>
  <c r="BQ108" i="1"/>
  <c r="BQ112" i="1"/>
  <c r="BQ116" i="1"/>
  <c r="BA82" i="1"/>
  <c r="AR82" i="1" s="1"/>
  <c r="BL118" i="1"/>
  <c r="BC118" i="1" s="1"/>
  <c r="BS106" i="1"/>
  <c r="BN116" i="1"/>
  <c r="BM101" i="1"/>
  <c r="BA97" i="1"/>
  <c r="AR97" i="1" s="1"/>
  <c r="BL97" i="1"/>
  <c r="BC97" i="1" s="1"/>
  <c r="BL105" i="1"/>
  <c r="BC105" i="1" s="1"/>
  <c r="BN109" i="1"/>
  <c r="BL51" i="1"/>
  <c r="BC51" i="1" s="1"/>
  <c r="BM17" i="1"/>
  <c r="BS107" i="1"/>
  <c r="BL58" i="1"/>
  <c r="BC58" i="1" s="1"/>
  <c r="BL71" i="1"/>
  <c r="BC71" i="1" s="1"/>
  <c r="BL81" i="1"/>
  <c r="BC81" i="1" s="1"/>
  <c r="BS119" i="1"/>
  <c r="BS69" i="1"/>
  <c r="BS112" i="1"/>
  <c r="BA26" i="1"/>
  <c r="AR26" i="1" s="1"/>
  <c r="BM26" i="1"/>
  <c r="BA34" i="1"/>
  <c r="AR34" i="1" s="1"/>
  <c r="BM34" i="1"/>
  <c r="BA61" i="1"/>
  <c r="AR61" i="1" s="1"/>
  <c r="BM61" i="1"/>
  <c r="BA69" i="1"/>
  <c r="AR69" i="1" s="1"/>
  <c r="BM69" i="1"/>
  <c r="BA77" i="1"/>
  <c r="AR77" i="1" s="1"/>
  <c r="BM77" i="1"/>
  <c r="BA74" i="1"/>
  <c r="AR74" i="1" s="1"/>
  <c r="BM74" i="1"/>
  <c r="BA60" i="1"/>
  <c r="AR60" i="1" s="1"/>
  <c r="BM60" i="1"/>
  <c r="BA68" i="1"/>
  <c r="AR68" i="1" s="1"/>
  <c r="BM68" i="1"/>
  <c r="BA51" i="1"/>
  <c r="AR51" i="1" s="1"/>
  <c r="BM51" i="1"/>
  <c r="BA120" i="1"/>
  <c r="AR120" i="1" s="1"/>
  <c r="BA112" i="1"/>
  <c r="AR112" i="1" s="1"/>
  <c r="BN20" i="1"/>
  <c r="BA20" i="1"/>
  <c r="AR20" i="1" s="1"/>
  <c r="BN15" i="1"/>
  <c r="BA15" i="1"/>
  <c r="AR15" i="1" s="1"/>
  <c r="BA19" i="1"/>
  <c r="AR19" i="1" s="1"/>
  <c r="BQ19" i="1"/>
  <c r="BA22" i="1"/>
  <c r="AR22" i="1" s="1"/>
  <c r="BM22" i="1"/>
  <c r="BL28" i="1"/>
  <c r="BC28" i="1" s="1"/>
  <c r="BA29" i="1"/>
  <c r="AR29" i="1" s="1"/>
  <c r="BM29" i="1"/>
  <c r="BP31" i="1"/>
  <c r="BL32" i="1"/>
  <c r="BC32" i="1" s="1"/>
  <c r="BA33" i="1"/>
  <c r="AR33" i="1" s="1"/>
  <c r="BM33" i="1"/>
  <c r="BP35" i="1"/>
  <c r="BA46" i="1"/>
  <c r="AR46" i="1" s="1"/>
  <c r="BQ26" i="1"/>
  <c r="BR37" i="1"/>
  <c r="BL25" i="1"/>
  <c r="BC25" i="1" s="1"/>
  <c r="BN38" i="1"/>
  <c r="BL39" i="1"/>
  <c r="BC39" i="1" s="1"/>
  <c r="BL43" i="1"/>
  <c r="BC43" i="1" s="1"/>
  <c r="BA54" i="1"/>
  <c r="AR54" i="1" s="1"/>
  <c r="BM54" i="1"/>
  <c r="BA58" i="1"/>
  <c r="AR58" i="1" s="1"/>
  <c r="BM58" i="1"/>
  <c r="BL41" i="1"/>
  <c r="BC41" i="1" s="1"/>
  <c r="BN44" i="1"/>
  <c r="BL45" i="1"/>
  <c r="BC45" i="1" s="1"/>
  <c r="BA59" i="1"/>
  <c r="AR59" i="1" s="1"/>
  <c r="BM59" i="1"/>
  <c r="BA63" i="1"/>
  <c r="AR63" i="1" s="1"/>
  <c r="BM63" i="1"/>
  <c r="BA67" i="1"/>
  <c r="AR67" i="1" s="1"/>
  <c r="BM67" i="1"/>
  <c r="BA71" i="1"/>
  <c r="AR71" i="1" s="1"/>
  <c r="BM71" i="1"/>
  <c r="BQ113" i="1"/>
  <c r="BA80" i="1"/>
  <c r="AR80" i="1" s="1"/>
  <c r="BA110" i="1"/>
  <c r="AR110" i="1" s="1"/>
  <c r="BA118" i="1"/>
  <c r="AR118" i="1" s="1"/>
  <c r="BL102" i="1"/>
  <c r="BC102" i="1" s="1"/>
  <c r="BA86" i="1"/>
  <c r="AR86" i="1" s="1"/>
  <c r="BA107" i="1"/>
  <c r="AR107" i="1" s="1"/>
  <c r="BL108" i="1"/>
  <c r="BC108" i="1" s="1"/>
  <c r="BA111" i="1"/>
  <c r="AR111" i="1" s="1"/>
  <c r="BL112" i="1"/>
  <c r="BC112" i="1" s="1"/>
  <c r="BL120" i="1"/>
  <c r="BC120" i="1" s="1"/>
  <c r="BM42" i="1"/>
  <c r="BA101" i="1"/>
  <c r="AR101" i="1" s="1"/>
  <c r="BL114" i="1"/>
  <c r="BC114" i="1" s="1"/>
  <c r="BA93" i="1"/>
  <c r="AR93" i="1" s="1"/>
  <c r="BL117" i="1"/>
  <c r="BC117" i="1" s="1"/>
  <c r="BM105" i="1"/>
  <c r="BM109" i="1"/>
  <c r="BM117" i="1"/>
  <c r="BN16" i="1"/>
  <c r="BA16" i="1"/>
  <c r="AR16" i="1" s="1"/>
  <c r="BA30" i="1"/>
  <c r="AR30" i="1" s="1"/>
  <c r="BM30" i="1"/>
  <c r="BM40" i="1"/>
  <c r="BA40" i="1"/>
  <c r="AR40" i="1" s="1"/>
  <c r="BA53" i="1"/>
  <c r="AR53" i="1" s="1"/>
  <c r="BM53" i="1"/>
  <c r="BA87" i="1"/>
  <c r="AR87" i="1" s="1"/>
  <c r="BM87" i="1"/>
  <c r="BA23" i="1"/>
  <c r="AR23" i="1" s="1"/>
  <c r="BL36" i="1"/>
  <c r="BC36" i="1" s="1"/>
  <c r="BA90" i="1"/>
  <c r="AR90" i="1" s="1"/>
  <c r="BM107" i="1"/>
  <c r="BA104" i="1"/>
  <c r="AR104" i="1" s="1"/>
  <c r="BA108" i="1"/>
  <c r="AR108" i="1" s="1"/>
  <c r="BL22" i="1"/>
  <c r="BC22" i="1" s="1"/>
  <c r="BN24" i="1"/>
  <c r="BA24" i="1"/>
  <c r="AR24" i="1" s="1"/>
  <c r="BQ16" i="1"/>
  <c r="BL20" i="1"/>
  <c r="BC20" i="1" s="1"/>
  <c r="BL24" i="1"/>
  <c r="BC24" i="1" s="1"/>
  <c r="BA21" i="1"/>
  <c r="AR21" i="1" s="1"/>
  <c r="BS29" i="1"/>
  <c r="BT29" i="1"/>
  <c r="BN30" i="1"/>
  <c r="BP30" i="1"/>
  <c r="BR31" i="1"/>
  <c r="BL31" i="1"/>
  <c r="BC31" i="1" s="1"/>
  <c r="BA32" i="1"/>
  <c r="AR32" i="1" s="1"/>
  <c r="BM32" i="1"/>
  <c r="BS33" i="1"/>
  <c r="BT33" i="1"/>
  <c r="BN34" i="1"/>
  <c r="BP34" i="1"/>
  <c r="BR35" i="1"/>
  <c r="BL35" i="1"/>
  <c r="BC35" i="1" s="1"/>
  <c r="BA36" i="1"/>
  <c r="AR36" i="1" s="1"/>
  <c r="BM36" i="1"/>
  <c r="BA49" i="1"/>
  <c r="AR49" i="1" s="1"/>
  <c r="BM49" i="1"/>
  <c r="BA57" i="1"/>
  <c r="AR57" i="1" s="1"/>
  <c r="BM57" i="1"/>
  <c r="BA65" i="1"/>
  <c r="AR65" i="1" s="1"/>
  <c r="BM65" i="1"/>
  <c r="BA73" i="1"/>
  <c r="AR73" i="1" s="1"/>
  <c r="BM73" i="1"/>
  <c r="BQ37" i="1"/>
  <c r="BA37" i="1"/>
  <c r="AR37" i="1" s="1"/>
  <c r="BM37" i="1"/>
  <c r="BA45" i="1"/>
  <c r="AR45" i="1" s="1"/>
  <c r="BA72" i="1"/>
  <c r="AR72" i="1" s="1"/>
  <c r="BM72" i="1"/>
  <c r="BL37" i="1"/>
  <c r="BC37" i="1" s="1"/>
  <c r="BA39" i="1"/>
  <c r="AR39" i="1" s="1"/>
  <c r="BS42" i="1"/>
  <c r="BA43" i="1"/>
  <c r="AR43" i="1" s="1"/>
  <c r="BA62" i="1"/>
  <c r="AR62" i="1" s="1"/>
  <c r="BM62" i="1"/>
  <c r="BA79" i="1"/>
  <c r="AR79" i="1" s="1"/>
  <c r="BM79" i="1"/>
  <c r="BS40" i="1"/>
  <c r="BA41" i="1"/>
  <c r="AR41" i="1" s="1"/>
  <c r="BQ44" i="1"/>
  <c r="BM47" i="1"/>
  <c r="BA75" i="1"/>
  <c r="AR75" i="1" s="1"/>
  <c r="BM75" i="1"/>
  <c r="BQ102" i="1"/>
  <c r="BQ114" i="1"/>
  <c r="BA81" i="1"/>
  <c r="AR81" i="1" s="1"/>
  <c r="BL103" i="1"/>
  <c r="BC103" i="1" s="1"/>
  <c r="BL111" i="1"/>
  <c r="BC111" i="1" s="1"/>
  <c r="BL119" i="1"/>
  <c r="BC119" i="1" s="1"/>
  <c r="BA84" i="1"/>
  <c r="AR84" i="1" s="1"/>
  <c r="BA88" i="1"/>
  <c r="AR88" i="1" s="1"/>
  <c r="BA94" i="1"/>
  <c r="AR94" i="1" s="1"/>
  <c r="BA95" i="1"/>
  <c r="AR95" i="1" s="1"/>
  <c r="BM95" i="1"/>
  <c r="BA96" i="1"/>
  <c r="AR96" i="1" s="1"/>
  <c r="BL116" i="1"/>
  <c r="BC116" i="1" s="1"/>
  <c r="BA119" i="1"/>
  <c r="AR119" i="1" s="1"/>
  <c r="BA116" i="1"/>
  <c r="AR116" i="1" s="1"/>
  <c r="BA89" i="1"/>
  <c r="AR89" i="1" s="1"/>
  <c r="BA105" i="1"/>
  <c r="AR105" i="1" s="1"/>
  <c r="BL106" i="1"/>
  <c r="BC106" i="1" s="1"/>
  <c r="BA109" i="1"/>
  <c r="AR109" i="1" s="1"/>
  <c r="BA117" i="1"/>
  <c r="AR117" i="1" s="1"/>
  <c r="BA18" i="1"/>
  <c r="AR18" i="1" s="1"/>
  <c r="BM18" i="1"/>
  <c r="BA25" i="1"/>
  <c r="AR25" i="1" s="1"/>
  <c r="BA50" i="1"/>
  <c r="AR50" i="1" s="1"/>
  <c r="BM50" i="1"/>
  <c r="BA70" i="1"/>
  <c r="AR70" i="1" s="1"/>
  <c r="BM70" i="1"/>
  <c r="BA64" i="1"/>
  <c r="AR64" i="1" s="1"/>
  <c r="BM64" i="1"/>
  <c r="BA55" i="1"/>
  <c r="AR55" i="1" s="1"/>
  <c r="BM55" i="1"/>
  <c r="BA91" i="1"/>
  <c r="AR91" i="1" s="1"/>
  <c r="BM91" i="1"/>
  <c r="BA92" i="1"/>
  <c r="AR92" i="1" s="1"/>
  <c r="BA100" i="1"/>
  <c r="AR100" i="1" s="1"/>
  <c r="BN28" i="1"/>
  <c r="BA28" i="1"/>
  <c r="AR28" i="1" s="1"/>
  <c r="BQ21" i="1"/>
  <c r="BA17" i="1"/>
  <c r="AR17" i="1" s="1"/>
  <c r="BL48" i="1"/>
  <c r="BC48" i="1" s="1"/>
  <c r="BN29" i="1"/>
  <c r="BP29" i="1"/>
  <c r="BR30" i="1"/>
  <c r="BL30" i="1"/>
  <c r="BC30" i="1" s="1"/>
  <c r="BA31" i="1"/>
  <c r="AR31" i="1" s="1"/>
  <c r="BM31" i="1"/>
  <c r="BS32" i="1"/>
  <c r="BT32" i="1"/>
  <c r="BN33" i="1"/>
  <c r="BP33" i="1"/>
  <c r="BR34" i="1"/>
  <c r="BL34" i="1"/>
  <c r="BC34" i="1" s="1"/>
  <c r="BA35" i="1"/>
  <c r="AR35" i="1" s="1"/>
  <c r="BM35" i="1"/>
  <c r="BS36" i="1"/>
  <c r="BM44" i="1"/>
  <c r="BA44" i="1"/>
  <c r="AR44" i="1" s="1"/>
  <c r="BT37" i="1"/>
  <c r="BA56" i="1"/>
  <c r="AR56" i="1" s="1"/>
  <c r="BM56" i="1"/>
  <c r="BA38" i="1"/>
  <c r="AR38" i="1" s="1"/>
  <c r="BM38" i="1"/>
  <c r="BM39" i="1"/>
  <c r="BN42" i="1"/>
  <c r="BM43" i="1"/>
  <c r="BA66" i="1"/>
  <c r="AR66" i="1" s="1"/>
  <c r="BM66" i="1"/>
  <c r="BA83" i="1"/>
  <c r="AR83" i="1" s="1"/>
  <c r="BM83" i="1"/>
  <c r="BM27" i="1"/>
  <c r="BA27" i="1"/>
  <c r="AR27" i="1" s="1"/>
  <c r="BL38" i="1"/>
  <c r="BC38" i="1" s="1"/>
  <c r="BN40" i="1"/>
  <c r="BM41" i="1"/>
  <c r="BA47" i="1"/>
  <c r="AR47" i="1" s="1"/>
  <c r="BA52" i="1"/>
  <c r="AR52" i="1" s="1"/>
  <c r="BM52" i="1"/>
  <c r="BA48" i="1"/>
  <c r="AR48" i="1" s="1"/>
  <c r="BQ115" i="1"/>
  <c r="BA76" i="1"/>
  <c r="AR76" i="1" s="1"/>
  <c r="BM76" i="1"/>
  <c r="BA98" i="1"/>
  <c r="AR98" i="1" s="1"/>
  <c r="BA106" i="1"/>
  <c r="AR106" i="1" s="1"/>
  <c r="BA114" i="1"/>
  <c r="AR114" i="1" s="1"/>
  <c r="BL115" i="1"/>
  <c r="BC115" i="1" s="1"/>
  <c r="BA78" i="1"/>
  <c r="AR78" i="1" s="1"/>
  <c r="BL98" i="1"/>
  <c r="BC98" i="1" s="1"/>
  <c r="BL110" i="1"/>
  <c r="BC110" i="1" s="1"/>
  <c r="BA85" i="1"/>
  <c r="AR85" i="1" s="1"/>
  <c r="BM99" i="1"/>
  <c r="BM103" i="1"/>
  <c r="BM97" i="1"/>
  <c r="BM100" i="1"/>
  <c r="BM104" i="1"/>
  <c r="BM108" i="1"/>
  <c r="BM112" i="1"/>
  <c r="BL113" i="1"/>
  <c r="BC113" i="1" s="1"/>
  <c r="BM113" i="1"/>
  <c r="AE73" i="4" a="1"/>
  <c r="AE73" i="4" s="1"/>
  <c r="AF72" i="4"/>
  <c r="AG72" i="4"/>
  <c r="AH72" i="4"/>
  <c r="AI72" i="4"/>
  <c r="AJ72" i="4"/>
  <c r="AK72" i="4"/>
  <c r="AE72" i="4"/>
  <c r="AD72" i="4"/>
  <c r="AD73" i="4"/>
  <c r="BU47" i="4" l="1"/>
  <c r="BV47" i="4" s="1"/>
  <c r="BU48" i="4"/>
  <c r="BV48" i="4" s="1"/>
  <c r="BU44" i="4"/>
  <c r="BV44" i="4" s="1"/>
  <c r="BU43" i="4"/>
  <c r="BV43" i="4" s="1"/>
  <c r="BU34" i="4"/>
  <c r="BV34" i="4" s="1"/>
  <c r="BU50" i="4"/>
  <c r="BV50" i="4" s="1"/>
  <c r="BU40" i="4"/>
  <c r="BV40" i="4" s="1"/>
  <c r="BU49" i="4"/>
  <c r="BV49" i="4" s="1"/>
  <c r="BU19" i="4"/>
  <c r="BV19" i="4" s="1"/>
  <c r="BU52" i="4"/>
  <c r="BV52" i="4" s="1"/>
  <c r="BU38" i="4"/>
  <c r="BV38" i="4" s="1"/>
  <c r="BU22" i="4"/>
  <c r="BV22" i="4" s="1"/>
  <c r="BU51" i="4"/>
  <c r="BV51" i="4" s="1"/>
  <c r="BU56" i="4"/>
  <c r="BV56" i="4" s="1"/>
  <c r="BU42" i="4"/>
  <c r="BV42" i="4" s="1"/>
  <c r="BU17" i="4"/>
  <c r="BV17" i="4" s="1"/>
  <c r="BU35" i="4"/>
  <c r="BV35" i="4" s="1"/>
  <c r="BU46" i="4"/>
  <c r="BV46" i="4" s="1"/>
  <c r="BU15" i="4"/>
  <c r="BV15" i="4" s="1"/>
  <c r="BU39" i="4"/>
  <c r="BV39" i="4" s="1"/>
  <c r="BU36" i="4"/>
  <c r="BV36" i="4" s="1"/>
  <c r="BU26" i="4"/>
  <c r="BV26" i="4" s="1"/>
  <c r="BU21" i="4"/>
  <c r="BV21" i="4" s="1"/>
  <c r="BU55" i="4"/>
  <c r="BV55" i="4" s="1"/>
  <c r="BU45" i="4"/>
  <c r="BV45" i="4" s="1"/>
  <c r="BU53" i="4"/>
  <c r="BV53" i="4" s="1"/>
  <c r="BU18" i="4"/>
  <c r="BV18" i="4" s="1"/>
  <c r="BU33" i="4"/>
  <c r="BV33" i="4" s="1"/>
  <c r="BU32" i="4"/>
  <c r="BV32" i="4" s="1"/>
  <c r="BU30" i="4"/>
  <c r="BV30" i="4" s="1"/>
  <c r="BU28" i="4"/>
  <c r="BV28" i="4" s="1"/>
  <c r="BU23" i="4"/>
  <c r="BV23" i="4" s="1"/>
  <c r="BU16" i="4"/>
  <c r="BV16" i="4" s="1"/>
  <c r="BU24" i="4"/>
  <c r="BV24" i="4" s="1"/>
  <c r="BU54" i="4"/>
  <c r="BV54" i="4" s="1"/>
  <c r="BU37" i="4"/>
  <c r="BV37" i="4" s="1"/>
  <c r="BU41" i="4"/>
  <c r="BV41" i="4" s="1"/>
  <c r="BU25" i="4"/>
  <c r="BV25" i="4" s="1"/>
  <c r="BU31" i="4"/>
  <c r="BV31" i="4" s="1"/>
  <c r="BU29" i="4"/>
  <c r="BV29" i="4" s="1"/>
  <c r="BU27" i="4"/>
  <c r="BV27" i="4" s="1"/>
  <c r="BU20" i="4"/>
  <c r="BV20" i="4" s="1"/>
  <c r="BU24" i="1"/>
  <c r="BV24" i="1" s="1"/>
  <c r="BU96" i="1"/>
  <c r="BV96" i="1" s="1"/>
  <c r="BU90" i="1"/>
  <c r="BV90" i="1" s="1"/>
  <c r="BU111" i="1"/>
  <c r="BV111" i="1" s="1"/>
  <c r="BU48" i="1"/>
  <c r="BV48" i="1" s="1"/>
  <c r="BU85" i="1"/>
  <c r="BV85" i="1" s="1"/>
  <c r="BU120" i="1"/>
  <c r="BV120" i="1" s="1"/>
  <c r="BU98" i="1"/>
  <c r="BV98" i="1" s="1"/>
  <c r="BU76" i="1"/>
  <c r="BV76" i="1" s="1"/>
  <c r="BU86" i="1"/>
  <c r="BV86" i="1" s="1"/>
  <c r="BU80" i="1"/>
  <c r="BV80" i="1" s="1"/>
  <c r="BU65" i="1"/>
  <c r="BV65" i="1" s="1"/>
  <c r="BU87" i="1"/>
  <c r="BV87" i="1" s="1"/>
  <c r="BU67" i="1"/>
  <c r="BV67" i="1" s="1"/>
  <c r="BU54" i="1"/>
  <c r="BV54" i="1" s="1"/>
  <c r="BU68" i="1"/>
  <c r="BV68" i="1" s="1"/>
  <c r="BU78" i="1"/>
  <c r="BV78" i="1" s="1"/>
  <c r="BU88" i="1"/>
  <c r="BV88" i="1" s="1"/>
  <c r="BU46" i="1"/>
  <c r="BV46" i="1" s="1"/>
  <c r="BU82" i="1"/>
  <c r="BV82" i="1" s="1"/>
  <c r="BU105" i="1"/>
  <c r="BV105" i="1" s="1"/>
  <c r="BU53" i="1"/>
  <c r="BV53" i="1" s="1"/>
  <c r="BU110" i="1"/>
  <c r="BV110" i="1" s="1"/>
  <c r="BU115" i="1"/>
  <c r="BV115" i="1" s="1"/>
  <c r="BU57" i="1"/>
  <c r="BV57" i="1" s="1"/>
  <c r="BU41" i="1"/>
  <c r="BV41" i="1" s="1"/>
  <c r="BU18" i="1"/>
  <c r="BV18" i="1" s="1"/>
  <c r="BU47" i="1"/>
  <c r="BV47" i="1" s="1"/>
  <c r="BU71" i="1"/>
  <c r="BV71" i="1" s="1"/>
  <c r="BU45" i="1"/>
  <c r="BV45" i="1" s="1"/>
  <c r="BU60" i="1"/>
  <c r="BV60" i="1" s="1"/>
  <c r="BU77" i="1"/>
  <c r="BV77" i="1" s="1"/>
  <c r="BU93" i="1"/>
  <c r="BV93" i="1" s="1"/>
  <c r="BU104" i="1"/>
  <c r="BV104" i="1" s="1"/>
  <c r="BU50" i="1"/>
  <c r="BV50" i="1" s="1"/>
  <c r="BU49" i="1"/>
  <c r="BV49" i="1" s="1"/>
  <c r="BU61" i="1"/>
  <c r="BV61" i="1" s="1"/>
  <c r="BU17" i="1"/>
  <c r="BV17" i="1" s="1"/>
  <c r="BU118" i="1"/>
  <c r="BV118" i="1" s="1"/>
  <c r="BU84" i="1"/>
  <c r="BV84" i="1" s="1"/>
  <c r="BU89" i="1"/>
  <c r="BV89" i="1" s="1"/>
  <c r="BU19" i="1"/>
  <c r="BV19" i="1" s="1"/>
  <c r="BU94" i="1"/>
  <c r="BV94" i="1" s="1"/>
  <c r="BU23" i="1"/>
  <c r="BV23" i="1" s="1"/>
  <c r="BU66" i="1"/>
  <c r="BV66" i="1" s="1"/>
  <c r="BU21" i="1"/>
  <c r="BV21" i="1" s="1"/>
  <c r="BU55" i="1"/>
  <c r="BV55" i="1" s="1"/>
  <c r="BU70" i="1"/>
  <c r="BV70" i="1" s="1"/>
  <c r="BU95" i="1"/>
  <c r="BV95" i="1" s="1"/>
  <c r="BU102" i="1"/>
  <c r="BV102" i="1" s="1"/>
  <c r="BU117" i="1"/>
  <c r="BV117" i="1" s="1"/>
  <c r="BU74" i="1"/>
  <c r="BV74" i="1" s="1"/>
  <c r="BU92" i="1"/>
  <c r="BV92" i="1" s="1"/>
  <c r="BU81" i="1"/>
  <c r="BV81" i="1" s="1"/>
  <c r="BU108" i="1"/>
  <c r="BV108" i="1" s="1"/>
  <c r="BU27" i="1"/>
  <c r="BV27" i="1" s="1"/>
  <c r="BU20" i="1"/>
  <c r="BV20" i="1" s="1"/>
  <c r="BU101" i="1"/>
  <c r="BV101" i="1" s="1"/>
  <c r="BU113" i="1"/>
  <c r="BV113" i="1" s="1"/>
  <c r="BU103" i="1"/>
  <c r="BV103" i="1" s="1"/>
  <c r="BU83" i="1"/>
  <c r="BV83" i="1" s="1"/>
  <c r="BU43" i="1"/>
  <c r="BV43" i="1" s="1"/>
  <c r="BU28" i="1"/>
  <c r="BV28" i="1" s="1"/>
  <c r="BU91" i="1"/>
  <c r="BV91" i="1" s="1"/>
  <c r="BU64" i="1"/>
  <c r="BV64" i="1" s="1"/>
  <c r="BU79" i="1"/>
  <c r="BV79" i="1" s="1"/>
  <c r="BU72" i="1"/>
  <c r="BV72" i="1" s="1"/>
  <c r="BU63" i="1"/>
  <c r="BV63" i="1" s="1"/>
  <c r="BU25" i="1"/>
  <c r="BV25" i="1" s="1"/>
  <c r="BU114" i="1"/>
  <c r="BV114" i="1" s="1"/>
  <c r="BU58" i="1"/>
  <c r="BV58" i="1" s="1"/>
  <c r="BU52" i="1"/>
  <c r="BV52" i="1" s="1"/>
  <c r="BU38" i="1"/>
  <c r="BV38" i="1" s="1"/>
  <c r="BU44" i="1"/>
  <c r="BV44" i="1" s="1"/>
  <c r="BU62" i="1"/>
  <c r="BV62" i="1" s="1"/>
  <c r="BU73" i="1"/>
  <c r="BV73" i="1" s="1"/>
  <c r="BU59" i="1"/>
  <c r="BV59" i="1" s="1"/>
  <c r="BU51" i="1"/>
  <c r="BV51" i="1" s="1"/>
  <c r="BU116" i="1"/>
  <c r="BV116" i="1" s="1"/>
  <c r="BU100" i="1"/>
  <c r="BV100" i="1" s="1"/>
  <c r="BU99" i="1"/>
  <c r="BV99" i="1" s="1"/>
  <c r="BU22" i="1"/>
  <c r="BV22" i="1" s="1"/>
  <c r="BU119" i="1"/>
  <c r="BV119" i="1" s="1"/>
  <c r="BU106" i="1"/>
  <c r="BV106" i="1" s="1"/>
  <c r="BU112" i="1"/>
  <c r="BV112" i="1" s="1"/>
  <c r="BU97" i="1"/>
  <c r="BV97" i="1" s="1"/>
  <c r="BU16" i="1"/>
  <c r="BV16" i="1" s="1"/>
  <c r="BU109" i="1"/>
  <c r="BV109" i="1" s="1"/>
  <c r="BU15" i="1"/>
  <c r="BV15" i="1" s="1"/>
  <c r="BU69" i="1"/>
  <c r="BV69" i="1" s="1"/>
  <c r="BU75" i="1"/>
  <c r="BV75" i="1" s="1"/>
  <c r="BU107" i="1"/>
  <c r="BV107" i="1" s="1"/>
  <c r="BU56" i="1"/>
  <c r="BV56" i="1" s="1"/>
  <c r="BU35" i="1"/>
  <c r="BV35" i="1" s="1"/>
  <c r="BU31" i="1"/>
  <c r="BV31" i="1" s="1"/>
  <c r="BU26" i="1"/>
  <c r="BV26" i="1" s="1"/>
  <c r="BU39" i="1"/>
  <c r="BV39" i="1" s="1"/>
  <c r="BU42" i="1"/>
  <c r="BV42" i="1" s="1"/>
  <c r="BU40" i="1"/>
  <c r="BV40" i="1" s="1"/>
  <c r="BU30" i="1"/>
  <c r="BV30" i="1" s="1"/>
  <c r="BU33" i="1"/>
  <c r="BV33" i="1" s="1"/>
  <c r="BU29" i="1"/>
  <c r="BV29" i="1" s="1"/>
  <c r="BU34" i="1"/>
  <c r="BV34" i="1" s="1"/>
  <c r="BU37" i="1"/>
  <c r="BV37" i="1" s="1"/>
  <c r="BU36" i="1"/>
  <c r="BV36" i="1" s="1"/>
  <c r="BU32" i="1"/>
  <c r="BV32" i="1" s="1"/>
  <c r="BB72" i="4"/>
  <c r="AQ72" i="4"/>
  <c r="T9" i="5"/>
  <c r="T10" i="5"/>
  <c r="T12" i="5"/>
  <c r="T16" i="5"/>
  <c r="T17" i="5"/>
  <c r="T18" i="5"/>
  <c r="T20" i="5"/>
  <c r="T24" i="5"/>
  <c r="T25" i="5"/>
  <c r="T26" i="5"/>
  <c r="T28" i="5"/>
  <c r="T32" i="5"/>
  <c r="T33" i="5"/>
  <c r="T34" i="5"/>
  <c r="T36" i="5"/>
  <c r="T38" i="5"/>
  <c r="S39" i="5"/>
  <c r="T39" i="5" s="1"/>
  <c r="S38" i="5"/>
  <c r="S9" i="5"/>
  <c r="S10" i="5"/>
  <c r="S11" i="5"/>
  <c r="T11" i="5" s="1"/>
  <c r="S12" i="5"/>
  <c r="S13" i="5"/>
  <c r="T13" i="5" s="1"/>
  <c r="S14" i="5"/>
  <c r="T14" i="5" s="1"/>
  <c r="S15" i="5"/>
  <c r="T15" i="5" s="1"/>
  <c r="S16" i="5"/>
  <c r="S17" i="5"/>
  <c r="S18" i="5"/>
  <c r="S19" i="5"/>
  <c r="T19" i="5" s="1"/>
  <c r="S20" i="5"/>
  <c r="S21" i="5"/>
  <c r="T21" i="5" s="1"/>
  <c r="S22" i="5"/>
  <c r="T22" i="5" s="1"/>
  <c r="S23" i="5"/>
  <c r="T23" i="5" s="1"/>
  <c r="S24" i="5"/>
  <c r="S25" i="5"/>
  <c r="S26" i="5"/>
  <c r="S27" i="5"/>
  <c r="T27" i="5" s="1"/>
  <c r="S28" i="5"/>
  <c r="S29" i="5"/>
  <c r="T29" i="5" s="1"/>
  <c r="S30" i="5"/>
  <c r="T30" i="5" s="1"/>
  <c r="S31" i="5"/>
  <c r="T31" i="5" s="1"/>
  <c r="S32" i="5"/>
  <c r="S33" i="5"/>
  <c r="S34" i="5"/>
  <c r="S35" i="5"/>
  <c r="T35" i="5" s="1"/>
  <c r="S36" i="5"/>
  <c r="S37" i="5"/>
  <c r="T37" i="5" s="1"/>
  <c r="S8" i="5"/>
  <c r="S40" i="5" s="1"/>
  <c r="T8" i="5" l="1"/>
  <c r="T40" i="5"/>
  <c r="BB71" i="4"/>
  <c r="BJ71" i="4" s="1"/>
  <c r="AQ71" i="4"/>
  <c r="AW71" i="4" s="1"/>
  <c r="A71" i="4"/>
  <c r="BB70" i="4"/>
  <c r="BJ70" i="4" s="1"/>
  <c r="AQ70" i="4"/>
  <c r="AX70" i="4" s="1"/>
  <c r="A70" i="4"/>
  <c r="BB69" i="4"/>
  <c r="BJ69" i="4" s="1"/>
  <c r="AQ69" i="4"/>
  <c r="AX69" i="4" s="1"/>
  <c r="A69" i="4"/>
  <c r="BB68" i="4"/>
  <c r="BJ68" i="4" s="1"/>
  <c r="AQ68" i="4"/>
  <c r="AX68" i="4" s="1"/>
  <c r="A68" i="4"/>
  <c r="BB67" i="4"/>
  <c r="BJ67" i="4" s="1"/>
  <c r="AQ67" i="4"/>
  <c r="AX67" i="4" s="1"/>
  <c r="A67" i="4"/>
  <c r="BB66" i="4"/>
  <c r="BJ66" i="4" s="1"/>
  <c r="AQ66" i="4"/>
  <c r="A66" i="4"/>
  <c r="BB65" i="4"/>
  <c r="BJ65" i="4" s="1"/>
  <c r="AQ65" i="4"/>
  <c r="A65" i="4"/>
  <c r="BB64" i="4"/>
  <c r="BK64" i="4" s="1"/>
  <c r="AQ64" i="4"/>
  <c r="AZ64" i="4" s="1"/>
  <c r="A64" i="4"/>
  <c r="BB63" i="4"/>
  <c r="BK63" i="4" s="1"/>
  <c r="AQ63" i="4"/>
  <c r="AX63" i="4" s="1"/>
  <c r="A63" i="4"/>
  <c r="BB62" i="4"/>
  <c r="BI62" i="4" s="1"/>
  <c r="AQ62" i="4"/>
  <c r="AY62" i="4" s="1"/>
  <c r="A62" i="4"/>
  <c r="BB61" i="4"/>
  <c r="BJ61" i="4" s="1"/>
  <c r="AQ61" i="4"/>
  <c r="AY61" i="4" s="1"/>
  <c r="A61" i="4"/>
  <c r="BB60" i="4"/>
  <c r="BJ60" i="4" s="1"/>
  <c r="AQ60" i="4"/>
  <c r="AY60" i="4" s="1"/>
  <c r="A60" i="4"/>
  <c r="BB59" i="4"/>
  <c r="BJ59" i="4" s="1"/>
  <c r="AQ59" i="4"/>
  <c r="AY59" i="4" s="1"/>
  <c r="A59" i="4"/>
  <c r="BB58" i="4"/>
  <c r="BJ58" i="4" s="1"/>
  <c r="AQ58" i="4"/>
  <c r="A58" i="4"/>
  <c r="BB57" i="4"/>
  <c r="BJ57" i="4" s="1"/>
  <c r="AQ57" i="4"/>
  <c r="AU57" i="4" s="1"/>
  <c r="A57" i="4"/>
  <c r="BL7" i="4"/>
  <c r="BA7" i="4"/>
  <c r="BL6" i="4"/>
  <c r="BA6" i="4"/>
  <c r="BL5" i="4"/>
  <c r="BA5" i="4"/>
  <c r="BL4" i="4"/>
  <c r="BA4" i="4"/>
  <c r="AQ121" i="1"/>
  <c r="AU121" i="1" s="1"/>
  <c r="BB121" i="1"/>
  <c r="BD121" i="1" s="1"/>
  <c r="BJ121" i="1" l="1"/>
  <c r="BI121" i="1"/>
  <c r="BE121" i="1"/>
  <c r="BG121" i="1"/>
  <c r="AS121" i="1"/>
  <c r="BM121" i="1" s="1"/>
  <c r="BK121" i="1"/>
  <c r="BF121" i="1"/>
  <c r="BO121" i="1" s="1"/>
  <c r="AW121" i="1"/>
  <c r="AY121" i="1"/>
  <c r="BK65" i="4"/>
  <c r="BG66" i="4"/>
  <c r="BG58" i="4"/>
  <c r="BI59" i="4"/>
  <c r="BS59" i="4"/>
  <c r="BE58" i="4"/>
  <c r="AU60" i="4"/>
  <c r="BK59" i="4"/>
  <c r="BD61" i="4"/>
  <c r="BF63" i="4"/>
  <c r="BK61" i="4"/>
  <c r="BD57" i="4"/>
  <c r="BK58" i="4"/>
  <c r="BD59" i="4"/>
  <c r="BE61" i="4"/>
  <c r="BH63" i="4"/>
  <c r="BD64" i="4"/>
  <c r="BG57" i="4"/>
  <c r="BD58" i="4"/>
  <c r="BE59" i="4"/>
  <c r="BI61" i="4"/>
  <c r="AU62" i="4"/>
  <c r="AU63" i="4"/>
  <c r="BJ64" i="4"/>
  <c r="BG65" i="4"/>
  <c r="BS61" i="4"/>
  <c r="BH60" i="4"/>
  <c r="AY57" i="4"/>
  <c r="BS57" i="4" s="1"/>
  <c r="BH57" i="4"/>
  <c r="BH58" i="4"/>
  <c r="AU59" i="4"/>
  <c r="BG59" i="4"/>
  <c r="BD60" i="4"/>
  <c r="BI60" i="4"/>
  <c r="AU61" i="4"/>
  <c r="BG61" i="4"/>
  <c r="BD62" i="4"/>
  <c r="BJ62" i="4"/>
  <c r="BS62" i="4" s="1"/>
  <c r="BJ63" i="4"/>
  <c r="BK66" i="4"/>
  <c r="BG67" i="4"/>
  <c r="BH62" i="4"/>
  <c r="BK57" i="4"/>
  <c r="BH59" i="4"/>
  <c r="BS60" i="4"/>
  <c r="BE60" i="4"/>
  <c r="BK60" i="4"/>
  <c r="BH61" i="4"/>
  <c r="BE62" i="4"/>
  <c r="BD63" i="4"/>
  <c r="BK67" i="4"/>
  <c r="BG68" i="4"/>
  <c r="BG60" i="4"/>
  <c r="BG62" i="4"/>
  <c r="AY63" i="4"/>
  <c r="AY64" i="4"/>
  <c r="AV71" i="4"/>
  <c r="AT63" i="4"/>
  <c r="AZ63" i="4"/>
  <c r="BT63" i="4" s="1"/>
  <c r="AX71" i="4"/>
  <c r="AZ71" i="4"/>
  <c r="AT64" i="4"/>
  <c r="AT71" i="4"/>
  <c r="AX65" i="4"/>
  <c r="AW65" i="4"/>
  <c r="AS65" i="4"/>
  <c r="AZ65" i="4"/>
  <c r="AV65" i="4"/>
  <c r="AY65" i="4"/>
  <c r="BS65" i="4" s="1"/>
  <c r="AU65" i="4"/>
  <c r="AT65" i="4"/>
  <c r="AX58" i="4"/>
  <c r="AT58" i="4"/>
  <c r="AW58" i="4"/>
  <c r="AS58" i="4"/>
  <c r="AZ58" i="4"/>
  <c r="AV58" i="4"/>
  <c r="AY58" i="4"/>
  <c r="BS58" i="4" s="1"/>
  <c r="AU58" i="4"/>
  <c r="BT64" i="4"/>
  <c r="AX57" i="4"/>
  <c r="AT57" i="4"/>
  <c r="AW57" i="4"/>
  <c r="AS57" i="4"/>
  <c r="AZ57" i="4"/>
  <c r="AV57" i="4"/>
  <c r="AX59" i="4"/>
  <c r="AT59" i="4"/>
  <c r="AW59" i="4"/>
  <c r="AS59" i="4"/>
  <c r="AZ59" i="4"/>
  <c r="AV59" i="4"/>
  <c r="AX60" i="4"/>
  <c r="AT60" i="4"/>
  <c r="AW60" i="4"/>
  <c r="BQ60" i="4" s="1"/>
  <c r="AS60" i="4"/>
  <c r="AZ60" i="4"/>
  <c r="AV60" i="4"/>
  <c r="AX61" i="4"/>
  <c r="AT61" i="4"/>
  <c r="AW61" i="4"/>
  <c r="AS61" i="4"/>
  <c r="AZ61" i="4"/>
  <c r="AV61" i="4"/>
  <c r="AX62" i="4"/>
  <c r="BR62" i="4" s="1"/>
  <c r="AT62" i="4"/>
  <c r="AW62" i="4"/>
  <c r="AS62" i="4"/>
  <c r="AZ62" i="4"/>
  <c r="AV62" i="4"/>
  <c r="AU64" i="4"/>
  <c r="BF64" i="4"/>
  <c r="AX66" i="4"/>
  <c r="AT66" i="4"/>
  <c r="AW66" i="4"/>
  <c r="AS66" i="4"/>
  <c r="AZ66" i="4"/>
  <c r="AV66" i="4"/>
  <c r="BE57" i="4"/>
  <c r="BI57" i="4"/>
  <c r="BI58" i="4"/>
  <c r="AW64" i="4"/>
  <c r="AS64" i="4"/>
  <c r="AV64" i="4"/>
  <c r="BI64" i="4"/>
  <c r="BE64" i="4"/>
  <c r="BG64" i="4"/>
  <c r="AU66" i="4"/>
  <c r="BF57" i="4"/>
  <c r="BO57" i="4" s="1"/>
  <c r="BF58" i="4"/>
  <c r="BF59" i="4"/>
  <c r="BF60" i="4"/>
  <c r="BF61" i="4"/>
  <c r="BF62" i="4"/>
  <c r="BK62" i="4"/>
  <c r="AW63" i="4"/>
  <c r="AS63" i="4"/>
  <c r="AV63" i="4"/>
  <c r="BI63" i="4"/>
  <c r="BR63" i="4" s="1"/>
  <c r="BE63" i="4"/>
  <c r="BG63" i="4"/>
  <c r="AX64" i="4"/>
  <c r="BH64" i="4"/>
  <c r="AY66" i="4"/>
  <c r="BS66" i="4" s="1"/>
  <c r="AU67" i="4"/>
  <c r="AY67" i="4"/>
  <c r="BS67" i="4" s="1"/>
  <c r="AU68" i="4"/>
  <c r="AY68" i="4"/>
  <c r="BS68" i="4" s="1"/>
  <c r="BK68" i="4"/>
  <c r="AU69" i="4"/>
  <c r="AY69" i="4"/>
  <c r="BS69" i="4" s="1"/>
  <c r="BG69" i="4"/>
  <c r="BK69" i="4"/>
  <c r="AU70" i="4"/>
  <c r="AY70" i="4"/>
  <c r="BS70" i="4" s="1"/>
  <c r="BG70" i="4"/>
  <c r="BK70" i="4"/>
  <c r="AU71" i="4"/>
  <c r="AY71" i="4"/>
  <c r="BS71" i="4" s="1"/>
  <c r="BG71" i="4"/>
  <c r="BK71" i="4"/>
  <c r="BD65" i="4"/>
  <c r="BH65" i="4"/>
  <c r="BD66" i="4"/>
  <c r="BH66" i="4"/>
  <c r="AV67" i="4"/>
  <c r="AZ67" i="4"/>
  <c r="BD67" i="4"/>
  <c r="BH67" i="4"/>
  <c r="AV68" i="4"/>
  <c r="AZ68" i="4"/>
  <c r="BD68" i="4"/>
  <c r="BH68" i="4"/>
  <c r="AV69" i="4"/>
  <c r="AZ69" i="4"/>
  <c r="BD69" i="4"/>
  <c r="BH69" i="4"/>
  <c r="AV70" i="4"/>
  <c r="AZ70" i="4"/>
  <c r="BD70" i="4"/>
  <c r="BH70" i="4"/>
  <c r="BD71" i="4"/>
  <c r="BH71" i="4"/>
  <c r="BQ71" i="4" s="1"/>
  <c r="BE65" i="4"/>
  <c r="BI65" i="4"/>
  <c r="BE66" i="4"/>
  <c r="BI66" i="4"/>
  <c r="AS67" i="4"/>
  <c r="AW67" i="4"/>
  <c r="BE67" i="4"/>
  <c r="BI67" i="4"/>
  <c r="BR67" i="4" s="1"/>
  <c r="AS68" i="4"/>
  <c r="AW68" i="4"/>
  <c r="BE68" i="4"/>
  <c r="BI68" i="4"/>
  <c r="BR68" i="4" s="1"/>
  <c r="AS69" i="4"/>
  <c r="AW69" i="4"/>
  <c r="BE69" i="4"/>
  <c r="BI69" i="4"/>
  <c r="BR69" i="4" s="1"/>
  <c r="AS70" i="4"/>
  <c r="AW70" i="4"/>
  <c r="BE70" i="4"/>
  <c r="BI70" i="4"/>
  <c r="BR70" i="4" s="1"/>
  <c r="AS71" i="4"/>
  <c r="BE71" i="4"/>
  <c r="BI71" i="4"/>
  <c r="BF65" i="4"/>
  <c r="BF66" i="4"/>
  <c r="AT67" i="4"/>
  <c r="BF67" i="4"/>
  <c r="AT68" i="4"/>
  <c r="BF68" i="4"/>
  <c r="AT69" i="4"/>
  <c r="BF69" i="4"/>
  <c r="AT70" i="4"/>
  <c r="BF70" i="4"/>
  <c r="BF71" i="4"/>
  <c r="BH121" i="1"/>
  <c r="AT121" i="1"/>
  <c r="AX121" i="1"/>
  <c r="AV121" i="1"/>
  <c r="AZ121" i="1"/>
  <c r="BQ67" i="4" l="1"/>
  <c r="BQ70" i="4"/>
  <c r="BQ68" i="4"/>
  <c r="BT59" i="4"/>
  <c r="BP62" i="4"/>
  <c r="BR61" i="4"/>
  <c r="BQ69" i="4"/>
  <c r="BT65" i="4"/>
  <c r="BO62" i="4"/>
  <c r="BP57" i="4"/>
  <c r="BT58" i="4"/>
  <c r="BN121" i="1"/>
  <c r="BR121" i="1"/>
  <c r="BP121" i="1"/>
  <c r="BS121" i="1"/>
  <c r="BT121" i="1"/>
  <c r="BL121" i="1"/>
  <c r="BC121" i="1" s="1"/>
  <c r="BP66" i="4"/>
  <c r="BN60" i="4"/>
  <c r="BN63" i="4"/>
  <c r="BS64" i="4"/>
  <c r="BR60" i="4"/>
  <c r="BQ58" i="4"/>
  <c r="BP65" i="4"/>
  <c r="BQ62" i="4"/>
  <c r="BR59" i="4"/>
  <c r="BQ57" i="4"/>
  <c r="BN58" i="4"/>
  <c r="BO63" i="4"/>
  <c r="BR71" i="4"/>
  <c r="BP68" i="4"/>
  <c r="BQ63" i="4"/>
  <c r="BN59" i="4"/>
  <c r="BT67" i="4"/>
  <c r="BP58" i="4"/>
  <c r="BP70" i="4"/>
  <c r="BP69" i="4"/>
  <c r="BT60" i="4"/>
  <c r="BT57" i="4"/>
  <c r="BN71" i="4"/>
  <c r="BO60" i="4"/>
  <c r="BN61" i="4"/>
  <c r="BO59" i="4"/>
  <c r="BT61" i="4"/>
  <c r="BT71" i="4"/>
  <c r="BO61" i="4"/>
  <c r="BT66" i="4"/>
  <c r="BQ61" i="4"/>
  <c r="BQ59" i="4"/>
  <c r="BS63" i="4"/>
  <c r="BP61" i="4"/>
  <c r="BP59" i="4"/>
  <c r="BP71" i="4"/>
  <c r="BP67" i="4"/>
  <c r="BN62" i="4"/>
  <c r="BP60" i="4"/>
  <c r="BR66" i="4"/>
  <c r="BL64" i="4"/>
  <c r="BC64" i="4" s="1"/>
  <c r="BL65" i="4"/>
  <c r="BC65" i="4" s="1"/>
  <c r="BO71" i="4"/>
  <c r="BO70" i="4"/>
  <c r="BR64" i="4"/>
  <c r="BL58" i="4"/>
  <c r="BC58" i="4" s="1"/>
  <c r="BO58" i="4"/>
  <c r="BL61" i="4"/>
  <c r="BC61" i="4" s="1"/>
  <c r="BO65" i="4"/>
  <c r="BL57" i="4"/>
  <c r="BC57" i="4" s="1"/>
  <c r="BO69" i="4"/>
  <c r="BM61" i="4"/>
  <c r="BA61" i="4"/>
  <c r="AR61" i="4" s="1"/>
  <c r="BN69" i="4"/>
  <c r="BO67" i="4"/>
  <c r="BQ64" i="4"/>
  <c r="BM66" i="4"/>
  <c r="BA66" i="4"/>
  <c r="AR66" i="4" s="1"/>
  <c r="BT62" i="4"/>
  <c r="BR57" i="4"/>
  <c r="BL60" i="4"/>
  <c r="BC60" i="4" s="1"/>
  <c r="BQ65" i="4"/>
  <c r="BM64" i="4"/>
  <c r="BA64" i="4"/>
  <c r="AR64" i="4" s="1"/>
  <c r="BN57" i="4"/>
  <c r="BM58" i="4"/>
  <c r="BA58" i="4"/>
  <c r="AR58" i="4" s="1"/>
  <c r="BM65" i="4"/>
  <c r="BA65" i="4"/>
  <c r="AR65" i="4" s="1"/>
  <c r="BM71" i="4"/>
  <c r="BA71" i="4"/>
  <c r="AR71" i="4" s="1"/>
  <c r="BM70" i="4"/>
  <c r="BA70" i="4"/>
  <c r="AR70" i="4" s="1"/>
  <c r="BM69" i="4"/>
  <c r="BA69" i="4"/>
  <c r="AR69" i="4" s="1"/>
  <c r="BM68" i="4"/>
  <c r="BA68" i="4"/>
  <c r="AR68" i="4" s="1"/>
  <c r="BM67" i="4"/>
  <c r="BA67" i="4"/>
  <c r="AR67" i="4" s="1"/>
  <c r="BL70" i="4"/>
  <c r="BC70" i="4" s="1"/>
  <c r="BL69" i="4"/>
  <c r="BC69" i="4" s="1"/>
  <c r="BL68" i="4"/>
  <c r="BC68" i="4" s="1"/>
  <c r="BL67" i="4"/>
  <c r="BC67" i="4" s="1"/>
  <c r="BL66" i="4"/>
  <c r="BC66" i="4" s="1"/>
  <c r="BP63" i="4"/>
  <c r="BL62" i="4"/>
  <c r="BC62" i="4" s="1"/>
  <c r="BQ66" i="4"/>
  <c r="BO64" i="4"/>
  <c r="BM62" i="4"/>
  <c r="BA62" i="4"/>
  <c r="AR62" i="4" s="1"/>
  <c r="BM60" i="4"/>
  <c r="BA60" i="4"/>
  <c r="AR60" i="4" s="1"/>
  <c r="BN64" i="4"/>
  <c r="BM57" i="4"/>
  <c r="BA57" i="4"/>
  <c r="AR57" i="4" s="1"/>
  <c r="BL59" i="4"/>
  <c r="BC59" i="4" s="1"/>
  <c r="BR65" i="4"/>
  <c r="BL71" i="4"/>
  <c r="BC71" i="4" s="1"/>
  <c r="BM59" i="4"/>
  <c r="BA59" i="4"/>
  <c r="AR59" i="4" s="1"/>
  <c r="BN67" i="4"/>
  <c r="BN70" i="4"/>
  <c r="BN68" i="4"/>
  <c r="BT70" i="4"/>
  <c r="BT69" i="4"/>
  <c r="BT68" i="4"/>
  <c r="BO68" i="4"/>
  <c r="BM63" i="4"/>
  <c r="BA63" i="4"/>
  <c r="AR63" i="4" s="1"/>
  <c r="BO66" i="4"/>
  <c r="BP64" i="4"/>
  <c r="BN66" i="4"/>
  <c r="BL63" i="4"/>
  <c r="BC63" i="4" s="1"/>
  <c r="BR58" i="4"/>
  <c r="BN65" i="4"/>
  <c r="BQ121" i="1"/>
  <c r="BA121" i="1"/>
  <c r="AR121" i="1" s="1"/>
  <c r="BU121" i="1" l="1"/>
  <c r="BV121" i="1" s="1"/>
  <c r="BU62" i="4"/>
  <c r="BV62" i="4" s="1"/>
  <c r="BU63" i="4"/>
  <c r="BV63" i="4" s="1"/>
  <c r="BU61" i="4"/>
  <c r="BV61" i="4" s="1"/>
  <c r="BU59" i="4"/>
  <c r="BV59" i="4" s="1"/>
  <c r="BU71" i="4"/>
  <c r="BV71" i="4" s="1"/>
  <c r="BA72" i="4"/>
  <c r="AR72" i="4" s="1"/>
  <c r="BU60" i="4"/>
  <c r="BV60" i="4" s="1"/>
  <c r="BL72" i="4"/>
  <c r="BC72" i="4" s="1"/>
  <c r="BU57" i="4"/>
  <c r="BV57" i="4" s="1"/>
  <c r="BU64" i="4"/>
  <c r="BV64" i="4" s="1"/>
  <c r="BU65" i="4"/>
  <c r="BV65" i="4" s="1"/>
  <c r="BU67" i="4"/>
  <c r="BV67" i="4" s="1"/>
  <c r="BU69" i="4"/>
  <c r="BV69" i="4" s="1"/>
  <c r="BU68" i="4"/>
  <c r="BV68" i="4" s="1"/>
  <c r="BU70" i="4"/>
  <c r="BV70" i="4" s="1"/>
  <c r="BU58" i="4"/>
  <c r="BV58" i="4" s="1"/>
  <c r="BU66" i="4"/>
  <c r="BV66" i="4" s="1"/>
  <c r="BU72" i="4" l="1"/>
  <c r="BV72" i="4"/>
  <c r="AQ122" i="1" l="1"/>
  <c r="BL7" i="1" l="1"/>
  <c r="BL6" i="1"/>
  <c r="BL5" i="1"/>
  <c r="BL4" i="1"/>
  <c r="BA7" i="1"/>
  <c r="BA6" i="1"/>
  <c r="BA5" i="1"/>
  <c r="BA4" i="1"/>
  <c r="BB122" i="1" l="1"/>
  <c r="AR122" i="1" l="1"/>
  <c r="BA122" i="1"/>
  <c r="BL122" i="1" l="1"/>
  <c r="BC122" i="1"/>
  <c r="BV122" i="1"/>
  <c r="BU12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<sst xmlns="http://schemas.openxmlformats.org/spreadsheetml/2006/main" count="3365" uniqueCount="575">
  <si>
    <t>DEL</t>
  </si>
  <si>
    <t>COMMENTS</t>
  </si>
  <si>
    <t>STYLE</t>
  </si>
  <si>
    <t>DESCRIPTION</t>
  </si>
  <si>
    <t>COLOR</t>
  </si>
  <si>
    <t>COLOR DESC</t>
  </si>
  <si>
    <t>FABRIC</t>
  </si>
  <si>
    <t>COO</t>
  </si>
  <si>
    <t>MSRP</t>
  </si>
  <si>
    <t>PVP CHILE</t>
  </si>
  <si>
    <t>PVP PERU</t>
  </si>
  <si>
    <r>
      <rPr>
        <b/>
        <sz val="10"/>
        <color rgb="FFFF0000"/>
        <rFont val="Calibri"/>
        <family val="2"/>
        <scheme val="minor"/>
      </rPr>
      <t>* Disclaimer:</t>
    </r>
    <r>
      <rPr>
        <sz val="10"/>
        <color rgb="FFFF0000"/>
        <rFont val="Calibri"/>
        <family val="2"/>
        <scheme val="minor"/>
      </rPr>
      <t xml:space="preserve"> Under the strategic direction of Executive Management, GUESS Retail MSRPs should be consistent throughout the globe going forward.  In order to execute this initiative, we have taken a lower margin on various styles to enable you to price GUESS product in line with US MSRPs.  Please review and confirm the MSRPs for each style for your country(ies) prior to ticketing to ensure pricing parity is achieved. </t>
    </r>
  </si>
  <si>
    <t>XS-XL</t>
  </si>
  <si>
    <t>STYLECOLOR</t>
  </si>
  <si>
    <t>CHILE</t>
  </si>
  <si>
    <t>PRODUCTION TYPE/CATEGORY</t>
  </si>
  <si>
    <t>PRODUCT SUBCLASS</t>
  </si>
  <si>
    <t>PERU</t>
  </si>
  <si>
    <t xml:space="preserve">PERU </t>
  </si>
  <si>
    <t>Lima</t>
  </si>
  <si>
    <t>E- COMM</t>
  </si>
  <si>
    <t>Jockey Plaza</t>
  </si>
  <si>
    <t>Larcomar</t>
  </si>
  <si>
    <t>San Miguel</t>
  </si>
  <si>
    <t>PLAZA VESPUCIO</t>
  </si>
  <si>
    <t>SALAVERRY</t>
  </si>
  <si>
    <t>ESTADO</t>
  </si>
  <si>
    <t>MARINA ARAUCO</t>
  </si>
  <si>
    <t>E- COMM CL</t>
  </si>
  <si>
    <t>E- COMM PE</t>
  </si>
  <si>
    <t>A+</t>
  </si>
  <si>
    <t>A</t>
  </si>
  <si>
    <t>B</t>
  </si>
  <si>
    <t>C</t>
  </si>
  <si>
    <t>D</t>
  </si>
  <si>
    <t>TC CL</t>
  </si>
  <si>
    <t>TC BOL</t>
  </si>
  <si>
    <t>TC PE</t>
  </si>
  <si>
    <t>TC URU</t>
  </si>
  <si>
    <t>ONE</t>
  </si>
  <si>
    <t>FACTORY II</t>
  </si>
  <si>
    <t>FACTORY III</t>
  </si>
  <si>
    <t>MEGAPLAZA</t>
  </si>
  <si>
    <t>FAUCET</t>
  </si>
  <si>
    <t>SANTIAGO</t>
  </si>
  <si>
    <t>PARQUE ARAUCO</t>
  </si>
  <si>
    <t>COSTANERA MALL</t>
  </si>
  <si>
    <t>ANTOFAGASTA</t>
  </si>
  <si>
    <t>ALTO LAS CONDES</t>
  </si>
  <si>
    <t>PLAZA EGAÑA</t>
  </si>
  <si>
    <t>PLAZA TREBOL</t>
  </si>
  <si>
    <t>LOS DOMINICOS</t>
  </si>
  <si>
    <t>VALPO</t>
  </si>
  <si>
    <t>PRE-COSTING</t>
  </si>
  <si>
    <t>LA POLAR</t>
  </si>
  <si>
    <t>MULTICENTRO</t>
  </si>
  <si>
    <t>FALABELLA</t>
  </si>
  <si>
    <t>MIYAKI</t>
  </si>
  <si>
    <t>RETAIL CHILE</t>
  </si>
  <si>
    <t>by Size</t>
  </si>
  <si>
    <t>RETAIL PERU UNITS</t>
  </si>
  <si>
    <t>RETAIL PERU</t>
  </si>
  <si>
    <t>GRAND TOTALS</t>
  </si>
  <si>
    <t>S</t>
  </si>
  <si>
    <t xml:space="preserve">M  </t>
  </si>
  <si>
    <t>L</t>
  </si>
  <si>
    <t>XL</t>
  </si>
  <si>
    <t>XXL</t>
  </si>
  <si>
    <t>RETAIL</t>
  </si>
  <si>
    <t>TOTAL</t>
  </si>
  <si>
    <t>TOTAL COST CHILE</t>
  </si>
  <si>
    <t>TOTAL CHILE UNITS</t>
  </si>
  <si>
    <t>TOTAL COST PERU</t>
  </si>
  <si>
    <t>TOTAL UNITS PERU</t>
  </si>
  <si>
    <t>GRAND TTL UNITS</t>
  </si>
  <si>
    <t>GRAND TTL COST</t>
  </si>
  <si>
    <t>% TO MSRP</t>
  </si>
  <si>
    <t>SIZE RANGE</t>
  </si>
  <si>
    <t>PVP MAYOR</t>
  </si>
  <si>
    <t>CLUSTERS</t>
  </si>
  <si>
    <t>BY SIZE</t>
  </si>
  <si>
    <t>RETAIL CHILE UNITS</t>
  </si>
  <si>
    <t>DELIVERY</t>
  </si>
  <si>
    <t>X1RI01KAK96</t>
  </si>
  <si>
    <t>ALLAN FASHION CREW</t>
  </si>
  <si>
    <t>JBLK</t>
  </si>
  <si>
    <t>(JBLK) Jet Black A996</t>
  </si>
  <si>
    <t>X1RI02KAK96</t>
  </si>
  <si>
    <t>BOSCO FASHION MODV</t>
  </si>
  <si>
    <t>G011</t>
  </si>
  <si>
    <t>(G011) Pure White</t>
  </si>
  <si>
    <t>X1RI03KAK96</t>
  </si>
  <si>
    <t>BORT LOGO CREW</t>
  </si>
  <si>
    <t>G1J7</t>
  </si>
  <si>
    <t>(G1J7) TOASTED TAUPE</t>
  </si>
  <si>
    <t>G2B8</t>
  </si>
  <si>
    <t>(G2B8) DUSTY APRICOT</t>
  </si>
  <si>
    <t>G585</t>
  </si>
  <si>
    <t>(G585) RUGBY RED</t>
  </si>
  <si>
    <t>G8U1</t>
  </si>
  <si>
    <t>(G8U1) ALPINE GROVE</t>
  </si>
  <si>
    <t>X0FI22R4RY0</t>
  </si>
  <si>
    <t>SS JEAN LOGO V NECK</t>
  </si>
  <si>
    <t>X1RI04KAK96</t>
  </si>
  <si>
    <t>JINNER LOGO MODV</t>
  </si>
  <si>
    <t>X1RI05KAK96</t>
  </si>
  <si>
    <t>KELVIN FASHION MODV</t>
  </si>
  <si>
    <t>X1RI06KAK96</t>
  </si>
  <si>
    <t>LOMEY LOGO CREW</t>
  </si>
  <si>
    <t>X1RI07KAK96</t>
  </si>
  <si>
    <t>NOX FASHION MODV</t>
  </si>
  <si>
    <t>X1OI09RAK90</t>
  </si>
  <si>
    <t>ROB FASHION CREW</t>
  </si>
  <si>
    <t>X1RI08KAK96</t>
  </si>
  <si>
    <t>SAMUEL LOGO CREW</t>
  </si>
  <si>
    <t>X1RI11KAK96</t>
  </si>
  <si>
    <t>SPLATTERBOX LOGO CREW</t>
  </si>
  <si>
    <t>X1RI10KAK96</t>
  </si>
  <si>
    <t>SWIRLY FASHION CREW</t>
  </si>
  <si>
    <t>F0E1</t>
  </si>
  <si>
    <t>(F0E1) PURE WHITE MULTI</t>
  </si>
  <si>
    <t>X1RI09KAK96</t>
  </si>
  <si>
    <t>VALIK LOGO CREW</t>
  </si>
  <si>
    <t>A709</t>
  </si>
  <si>
    <t>(A709) BLUE GROTTO</t>
  </si>
  <si>
    <t>MRNR</t>
  </si>
  <si>
    <t>(MRNR) MARMONT RED A570</t>
  </si>
  <si>
    <t>100% Cotton</t>
  </si>
  <si>
    <t>IN</t>
  </si>
  <si>
    <t>BD</t>
  </si>
  <si>
    <t>XS-XXL</t>
  </si>
  <si>
    <t>10.1</t>
  </si>
  <si>
    <t>X1BI18KAK95</t>
  </si>
  <si>
    <t>JAELYN CAMO CREW</t>
  </si>
  <si>
    <t>X1BI19KAK95</t>
  </si>
  <si>
    <t>JAELYN FLORAL CREW</t>
  </si>
  <si>
    <t>X9RI03RI7R1</t>
  </si>
  <si>
    <t>LARRY STRIPED CREW</t>
  </si>
  <si>
    <t>BLK</t>
  </si>
  <si>
    <t>(BLK) BLACK</t>
  </si>
  <si>
    <t>G266</t>
  </si>
  <si>
    <t>(G266) GOLD PLATED</t>
  </si>
  <si>
    <t>X1BI22KAK95</t>
  </si>
  <si>
    <t>MILTON LOGO CREW</t>
  </si>
  <si>
    <t>VRR</t>
  </si>
  <si>
    <t>(VRR) VARSITY RED A553</t>
  </si>
  <si>
    <t>X1VI33KAK94</t>
  </si>
  <si>
    <t>MURALES FASHION CREW</t>
  </si>
  <si>
    <t>X1BI37KAK95</t>
  </si>
  <si>
    <t>ROKA LOGO CREW</t>
  </si>
  <si>
    <t>CAMO</t>
  </si>
  <si>
    <t>(CAMO) CAMOUFLAGE</t>
  </si>
  <si>
    <t>X1BI46KAK95</t>
  </si>
  <si>
    <t>BORNE FASHION CREW</t>
  </si>
  <si>
    <t>F1N7</t>
  </si>
  <si>
    <t>(F1N7) DULCE CREAM MULTI</t>
  </si>
  <si>
    <t>X1BI47KAK95</t>
  </si>
  <si>
    <t>FURY TIE DYE CREW</t>
  </si>
  <si>
    <t>X1BI48KAK95</t>
  </si>
  <si>
    <t>GLEN LOGO CREW</t>
  </si>
  <si>
    <t>X1BI53KAK95</t>
  </si>
  <si>
    <t>LAWRENCE FASHION CREW</t>
  </si>
  <si>
    <t>X1BI54KAK95</t>
  </si>
  <si>
    <t>RANGER LOGO CREW</t>
  </si>
  <si>
    <t>G9E4</t>
  </si>
  <si>
    <t>(G9E4) BASIL</t>
  </si>
  <si>
    <t>X1BI55KAK95</t>
  </si>
  <si>
    <t>SAMIR LOGO MODV</t>
  </si>
  <si>
    <t>X1GI11RAK90</t>
  </si>
  <si>
    <t>TREVOR STRIPED CREW</t>
  </si>
  <si>
    <t>F469</t>
  </si>
  <si>
    <t>(F469) DARK PURPLE MULTI</t>
  </si>
  <si>
    <t>X1BI56KAK95</t>
  </si>
  <si>
    <t>WOLVERTON FASHION CREW</t>
  </si>
  <si>
    <t>X1OI20RAK90</t>
  </si>
  <si>
    <t>DIN LOGO CREW</t>
  </si>
  <si>
    <t>X1BI57KAK95</t>
  </si>
  <si>
    <t>HERTZ FASHION CREW</t>
  </si>
  <si>
    <t>JTMU</t>
  </si>
  <si>
    <t>(JTMU) JET BLACK MULTI</t>
  </si>
  <si>
    <t>X1BI58KAK95</t>
  </si>
  <si>
    <t>SKOLAH FASHION CREW</t>
  </si>
  <si>
    <t>X1BI60KAK95</t>
  </si>
  <si>
    <t>WHEATON FASHION CREW</t>
  </si>
  <si>
    <t>F74Z</t>
  </si>
  <si>
    <t>(F74Z) BLUE GROTTO MULTI</t>
  </si>
  <si>
    <t>X1BI61KAK95</t>
  </si>
  <si>
    <t>BOWIE BANDANA FASHION CREW</t>
  </si>
  <si>
    <t>PWMU</t>
  </si>
  <si>
    <t>(PWMU) PEARL WHITE MULTI</t>
  </si>
  <si>
    <t>9.1</t>
  </si>
  <si>
    <t>GENDER</t>
  </si>
  <si>
    <t>MF</t>
  </si>
  <si>
    <t>Q1VI45K9TJ3</t>
  </si>
  <si>
    <t>RENE TEE</t>
  </si>
  <si>
    <t>Q1BI26K9TJ3</t>
  </si>
  <si>
    <t>ALEXIS MODEL TEE</t>
  </si>
  <si>
    <t>Q1BI38K9TJ3</t>
  </si>
  <si>
    <t>OREN TEE</t>
  </si>
  <si>
    <t>G1DQ</t>
  </si>
  <si>
    <t>(G1DQ) WET SAND</t>
  </si>
  <si>
    <t>Q1BI58K9TJ5</t>
  </si>
  <si>
    <t>BETTE NYC TEE</t>
  </si>
  <si>
    <t>CEMT</t>
  </si>
  <si>
    <t>(CEMT) Cement</t>
  </si>
  <si>
    <t>Q1BI41K9TJ3</t>
  </si>
  <si>
    <t>FLETCHER TIE DYE TEE</t>
  </si>
  <si>
    <t>F11M</t>
  </si>
  <si>
    <t>(F11M) DESERT STORM MULTI</t>
  </si>
  <si>
    <t>Q1BI39K9TJ3</t>
  </si>
  <si>
    <t>NEVEAH LOVE TEE</t>
  </si>
  <si>
    <t>G5B7</t>
  </si>
  <si>
    <t>(G5B7) BEET JUICE RED</t>
  </si>
  <si>
    <t>Q1BI40K9TJ3</t>
  </si>
  <si>
    <t>BETTE CITY TEE</t>
  </si>
  <si>
    <t>5% ElastaneSpandex, 95% Cotton</t>
  </si>
  <si>
    <t>Q1RI04KAK96</t>
  </si>
  <si>
    <t>STABLER TEE</t>
  </si>
  <si>
    <t>A10R</t>
  </si>
  <si>
    <t>(A10R) WEEPING PINE</t>
  </si>
  <si>
    <t>A502</t>
  </si>
  <si>
    <t>(A502) MYSTIC WINE</t>
  </si>
  <si>
    <t>G8F6</t>
  </si>
  <si>
    <t>(G8F6) OLIVE MORNING</t>
  </si>
  <si>
    <t>Q1RI05KAK96</t>
  </si>
  <si>
    <t>SKULLY TEE</t>
  </si>
  <si>
    <t>Q1RI07KAK96</t>
  </si>
  <si>
    <t>NARA LIP TEE</t>
  </si>
  <si>
    <t>G524</t>
  </si>
  <si>
    <t>(G524) BOHEMIAN RED</t>
  </si>
  <si>
    <t>PGLS</t>
  </si>
  <si>
    <t>(PGLS) PINK GLOSS A403</t>
  </si>
  <si>
    <t>Q1RI08KAK96</t>
  </si>
  <si>
    <t>FLEUR TEE</t>
  </si>
  <si>
    <t>A406</t>
  </si>
  <si>
    <t>(A406) VANDA ORCHID</t>
  </si>
  <si>
    <t>Q1RI09K9TJ5</t>
  </si>
  <si>
    <t>ELLEJAY TEE</t>
  </si>
  <si>
    <t>Q1RI10K9TJ5</t>
  </si>
  <si>
    <t>CARLINA TEE</t>
  </si>
  <si>
    <t>YF</t>
  </si>
  <si>
    <t>XS</t>
  </si>
  <si>
    <t>M</t>
  </si>
  <si>
    <t>TOTAL UNITS</t>
  </si>
  <si>
    <t>TOTAL $</t>
  </si>
  <si>
    <t>XS/S</t>
  </si>
  <si>
    <t>M/L</t>
  </si>
  <si>
    <t>G9M3</t>
  </si>
  <si>
    <t xml:space="preserve">RAM MN </t>
  </si>
  <si>
    <t>SEASON: PS22</t>
  </si>
  <si>
    <t>DELIVERY: 12.1 &amp; 1.1</t>
  </si>
  <si>
    <t>1.1.22</t>
  </si>
  <si>
    <t>Top</t>
  </si>
  <si>
    <t>Knit</t>
  </si>
  <si>
    <t>Bottom</t>
  </si>
  <si>
    <t>Woven</t>
  </si>
  <si>
    <t>Denim</t>
  </si>
  <si>
    <t>Sweater</t>
  </si>
  <si>
    <t>X2OP13KA9L0</t>
  </si>
  <si>
    <t>SS PLINKET CREW</t>
  </si>
  <si>
    <t>X2O144D40N0</t>
  </si>
  <si>
    <t>ANTHONY SKINNY</t>
  </si>
  <si>
    <t>X1RN00D45V0</t>
  </si>
  <si>
    <t>JOSHUA LOGO JACKET</t>
  </si>
  <si>
    <t>X2OP23K9TZ0</t>
  </si>
  <si>
    <t>SS RYAN VNECK</t>
  </si>
  <si>
    <t>X2OP11KB5A0</t>
  </si>
  <si>
    <t>SS KEITH POLO</t>
  </si>
  <si>
    <t>X2OI04KAK90</t>
  </si>
  <si>
    <t>LINE CN SS TEE</t>
  </si>
  <si>
    <t>X2OP14K9B80</t>
  </si>
  <si>
    <t>SS PERRY CREW</t>
  </si>
  <si>
    <t>X2OH16WD4L0</t>
  </si>
  <si>
    <t>LS MANSON PLAIN FLORAL</t>
  </si>
  <si>
    <t>X2OQ05K9JY1</t>
  </si>
  <si>
    <t>AKRAM PULLOVER HOODIE</t>
  </si>
  <si>
    <t>X2OD08D3191</t>
  </si>
  <si>
    <t>ABBY STR DENIM SHORT WTDW</t>
  </si>
  <si>
    <t>X2OQ06K9K70</t>
  </si>
  <si>
    <t>MARCO SCUBA FULL ZIP HOODIE</t>
  </si>
  <si>
    <t>X2OD00D3WX1</t>
  </si>
  <si>
    <t>CLARKE STR DENIM SHORT</t>
  </si>
  <si>
    <t>X1VI34KAK90</t>
  </si>
  <si>
    <t>JIM CN SS TEE</t>
  </si>
  <si>
    <t>X2OD01K9JY1</t>
  </si>
  <si>
    <t>RAY MESH SHORT</t>
  </si>
  <si>
    <t>X2OQ04K9JY1</t>
  </si>
  <si>
    <t>ASHTON MOTO FLEECE JOGGER</t>
  </si>
  <si>
    <t>X2OB03WA7V0</t>
  </si>
  <si>
    <t>ROMAN JOGGER</t>
  </si>
  <si>
    <t>X2OP15KAA10</t>
  </si>
  <si>
    <t>SS KELLY POLO</t>
  </si>
  <si>
    <t>X2OP12KA9L0</t>
  </si>
  <si>
    <t>SS SWIRLY CREW</t>
  </si>
  <si>
    <t>X2OQ20KB610</t>
  </si>
  <si>
    <t>KIM CN SWEATSHIRT</t>
  </si>
  <si>
    <t>X2OQ07K9JY1</t>
  </si>
  <si>
    <t>CEDRIC COLORBLOCK LOGO CREW</t>
  </si>
  <si>
    <t>X1GI07KAK90</t>
  </si>
  <si>
    <t>LEO CN SS TEE</t>
  </si>
  <si>
    <t>X2OB05KB610</t>
  </si>
  <si>
    <t>KIM JOGGER PANT</t>
  </si>
  <si>
    <t>X1VP23K8OP0</t>
  </si>
  <si>
    <t>ALLEN SS POLO</t>
  </si>
  <si>
    <t>X2OQ11K9K70</t>
  </si>
  <si>
    <t>MARCO SCUBA JOGGER</t>
  </si>
  <si>
    <t>X2OQ02K9JY1</t>
  </si>
  <si>
    <t>DRAX GRAPHIC PULLOVER HOODIE</t>
  </si>
  <si>
    <t>Other</t>
  </si>
  <si>
    <t>X2OL10WCJE0</t>
  </si>
  <si>
    <t>EVO REVERSIBLE BOMBER</t>
  </si>
  <si>
    <t>X1BP09KAXB0</t>
  </si>
  <si>
    <t>SS CAMP SLIT</t>
  </si>
  <si>
    <t>X2OH09WD4L0</t>
  </si>
  <si>
    <t>SS ROWAN PLAIN FLORAL</t>
  </si>
  <si>
    <t>X2OP26KB5W0</t>
  </si>
  <si>
    <t>STEVEN LS HENLEY</t>
  </si>
  <si>
    <t>X2OH14WAYB0</t>
  </si>
  <si>
    <t>LS ROCCO PLAIN FLORAL</t>
  </si>
  <si>
    <t>X2OQ19WAMC0</t>
  </si>
  <si>
    <t>MALEK JOGGER</t>
  </si>
  <si>
    <t>X2OH17WD4L0</t>
  </si>
  <si>
    <t>LS WILDER PLAIN SNAKE</t>
  </si>
  <si>
    <t>X2ON01WEM10</t>
  </si>
  <si>
    <t>WOOLEY INSET BLAZER</t>
  </si>
  <si>
    <t>X2OH10WD4L0</t>
  </si>
  <si>
    <t>SS CYRUS PLAIN STRIPE</t>
  </si>
  <si>
    <t>X2OQ03K6CZ1</t>
  </si>
  <si>
    <t>ASHTON MOTO MARLED JOGGER</t>
  </si>
  <si>
    <t>X2OI03KAKC0</t>
  </si>
  <si>
    <t>PALE CN SS TEE</t>
  </si>
  <si>
    <t>X2OL13WDSJ0</t>
  </si>
  <si>
    <t>KARMAN CAMO BOMBER</t>
  </si>
  <si>
    <t>X2OI01KAK90</t>
  </si>
  <si>
    <t>JAME CN SS TEE</t>
  </si>
  <si>
    <t>X2OL16WEB90</t>
  </si>
  <si>
    <t>ROY LOGO PU BOMBER</t>
  </si>
  <si>
    <t>X2OL20WAMC0</t>
  </si>
  <si>
    <t>MALEK BLOCKED WINDBREAKER</t>
  </si>
  <si>
    <t>X2OI02KAK90</t>
  </si>
  <si>
    <t>STUE CN SS TEE</t>
  </si>
  <si>
    <t>X2OR04Z27Y0</t>
  </si>
  <si>
    <t>SEFTON CN SWEATER</t>
  </si>
  <si>
    <t>X2OA00D3581</t>
  </si>
  <si>
    <t>CAM SUPER STRETCH JOGGER KHAKI</t>
  </si>
  <si>
    <t>X2OH06W9Y10</t>
  </si>
  <si>
    <t>SS HAROLD 2 PKT TEXTURED</t>
  </si>
  <si>
    <t>X2OD00K9JY1</t>
  </si>
  <si>
    <t>LARK SHORT</t>
  </si>
  <si>
    <t>X1RR12Z27Y0</t>
  </si>
  <si>
    <t>ZACH FZ SWEATER</t>
  </si>
  <si>
    <t>X2OP16K9TJ3</t>
  </si>
  <si>
    <t>SS STUY BLOCKED JOHNY</t>
  </si>
  <si>
    <t>X0OD00R8CO1</t>
  </si>
  <si>
    <t>KARL CARGO SHORT</t>
  </si>
  <si>
    <t>X2OR02Z2ZQ0</t>
  </si>
  <si>
    <t>PAUL CN SWEATER</t>
  </si>
  <si>
    <t>X2OP26KB110</t>
  </si>
  <si>
    <t>X2OR03Z27Y0</t>
  </si>
  <si>
    <t>JESSY CN SWEATER</t>
  </si>
  <si>
    <t>X2OD08D4L60</t>
  </si>
  <si>
    <t>ABBY STR DENIM SHORT MDYI</t>
  </si>
  <si>
    <t>X2OL21WBQG0</t>
  </si>
  <si>
    <t>TOYOX PADDED JACKET</t>
  </si>
  <si>
    <t>G118</t>
  </si>
  <si>
    <t>DULCE CREAM</t>
  </si>
  <si>
    <t>Jet Black A996</t>
  </si>
  <si>
    <t>Pure White</t>
  </si>
  <si>
    <t>G7R1</t>
  </si>
  <si>
    <t>SILK BLUE</t>
  </si>
  <si>
    <t>JET BLACK MULTI</t>
  </si>
  <si>
    <t>LMGY</t>
  </si>
  <si>
    <t>LIGHT MELANGE GREY M94</t>
  </si>
  <si>
    <t>PURE WHITE MULTI</t>
  </si>
  <si>
    <t>72% Cotton, 26% Polyester, 2% ElastaneSpandex</t>
  </si>
  <si>
    <t>LHY</t>
  </si>
  <si>
    <t>LIGHT HEATHER GREY M90</t>
  </si>
  <si>
    <t>98% Cotton, 2% ElastaneSpandex</t>
  </si>
  <si>
    <t>3% ElastaneSpandex, 97% Cotton</t>
  </si>
  <si>
    <t>MARMONT RED A570</t>
  </si>
  <si>
    <t>66% Cotton, 34% Polyester</t>
  </si>
  <si>
    <t>LWA</t>
  </si>
  <si>
    <t>Light Wash</t>
  </si>
  <si>
    <t>TOASTED TAUPE</t>
  </si>
  <si>
    <t>TWHT</t>
  </si>
  <si>
    <t>TRUE WHITE A000</t>
  </si>
  <si>
    <t>LDYI</t>
  </si>
  <si>
    <t>LIGHT DESTROYED WASH</t>
  </si>
  <si>
    <t>3% ElastaneSpandex, 97% ViscoseRayon</t>
  </si>
  <si>
    <t>95% Polyester, 5% ElastaneSpandex</t>
  </si>
  <si>
    <t>100% Polyester</t>
  </si>
  <si>
    <t>RUGBY RED</t>
  </si>
  <si>
    <t>WTDW</t>
  </si>
  <si>
    <t>WHITE DESTROY WASH</t>
  </si>
  <si>
    <t>MWA</t>
  </si>
  <si>
    <t>4% ElastomultiesterElaterrellP, 3% ElastaneSpandex, 93% Cotton</t>
  </si>
  <si>
    <t>2% ElastaneSpandex, 98% Cotton</t>
  </si>
  <si>
    <t>CAMOUFLAGE</t>
  </si>
  <si>
    <t>54% Cotton, 46% Polyester</t>
  </si>
  <si>
    <t>DDYW</t>
  </si>
  <si>
    <t>DARK DESTROY WASH</t>
  </si>
  <si>
    <t>60% Cotton, 40% Polyester</t>
  </si>
  <si>
    <t>BDYI</t>
  </si>
  <si>
    <t>BLACK DESTROYED WASH</t>
  </si>
  <si>
    <t>92% Cotton, 6% Polyester, 2% ElastaneSpandex</t>
  </si>
  <si>
    <t>DOLM</t>
  </si>
  <si>
    <t>DUSTY OLIVE MULTI</t>
  </si>
  <si>
    <t>93% Polyester, 7% ElastaneSpandex</t>
  </si>
  <si>
    <t>MCH</t>
  </si>
  <si>
    <t>MEDIUM CHARCOAL HEATHER M92</t>
  </si>
  <si>
    <t>MEDIUM WASH</t>
  </si>
  <si>
    <t>G8X8</t>
  </si>
  <si>
    <t>SPOOKY FOREST</t>
  </si>
  <si>
    <t>G720</t>
  </si>
  <si>
    <t>BLUE NAVY</t>
  </si>
  <si>
    <t>STONESAND</t>
  </si>
  <si>
    <t>G1AP</t>
  </si>
  <si>
    <t>BROWN TOPAZ</t>
  </si>
  <si>
    <t>G393</t>
  </si>
  <si>
    <t xml:space="preserve">TIGER ORANGE </t>
  </si>
  <si>
    <t>G7EQ</t>
  </si>
  <si>
    <t>SURF HOUSE BLUE</t>
  </si>
  <si>
    <t>MRMU</t>
  </si>
  <si>
    <t>MARMONT RED MULTI</t>
  </si>
  <si>
    <t>GOLD PLATED</t>
  </si>
  <si>
    <t>95% Cotton, 5% ViscoseRayon</t>
  </si>
  <si>
    <t>PEARL WHITE MULTI</t>
  </si>
  <si>
    <t>VOO</t>
  </si>
  <si>
    <t>VOODOO GREY A993</t>
  </si>
  <si>
    <t>CGR</t>
  </si>
  <si>
    <t>CHARCOAL GREY</t>
  </si>
  <si>
    <t>80% Polyester, 20% Wool</t>
  </si>
  <si>
    <t>A70U</t>
  </si>
  <si>
    <t>OCEAN DIVE</t>
  </si>
  <si>
    <t>100% Polyurethane</t>
  </si>
  <si>
    <t>G3H4</t>
  </si>
  <si>
    <t>CLIFFS AT DAWN</t>
  </si>
  <si>
    <t>KHA</t>
  </si>
  <si>
    <t>KHAKI</t>
  </si>
  <si>
    <t>G9C9</t>
  </si>
  <si>
    <t>THUNDER CLOUD</t>
  </si>
  <si>
    <t>LKBG</t>
  </si>
  <si>
    <t>LUCKY BEIGE A137</t>
  </si>
  <si>
    <t>95% Acrylic, 5% Wool</t>
  </si>
  <si>
    <t>MDYI</t>
  </si>
  <si>
    <t>MEDIUM DESTROYED WASH</t>
  </si>
  <si>
    <t>G7ET</t>
  </si>
  <si>
    <t>BLUEST LAKE</t>
  </si>
  <si>
    <t>G2B5</t>
  </si>
  <si>
    <t>MELLOW SUN</t>
  </si>
  <si>
    <t>CN</t>
  </si>
  <si>
    <t>PK</t>
  </si>
  <si>
    <t>28-40</t>
  </si>
  <si>
    <t xml:space="preserve">RAM YC </t>
  </si>
  <si>
    <t>G1L7</t>
  </si>
  <si>
    <t>FOAMY TAUPE</t>
  </si>
  <si>
    <t>G599</t>
  </si>
  <si>
    <t>AUTUMN SPICE</t>
  </si>
  <si>
    <t>Dress</t>
  </si>
  <si>
    <t>G1V1</t>
  </si>
  <si>
    <t>SHEEP WOOL</t>
  </si>
  <si>
    <t>G8L1</t>
  </si>
  <si>
    <t>OAK SHADE</t>
  </si>
  <si>
    <t>30% PolyamideNylon, 70% ViscoseRayon</t>
  </si>
  <si>
    <t>100% ViscoseRayon</t>
  </si>
  <si>
    <t>G1U2</t>
  </si>
  <si>
    <t>SHIITAKE BROWN</t>
  </si>
  <si>
    <t>G8E3</t>
  </si>
  <si>
    <t>OCEAN SAGE</t>
  </si>
  <si>
    <t>G1J2</t>
  </si>
  <si>
    <t>CLAY ROSE</t>
  </si>
  <si>
    <t>Q2OQ02KAMH1</t>
  </si>
  <si>
    <t>VALENCIA LOGO PULLOVER</t>
  </si>
  <si>
    <t>MYSTIC WINE</t>
  </si>
  <si>
    <t>G7EX</t>
  </si>
  <si>
    <t>SQUALL SEA</t>
  </si>
  <si>
    <t>LTPP</t>
  </si>
  <si>
    <t>LIGHT POWDER PINK</t>
  </si>
  <si>
    <t>Q2OB00K9I41</t>
  </si>
  <si>
    <t>JADINE LOGO LEGGING</t>
  </si>
  <si>
    <t>13% ElastaneSpandex, 87% Polyester</t>
  </si>
  <si>
    <t>97% Polyester, 3% ElastaneSpandex</t>
  </si>
  <si>
    <t>100% PolyamideNylon</t>
  </si>
  <si>
    <t>A20J</t>
  </si>
  <si>
    <t>SUN SHADOW</t>
  </si>
  <si>
    <t>1% ElastaneSpandex, 96% Cotton, 3% Polyester</t>
  </si>
  <si>
    <t>Q1RK00KARG1</t>
  </si>
  <si>
    <t>SS FADRI DRESS</t>
  </si>
  <si>
    <t>A60I</t>
  </si>
  <si>
    <t>HARVEST CORAL</t>
  </si>
  <si>
    <t>Q2OB06KARG1</t>
  </si>
  <si>
    <t>NAMIR RIB BIKE SHORT</t>
  </si>
  <si>
    <t>Q2OH05W4VU1</t>
  </si>
  <si>
    <t>LS CATELYNN OFF SHLDR BODYSUIT</t>
  </si>
  <si>
    <t>F7NV</t>
  </si>
  <si>
    <t>BLUE CURRENTS MULTI</t>
  </si>
  <si>
    <t>Q2OQ05KARD2</t>
  </si>
  <si>
    <t>WELCH LOGO HOODIE</t>
  </si>
  <si>
    <t>Q2OK05Z0614</t>
  </si>
  <si>
    <t>DANIKA SWEATER DRESS</t>
  </si>
  <si>
    <t>G577</t>
  </si>
  <si>
    <t>VINO</t>
  </si>
  <si>
    <t>Q2OB02WBMY1</t>
  </si>
  <si>
    <t>FAUSTINE PU PANT</t>
  </si>
  <si>
    <t>Q1RH02W6NA3</t>
  </si>
  <si>
    <t>LS GALINA BUTTON-DOWN TOP</t>
  </si>
  <si>
    <t>F6F8</t>
  </si>
  <si>
    <t>ROSE BLISS MULTI</t>
  </si>
  <si>
    <t>Q2OA08D2XP3</t>
  </si>
  <si>
    <t>EVERLEE MR ANKLE SKINNY</t>
  </si>
  <si>
    <t>Q2OR07Z2XN0</t>
  </si>
  <si>
    <t>KAYLA SWEATER</t>
  </si>
  <si>
    <t>G7T1</t>
  </si>
  <si>
    <t>BLUE CURRENTS</t>
  </si>
  <si>
    <t>60% Cotton, 40% Acrylic</t>
  </si>
  <si>
    <t>Q2OQ04KAMH1</t>
  </si>
  <si>
    <t>ZAIDEN LOGO JACKET</t>
  </si>
  <si>
    <t>Q2OL00W93L1</t>
  </si>
  <si>
    <t>ODETTE CROPPED JACKET</t>
  </si>
  <si>
    <t/>
  </si>
  <si>
    <t>Q0RH03RCYD0</t>
  </si>
  <si>
    <t>LS KAITLYNN OFF SHLDR BODYSUIT</t>
  </si>
  <si>
    <t>Q2OL09WDSB0</t>
  </si>
  <si>
    <t>TALISE PADDED JKT</t>
  </si>
  <si>
    <t>Q2OQ10KAMH1</t>
  </si>
  <si>
    <t>ZAIDEN LOGO JOGGER</t>
  </si>
  <si>
    <t>Q2OR02Z2ZL0</t>
  </si>
  <si>
    <t>LS BAUDREY SWEATER</t>
  </si>
  <si>
    <t>G045</t>
  </si>
  <si>
    <t>LONDON FOG</t>
  </si>
  <si>
    <t>91% Acrylic, 9% PolyamideNylon</t>
  </si>
  <si>
    <t>Q2OK16W04H1</t>
  </si>
  <si>
    <t>LS ABELINA CHALLIS DRESS EU</t>
  </si>
  <si>
    <t>Q2OQ11KARD2</t>
  </si>
  <si>
    <t>WELCH LOGO JOGGER</t>
  </si>
  <si>
    <t>Q2OB05KARV2</t>
  </si>
  <si>
    <t>SABELLA LOGO TAPE LEGGING</t>
  </si>
  <si>
    <t>Q2OB07KARV2</t>
  </si>
  <si>
    <t>ODETTE LEGGING</t>
  </si>
  <si>
    <t>F9H7</t>
  </si>
  <si>
    <t>JET BLACK W/IRIDESCENT</t>
  </si>
  <si>
    <t>F9H6</t>
  </si>
  <si>
    <t>JET BLACK W/ROSE GOLD</t>
  </si>
  <si>
    <t>24-34</t>
  </si>
  <si>
    <t>CHAQUETAS</t>
  </si>
  <si>
    <t>CLASE</t>
  </si>
  <si>
    <t>POLERONES</t>
  </si>
  <si>
    <t>PANTALONES</t>
  </si>
  <si>
    <t>POLERAS</t>
  </si>
  <si>
    <t>SHORT</t>
  </si>
  <si>
    <t>OUTERWEAR</t>
  </si>
  <si>
    <t>SWEATERS</t>
  </si>
  <si>
    <t>Etiquetas de fila</t>
  </si>
  <si>
    <t>Total general</t>
  </si>
  <si>
    <t>Suma de GRAND TTL UNITS</t>
  </si>
  <si>
    <t>Suma de GRAND TTL COST</t>
  </si>
  <si>
    <t>Suma de GRAND TTL UNITS2</t>
  </si>
  <si>
    <t>VESTIDOS</t>
  </si>
  <si>
    <t>SHORTS</t>
  </si>
  <si>
    <t>RAMMNPS2022</t>
  </si>
  <si>
    <t>PO</t>
  </si>
  <si>
    <t>RAMYCPS2022</t>
  </si>
  <si>
    <t>TEMPORADA</t>
  </si>
  <si>
    <t>AÑO</t>
  </si>
  <si>
    <t>LLEGADA</t>
  </si>
  <si>
    <t>DELIVERY (MES)</t>
  </si>
  <si>
    <t>PO#</t>
  </si>
  <si>
    <t>PS</t>
  </si>
  <si>
    <t>REVERSE SEASON</t>
  </si>
  <si>
    <t>TEJIDOS</t>
  </si>
  <si>
    <t>TOPS</t>
  </si>
  <si>
    <t>JEANS MODA</t>
  </si>
  <si>
    <t>ENERO</t>
  </si>
  <si>
    <t>RAMYCPS2022_1.1</t>
  </si>
  <si>
    <t>RAMMNPS2022_1.1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</si>
</sst>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0_ ;_ &quot;$&quot;* \-#,##0_ ;_ &quot;$&quot;* &quot;-&quot;_ ;_ @_ "/>
    <numFmt numFmtId="165" formatCode="_ &quot;$&quot;* #,##0.00_ ;_ &quot;$&quot;* \-#,##0.00_ ;_ &quot;$&quot;* &quot;-&quot;??_ ;_ @_ "/>
    <numFmt numFmtId="166" formatCode="&quot;$&quot;#,##0.00"/>
    <numFmt numFmtId="167" formatCode="_(* #,##0.00_);_(* \(#,##0.00\);_(* &quot;-&quot;??_);_(@_)"/>
    <numFmt numFmtId="168" formatCode="_(* #,##0.000_);_(* \(#,##0.000\);_(* &quot;-&quot;??_);_(@_)"/>
    <numFmt numFmtId="169" formatCode="[$$]\ #,##0.00"/>
    <numFmt numFmtId="170" formatCode="_([$$-540A]* #,##0.00_);_([$$-540A]* \(#,##0.00\);_([$$-540A]* &quot;-&quot;??_);_(@_)"/>
    <numFmt numFmtId="171" formatCode="0.0"/>
    <numFmt numFmtId="172" formatCode="&quot;$&quot;#,##0.0"/>
    <numFmt numFmtId="173" formatCode="&quot;$&quot;#,##0"/>
  </numFmts>
  <fonts count="18" x14ac:knownFonts="1">
    <font>
      <sz val="11"/>
      <color theme="1"/>
      <name val="Calibri"/>
      <family val="2"/>
      <scheme val="minor"/>
    </font>
    <font>
      <sz val="11"/>
      <color theme="1"/>
      <name val="Calibri"/>
      <family val="2"/>
      <scheme val="minor"/>
    </font>
    <font>
      <sz val="10"/>
      <name val="Arial"/>
      <family val="2"/>
    </font>
    <font>
      <b/>
      <sz val="8"/>
      <name val="Calibri"/>
      <family val="2"/>
      <scheme val="minor"/>
    </font>
    <font>
      <b/>
      <sz val="10"/>
      <name val="Calibri"/>
      <family val="2"/>
      <scheme val="minor"/>
    </font>
    <font>
      <b/>
      <sz val="10"/>
      <color rgb="FF1F497D"/>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b/>
      <sz val="10"/>
      <color indexed="10"/>
      <name val="Calibri"/>
      <family val="2"/>
      <scheme val="minor"/>
    </font>
    <font>
      <i/>
      <sz val="10"/>
      <color rgb="FFFF0000"/>
      <name val="Calibri"/>
      <family val="2"/>
      <scheme val="minor"/>
    </font>
    <font>
      <b/>
      <sz val="10"/>
      <color indexed="14"/>
      <name val="Calibri"/>
      <family val="2"/>
      <scheme val="minor"/>
    </font>
    <font>
      <sz val="8"/>
      <name val="Calibri"/>
      <family val="2"/>
      <scheme val="minor"/>
    </font>
    <font>
      <sz val="8"/>
      <color theme="1"/>
      <name val="Calibri"/>
      <family val="2"/>
      <scheme val="minor"/>
    </font>
    <font>
      <b/>
      <sz val="12"/>
      <name val="Calibri"/>
      <family val="2"/>
      <scheme val="minor"/>
    </font>
    <font>
      <sz val="11"/>
      <name val="Calibri"/>
      <family val="2"/>
      <scheme val="minor"/>
    </font>
    <font>
      <sz val="10"/>
      <color theme="1" tint="0.34998626667073579"/>
      <name val="Calibri"/>
      <family val="2"/>
      <scheme val="minor"/>
    </font>
    <font>
      <sz val="12"/>
      <color rgb="FF000000"/>
      <name val="Calibri"/>
      <family val="2"/>
      <scheme val="minor"/>
    </font>
  </fonts>
  <fills count="15">
    <fill>
      <patternFill patternType="none"/>
    </fill>
    <fill>
      <patternFill patternType="gray125"/>
    </fill>
    <fill>
      <patternFill patternType="solid">
        <fgColor indexed="45"/>
        <bgColor indexed="64"/>
      </patternFill>
    </fill>
    <fill>
      <patternFill patternType="solid">
        <fgColor indexed="40"/>
        <bgColor indexed="64"/>
      </patternFill>
    </fill>
    <fill>
      <patternFill patternType="solid">
        <fgColor theme="0"/>
        <bgColor indexed="64"/>
      </patternFill>
    </fill>
    <fill>
      <patternFill patternType="solid">
        <fgColor indexed="49"/>
        <bgColor indexed="64"/>
      </patternFill>
    </fill>
    <fill>
      <patternFill patternType="solid">
        <fgColor indexed="4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22"/>
        <bgColor indexed="64"/>
      </patternFill>
    </fill>
    <fill>
      <patternFill patternType="solid">
        <fgColor rgb="FFFFFF0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indexed="9"/>
        <bgColor indexed="64"/>
      </patternFill>
    </fill>
  </fills>
  <borders count="8">
    <border>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9">
    <xf numFmtId="0" fontId="0" fillId="0" borderId="0"/>
    <xf numFmtId="165" fontId="1" fillId="0" borderId="0" applyFont="0" applyFill="0" applyBorder="0" applyAlignment="0" applyProtection="0"/>
    <xf numFmtId="9" fontId="1" fillId="0" borderId="0" applyFont="0" applyFill="0" applyBorder="0" applyAlignment="0" applyProtection="0"/>
    <xf numFmtId="0" fontId="2" fillId="0" borderId="0"/>
    <xf numFmtId="0" fontId="2" fillId="0" borderId="0"/>
    <xf numFmtId="0" fontId="2" fillId="0" borderId="0"/>
    <xf numFmtId="167" fontId="2" fillId="0" borderId="0" applyFont="0" applyFill="0" applyBorder="0" applyAlignment="0" applyProtection="0"/>
    <xf numFmtId="0" fontId="2" fillId="0" borderId="0"/>
    <xf numFmtId="164" fontId="1" fillId="0" borderId="0" applyFont="0" applyFill="0" applyBorder="0" applyAlignment="0" applyProtection="0"/>
  </cellStyleXfs>
  <cellXfs count="135">
    <xf numFmtId="0" fontId="0" fillId="0" borderId="0" xfId="0"/>
    <xf numFmtId="0" fontId="4" fillId="0" borderId="0" xfId="0" applyFont="1" applyAlignment="1" applyProtection="1">
      <alignment horizontal="center" vertical="center"/>
      <protection locked="0"/>
    </xf>
    <xf numFmtId="0" fontId="5" fillId="0" borderId="0" xfId="0" applyFont="1" applyAlignment="1">
      <alignment horizontal="center"/>
    </xf>
    <xf numFmtId="0" fontId="6" fillId="0" borderId="0" xfId="0" applyFont="1" applyAlignment="1" applyProtection="1">
      <alignment horizontal="center" vertical="center"/>
      <protection locked="0"/>
    </xf>
    <xf numFmtId="0" fontId="6" fillId="0" borderId="0" xfId="5" applyFont="1" applyAlignment="1">
      <alignment horizontal="center" vertical="center"/>
    </xf>
    <xf numFmtId="166" fontId="6" fillId="0" borderId="0" xfId="1" applyNumberFormat="1" applyFont="1" applyAlignment="1">
      <alignment horizontal="center" vertical="center"/>
    </xf>
    <xf numFmtId="166" fontId="9" fillId="0" borderId="0" xfId="1" applyNumberFormat="1" applyFont="1" applyFill="1" applyAlignment="1" applyProtection="1">
      <alignment horizontal="center" vertical="center"/>
      <protection locked="0"/>
    </xf>
    <xf numFmtId="168" fontId="9" fillId="0" borderId="0" xfId="6" applyNumberFormat="1" applyFont="1" applyFill="1" applyAlignment="1" applyProtection="1">
      <alignment horizontal="center" vertical="center"/>
      <protection locked="0"/>
    </xf>
    <xf numFmtId="0" fontId="9" fillId="0" borderId="0" xfId="0" applyFont="1" applyAlignment="1" applyProtection="1">
      <alignment horizontal="center" vertical="center"/>
      <protection locked="0"/>
    </xf>
    <xf numFmtId="0" fontId="6" fillId="0" borderId="0" xfId="0" applyFont="1" applyAlignment="1" applyProtection="1">
      <alignment horizontal="center"/>
      <protection locked="0"/>
    </xf>
    <xf numFmtId="169" fontId="6" fillId="0" borderId="0" xfId="0" applyNumberFormat="1" applyFont="1" applyAlignment="1" applyProtection="1">
      <alignment horizontal="center" vertical="center"/>
      <protection locked="0"/>
    </xf>
    <xf numFmtId="166" fontId="6" fillId="0" borderId="0" xfId="0" applyNumberFormat="1" applyFont="1" applyAlignment="1" applyProtection="1">
      <alignment horizontal="center" vertical="center"/>
      <protection locked="0"/>
    </xf>
    <xf numFmtId="0" fontId="4" fillId="0" borderId="0" xfId="0" applyFont="1" applyAlignment="1" applyProtection="1">
      <alignment horizontal="center"/>
      <protection locked="0"/>
    </xf>
    <xf numFmtId="166" fontId="6" fillId="0" borderId="0" xfId="1" applyNumberFormat="1" applyFont="1" applyAlignment="1" applyProtection="1">
      <alignment horizontal="center" vertical="center"/>
      <protection locked="0"/>
    </xf>
    <xf numFmtId="0" fontId="10" fillId="0" borderId="0" xfId="0" applyFont="1" applyAlignment="1" applyProtection="1">
      <alignment horizontal="center" vertical="center"/>
      <protection locked="0"/>
    </xf>
    <xf numFmtId="166" fontId="10" fillId="0" borderId="0" xfId="1" applyNumberFormat="1" applyFont="1" applyAlignment="1" applyProtection="1">
      <alignment horizontal="center" vertical="center"/>
      <protection locked="0"/>
    </xf>
    <xf numFmtId="14" fontId="4" fillId="0" borderId="0" xfId="0" quotePrefix="1" applyNumberFormat="1" applyFont="1" applyAlignment="1" applyProtection="1">
      <alignment horizontal="center" vertical="center"/>
      <protection locked="0"/>
    </xf>
    <xf numFmtId="0" fontId="11" fillId="0" borderId="0" xfId="5" applyFont="1" applyAlignment="1" applyProtection="1">
      <alignment horizontal="left" vertical="center"/>
      <protection locked="0"/>
    </xf>
    <xf numFmtId="0" fontId="11" fillId="0" borderId="0" xfId="5" applyFont="1" applyAlignment="1" applyProtection="1">
      <alignment horizontal="center" vertical="center"/>
      <protection locked="0"/>
    </xf>
    <xf numFmtId="0" fontId="4" fillId="4" borderId="0" xfId="0" applyFont="1" applyFill="1" applyAlignment="1" applyProtection="1">
      <alignment vertical="center"/>
      <protection locked="0"/>
    </xf>
    <xf numFmtId="0" fontId="6" fillId="4" borderId="0" xfId="0" applyFont="1" applyFill="1" applyAlignment="1" applyProtection="1">
      <alignment vertical="center"/>
      <protection locked="0"/>
    </xf>
    <xf numFmtId="9" fontId="10" fillId="0" borderId="0" xfId="2" applyFont="1" applyAlignment="1" applyProtection="1">
      <alignment horizontal="center" vertical="center"/>
      <protection locked="0"/>
    </xf>
    <xf numFmtId="166" fontId="10" fillId="0" borderId="0" xfId="2" applyNumberFormat="1" applyFont="1" applyFill="1" applyAlignment="1" applyProtection="1">
      <alignment horizontal="center" vertical="center"/>
      <protection locked="0"/>
    </xf>
    <xf numFmtId="0" fontId="6" fillId="4" borderId="0" xfId="5" applyFont="1" applyFill="1" applyAlignment="1">
      <alignment vertical="center"/>
    </xf>
    <xf numFmtId="0" fontId="6" fillId="0" borderId="0" xfId="5" applyFont="1" applyAlignment="1" applyProtection="1">
      <alignment horizontal="center" vertical="center"/>
      <protection locked="0"/>
    </xf>
    <xf numFmtId="170" fontId="4" fillId="0" borderId="0" xfId="0" applyNumberFormat="1" applyFont="1" applyAlignment="1" applyProtection="1">
      <alignment horizontal="center" vertical="center"/>
      <protection locked="0"/>
    </xf>
    <xf numFmtId="0" fontId="4" fillId="4" borderId="0" xfId="5" applyFont="1" applyFill="1" applyAlignment="1" applyProtection="1">
      <alignment vertical="center"/>
      <protection locked="0"/>
    </xf>
    <xf numFmtId="166" fontId="12" fillId="4" borderId="4" xfId="1" applyNumberFormat="1" applyFont="1" applyFill="1" applyBorder="1" applyAlignment="1" applyProtection="1">
      <alignment horizontal="center" vertical="center"/>
      <protection locked="0"/>
    </xf>
    <xf numFmtId="0" fontId="3" fillId="5" borderId="5" xfId="7" applyFont="1" applyFill="1" applyBorder="1" applyAlignment="1" applyProtection="1">
      <alignment horizontal="center" vertical="center"/>
      <protection locked="0"/>
    </xf>
    <xf numFmtId="0" fontId="3" fillId="7" borderId="5" xfId="7" applyFont="1" applyFill="1" applyBorder="1" applyAlignment="1" applyProtection="1">
      <alignment horizontal="center" vertical="center"/>
      <protection locked="0"/>
    </xf>
    <xf numFmtId="0" fontId="3" fillId="6" borderId="5" xfId="7" applyFont="1" applyFill="1" applyBorder="1" applyAlignment="1" applyProtection="1">
      <alignment horizontal="center" vertical="center" wrapText="1"/>
      <protection locked="0"/>
    </xf>
    <xf numFmtId="0" fontId="3" fillId="8" borderId="5" xfId="7" applyFont="1" applyFill="1" applyBorder="1" applyAlignment="1" applyProtection="1">
      <alignment horizontal="center" vertical="center" wrapText="1"/>
      <protection locked="0"/>
    </xf>
    <xf numFmtId="0" fontId="3" fillId="6" borderId="5" xfId="7" applyFont="1" applyFill="1" applyBorder="1" applyAlignment="1" applyProtection="1">
      <alignment horizontal="center" vertical="center"/>
      <protection locked="0"/>
    </xf>
    <xf numFmtId="0" fontId="3" fillId="8" borderId="5" xfId="7" applyFont="1" applyFill="1" applyBorder="1" applyAlignment="1" applyProtection="1">
      <alignment horizontal="center" vertical="center"/>
      <protection locked="0"/>
    </xf>
    <xf numFmtId="0" fontId="12" fillId="9" borderId="5" xfId="3" applyFont="1" applyFill="1" applyBorder="1" applyAlignment="1" applyProtection="1">
      <alignment horizontal="center" vertical="center"/>
      <protection locked="0"/>
    </xf>
    <xf numFmtId="0" fontId="12" fillId="10" borderId="5" xfId="3" applyFont="1" applyFill="1" applyBorder="1" applyAlignment="1" applyProtection="1">
      <alignment horizontal="center" vertical="center"/>
      <protection locked="0"/>
    </xf>
    <xf numFmtId="0" fontId="3" fillId="0" borderId="0" xfId="7" applyFont="1" applyAlignment="1" applyProtection="1">
      <alignment horizontal="center"/>
      <protection locked="0"/>
    </xf>
    <xf numFmtId="171" fontId="3" fillId="0" borderId="0" xfId="7" applyNumberFormat="1" applyFont="1" applyAlignment="1" applyProtection="1">
      <alignment horizontal="center"/>
      <protection locked="0"/>
    </xf>
    <xf numFmtId="0" fontId="4" fillId="0" borderId="0" xfId="7" applyFont="1" applyAlignment="1" applyProtection="1">
      <alignment horizontal="center"/>
      <protection locked="0"/>
    </xf>
    <xf numFmtId="165" fontId="4" fillId="0" borderId="0" xfId="1" applyFont="1" applyAlignment="1" applyProtection="1">
      <alignment horizontal="center"/>
      <protection locked="0"/>
    </xf>
    <xf numFmtId="49" fontId="3" fillId="3" borderId="5" xfId="7" applyNumberFormat="1" applyFont="1" applyFill="1" applyBorder="1" applyAlignment="1" applyProtection="1">
      <alignment horizontal="center"/>
      <protection locked="0"/>
    </xf>
    <xf numFmtId="0" fontId="3" fillId="3" borderId="5" xfId="7" applyFont="1" applyFill="1" applyBorder="1" applyAlignment="1" applyProtection="1">
      <alignment horizontal="center"/>
      <protection locked="0"/>
    </xf>
    <xf numFmtId="172" fontId="3" fillId="0" borderId="0" xfId="0" applyNumberFormat="1" applyFont="1" applyAlignment="1" applyProtection="1">
      <alignment horizontal="center"/>
      <protection locked="0"/>
    </xf>
    <xf numFmtId="9" fontId="12" fillId="0" borderId="5" xfId="7" applyNumberFormat="1" applyFont="1" applyBorder="1" applyAlignment="1" applyProtection="1">
      <alignment horizontal="center"/>
      <protection locked="0"/>
    </xf>
    <xf numFmtId="0" fontId="12" fillId="0" borderId="5" xfId="7" applyFont="1" applyBorder="1" applyAlignment="1" applyProtection="1">
      <alignment horizontal="center"/>
      <protection locked="0"/>
    </xf>
    <xf numFmtId="9" fontId="3" fillId="0" borderId="5" xfId="7" applyNumberFormat="1" applyFont="1" applyBorder="1" applyAlignment="1" applyProtection="1">
      <alignment horizontal="center"/>
      <protection locked="0"/>
    </xf>
    <xf numFmtId="9" fontId="12" fillId="0" borderId="5" xfId="2" applyFont="1" applyBorder="1" applyAlignment="1" applyProtection="1">
      <alignment horizontal="center"/>
      <protection locked="0"/>
    </xf>
    <xf numFmtId="0" fontId="4" fillId="5" borderId="5" xfId="0" applyFont="1" applyFill="1" applyBorder="1" applyAlignment="1" applyProtection="1">
      <alignment horizontal="center"/>
      <protection locked="0"/>
    </xf>
    <xf numFmtId="0" fontId="4" fillId="6" borderId="5" xfId="0" applyFont="1" applyFill="1" applyBorder="1" applyAlignment="1" applyProtection="1">
      <alignment horizontal="center"/>
      <protection locked="0"/>
    </xf>
    <xf numFmtId="0" fontId="3" fillId="6" borderId="5" xfId="0" applyFont="1" applyFill="1" applyBorder="1" applyAlignment="1" applyProtection="1">
      <alignment horizontal="center"/>
      <protection locked="0"/>
    </xf>
    <xf numFmtId="0" fontId="4" fillId="5" borderId="2" xfId="0" applyFont="1" applyFill="1" applyBorder="1" applyAlignment="1" applyProtection="1">
      <alignment horizontal="center"/>
      <protection locked="0"/>
    </xf>
    <xf numFmtId="0" fontId="4" fillId="7" borderId="5" xfId="0" applyFont="1" applyFill="1" applyBorder="1" applyAlignment="1" applyProtection="1">
      <alignment horizontal="center" wrapText="1"/>
      <protection locked="0"/>
    </xf>
    <xf numFmtId="0" fontId="4" fillId="7" borderId="2" xfId="0" applyFont="1" applyFill="1" applyBorder="1" applyAlignment="1" applyProtection="1">
      <alignment horizontal="center"/>
      <protection locked="0"/>
    </xf>
    <xf numFmtId="0" fontId="4" fillId="7" borderId="5" xfId="0" applyFont="1" applyFill="1" applyBorder="1" applyAlignment="1" applyProtection="1">
      <alignment horizontal="center"/>
      <protection locked="0"/>
    </xf>
    <xf numFmtId="0" fontId="4" fillId="11" borderId="5" xfId="0" applyFont="1" applyFill="1" applyBorder="1" applyAlignment="1" applyProtection="1">
      <alignment horizontal="center"/>
      <protection locked="0"/>
    </xf>
    <xf numFmtId="0" fontId="4" fillId="5" borderId="5" xfId="0" applyFont="1" applyFill="1" applyBorder="1" applyAlignment="1" applyProtection="1">
      <alignment horizontal="center" wrapText="1"/>
      <protection locked="0"/>
    </xf>
    <xf numFmtId="0" fontId="4" fillId="5" borderId="5" xfId="0" quotePrefix="1" applyFont="1" applyFill="1" applyBorder="1" applyAlignment="1" applyProtection="1">
      <alignment horizontal="center" wrapText="1"/>
      <protection locked="0"/>
    </xf>
    <xf numFmtId="0" fontId="4" fillId="6" borderId="5" xfId="0" applyFont="1" applyFill="1" applyBorder="1" applyAlignment="1" applyProtection="1">
      <alignment horizontal="center" wrapText="1"/>
      <protection locked="0"/>
    </xf>
    <xf numFmtId="0" fontId="4" fillId="7" borderId="4" xfId="0" applyFont="1" applyFill="1" applyBorder="1" applyAlignment="1" applyProtection="1">
      <alignment wrapText="1"/>
      <protection locked="0"/>
    </xf>
    <xf numFmtId="0" fontId="4" fillId="7" borderId="5" xfId="0" quotePrefix="1" applyFont="1" applyFill="1" applyBorder="1" applyAlignment="1" applyProtection="1">
      <alignment horizontal="center" wrapText="1"/>
      <protection locked="0"/>
    </xf>
    <xf numFmtId="0" fontId="4" fillId="8" borderId="5" xfId="0" applyFont="1" applyFill="1" applyBorder="1" applyAlignment="1" applyProtection="1">
      <alignment horizontal="center" wrapText="1"/>
      <protection locked="0"/>
    </xf>
    <xf numFmtId="0" fontId="4" fillId="11" borderId="5" xfId="0" applyFont="1" applyFill="1" applyBorder="1" applyAlignment="1" applyProtection="1">
      <alignment horizontal="center" wrapText="1"/>
      <protection locked="0"/>
    </xf>
    <xf numFmtId="0" fontId="14" fillId="5" borderId="5" xfId="0" applyFont="1" applyFill="1" applyBorder="1" applyAlignment="1" applyProtection="1">
      <alignment horizontal="center"/>
      <protection locked="0"/>
    </xf>
    <xf numFmtId="0" fontId="14" fillId="7" borderId="5" xfId="0" applyFont="1" applyFill="1" applyBorder="1" applyAlignment="1" applyProtection="1">
      <alignment horizontal="center"/>
      <protection locked="0"/>
    </xf>
    <xf numFmtId="0" fontId="4" fillId="8" borderId="5" xfId="0" applyFont="1" applyFill="1" applyBorder="1" applyAlignment="1" applyProtection="1">
      <alignment horizontal="center"/>
      <protection locked="0"/>
    </xf>
    <xf numFmtId="0" fontId="4" fillId="11" borderId="1" xfId="0" applyFont="1" applyFill="1" applyBorder="1" applyAlignment="1" applyProtection="1">
      <alignment horizontal="center"/>
      <protection locked="0"/>
    </xf>
    <xf numFmtId="166" fontId="4" fillId="6" borderId="5" xfId="0" applyNumberFormat="1" applyFont="1" applyFill="1" applyBorder="1" applyAlignment="1" applyProtection="1">
      <alignment horizontal="center"/>
      <protection locked="0"/>
    </xf>
    <xf numFmtId="1" fontId="15" fillId="0" borderId="5" xfId="7" applyNumberFormat="1" applyFont="1" applyBorder="1" applyAlignment="1">
      <alignment horizontal="center" vertical="top"/>
    </xf>
    <xf numFmtId="1" fontId="4" fillId="6" borderId="5" xfId="0" applyNumberFormat="1" applyFont="1" applyFill="1" applyBorder="1" applyAlignment="1">
      <alignment horizontal="center"/>
    </xf>
    <xf numFmtId="166" fontId="4" fillId="8" borderId="5" xfId="0" applyNumberFormat="1" applyFont="1" applyFill="1" applyBorder="1" applyAlignment="1" applyProtection="1">
      <alignment horizontal="center"/>
      <protection locked="0"/>
    </xf>
    <xf numFmtId="1" fontId="4" fillId="8" borderId="5" xfId="0" applyNumberFormat="1" applyFont="1" applyFill="1" applyBorder="1" applyAlignment="1">
      <alignment horizontal="center"/>
    </xf>
    <xf numFmtId="1" fontId="6" fillId="0" borderId="5" xfId="0" applyNumberFormat="1" applyFont="1" applyBorder="1" applyAlignment="1">
      <alignment horizontal="center"/>
    </xf>
    <xf numFmtId="1" fontId="4" fillId="0" borderId="5" xfId="0" applyNumberFormat="1" applyFont="1" applyBorder="1" applyAlignment="1">
      <alignment horizontal="center"/>
    </xf>
    <xf numFmtId="166" fontId="4" fillId="0" borderId="5" xfId="0" applyNumberFormat="1" applyFont="1" applyBorder="1" applyAlignment="1">
      <alignment horizontal="center"/>
    </xf>
    <xf numFmtId="0" fontId="12" fillId="0" borderId="5" xfId="0" applyFont="1" applyBorder="1" applyAlignment="1" applyProtection="1">
      <alignment horizontal="center"/>
      <protection locked="0"/>
    </xf>
    <xf numFmtId="9" fontId="12" fillId="0" borderId="5" xfId="0" applyNumberFormat="1" applyFont="1" applyBorder="1" applyAlignment="1" applyProtection="1">
      <alignment horizontal="center"/>
      <protection locked="0"/>
    </xf>
    <xf numFmtId="9" fontId="3" fillId="0" borderId="5" xfId="0" applyNumberFormat="1" applyFont="1" applyBorder="1" applyAlignment="1" applyProtection="1">
      <alignment horizontal="center"/>
      <protection locked="0"/>
    </xf>
    <xf numFmtId="0" fontId="13" fillId="0" borderId="5" xfId="0" applyFont="1" applyBorder="1"/>
    <xf numFmtId="9" fontId="13" fillId="0" borderId="5" xfId="2" applyFont="1" applyBorder="1"/>
    <xf numFmtId="0" fontId="4" fillId="11" borderId="5" xfId="0" applyFont="1" applyFill="1" applyBorder="1" applyAlignment="1" applyProtection="1">
      <alignment horizontal="center"/>
      <protection locked="0"/>
    </xf>
    <xf numFmtId="166" fontId="3" fillId="5" borderId="5" xfId="1" applyNumberFormat="1" applyFont="1" applyFill="1" applyBorder="1" applyAlignment="1" applyProtection="1">
      <alignment horizontal="center" vertical="center"/>
      <protection locked="0"/>
    </xf>
    <xf numFmtId="166" fontId="3" fillId="5" borderId="1" xfId="1" applyNumberFormat="1" applyFont="1" applyFill="1" applyBorder="1" applyAlignment="1" applyProtection="1">
      <alignment horizontal="center" vertical="center"/>
      <protection locked="0"/>
    </xf>
    <xf numFmtId="166" fontId="3" fillId="5" borderId="3" xfId="1" applyNumberFormat="1" applyFont="1" applyFill="1" applyBorder="1" applyAlignment="1" applyProtection="1">
      <alignment vertical="center"/>
      <protection locked="0"/>
    </xf>
    <xf numFmtId="166" fontId="3" fillId="5" borderId="4" xfId="1" applyNumberFormat="1" applyFont="1" applyFill="1" applyBorder="1" applyAlignment="1" applyProtection="1">
      <alignment vertical="center"/>
      <protection locked="0"/>
    </xf>
    <xf numFmtId="0" fontId="3" fillId="0" borderId="0" xfId="3" applyFont="1" applyFill="1" applyBorder="1" applyAlignment="1" applyProtection="1">
      <alignment vertical="center"/>
      <protection locked="0"/>
    </xf>
    <xf numFmtId="0" fontId="3" fillId="0" borderId="0" xfId="3" applyFont="1" applyFill="1" applyBorder="1" applyAlignment="1" applyProtection="1">
      <alignment vertical="center" wrapText="1"/>
      <protection locked="0"/>
    </xf>
    <xf numFmtId="166" fontId="3" fillId="0" borderId="0" xfId="3" applyNumberFormat="1" applyFont="1" applyFill="1" applyBorder="1" applyAlignment="1" applyProtection="1">
      <alignment vertical="center"/>
      <protection locked="0"/>
    </xf>
    <xf numFmtId="0" fontId="3" fillId="0" borderId="0" xfId="4" applyFont="1" applyFill="1" applyBorder="1" applyAlignment="1" applyProtection="1">
      <alignment vertical="center"/>
      <protection locked="0"/>
    </xf>
    <xf numFmtId="0" fontId="3" fillId="0" borderId="0" xfId="3" applyFont="1" applyFill="1" applyBorder="1" applyAlignment="1" applyProtection="1">
      <alignment horizontal="center" vertical="center" wrapText="1"/>
      <protection locked="0"/>
    </xf>
    <xf numFmtId="0" fontId="3" fillId="2" borderId="5" xfId="3" applyFont="1" applyFill="1" applyBorder="1" applyAlignment="1" applyProtection="1">
      <alignment vertical="center"/>
      <protection locked="0"/>
    </xf>
    <xf numFmtId="0" fontId="3" fillId="3" borderId="5" xfId="3" applyFont="1" applyFill="1" applyBorder="1" applyAlignment="1" applyProtection="1">
      <alignment vertical="center"/>
      <protection locked="0"/>
    </xf>
    <xf numFmtId="0" fontId="3" fillId="3" borderId="5" xfId="3" applyFont="1" applyFill="1" applyBorder="1" applyAlignment="1" applyProtection="1">
      <alignment vertical="center" wrapText="1"/>
      <protection locked="0"/>
    </xf>
    <xf numFmtId="166" fontId="3" fillId="3" borderId="5" xfId="3" applyNumberFormat="1" applyFont="1" applyFill="1" applyBorder="1" applyAlignment="1" applyProtection="1">
      <alignment vertical="center"/>
      <protection locked="0"/>
    </xf>
    <xf numFmtId="0" fontId="3" fillId="3" borderId="5" xfId="4" applyFont="1" applyFill="1" applyBorder="1" applyAlignment="1" applyProtection="1">
      <alignment vertical="center"/>
      <protection locked="0"/>
    </xf>
    <xf numFmtId="0" fontId="3" fillId="3" borderId="5" xfId="3" applyFont="1" applyFill="1" applyBorder="1" applyAlignment="1" applyProtection="1">
      <alignment horizontal="center" vertical="center" wrapText="1"/>
      <protection locked="0"/>
    </xf>
    <xf numFmtId="0" fontId="3" fillId="0" borderId="0" xfId="1" applyNumberFormat="1" applyFont="1" applyAlignment="1" applyProtection="1">
      <alignment horizontal="center"/>
      <protection locked="0"/>
    </xf>
    <xf numFmtId="3" fontId="13" fillId="0" borderId="5" xfId="0" applyNumberFormat="1" applyFont="1" applyBorder="1"/>
    <xf numFmtId="9" fontId="0" fillId="0" borderId="0" xfId="2" applyFont="1"/>
    <xf numFmtId="164" fontId="0" fillId="0" borderId="0" xfId="8" applyFont="1"/>
    <xf numFmtId="0" fontId="0" fillId="0" borderId="5" xfId="0" applyBorder="1"/>
    <xf numFmtId="0" fontId="3" fillId="3" borderId="3" xfId="3" applyFont="1" applyFill="1" applyBorder="1" applyAlignment="1" applyProtection="1">
      <alignment vertical="center"/>
      <protection locked="0"/>
    </xf>
    <xf numFmtId="0" fontId="13" fillId="0" borderId="5" xfId="0" applyFont="1" applyFill="1" applyBorder="1" applyAlignment="1">
      <alignment horizontal="center"/>
    </xf>
    <xf numFmtId="0" fontId="4" fillId="13" borderId="5" xfId="0" applyFont="1" applyFill="1" applyBorder="1" applyAlignment="1" applyProtection="1">
      <alignment horizontal="center" wrapText="1"/>
      <protection locked="0"/>
    </xf>
    <xf numFmtId="0" fontId="4" fillId="13" borderId="5" xfId="0" applyFont="1" applyFill="1" applyBorder="1" applyAlignment="1" applyProtection="1">
      <alignment horizontal="center"/>
      <protection locked="0"/>
    </xf>
    <xf numFmtId="0" fontId="0" fillId="0" borderId="3" xfId="0" applyFill="1" applyBorder="1"/>
    <xf numFmtId="1" fontId="4" fillId="14" borderId="5" xfId="0" applyNumberFormat="1" applyFont="1" applyFill="1" applyBorder="1" applyAlignment="1" applyProtection="1">
      <alignment horizontal="center"/>
      <protection locked="0"/>
    </xf>
    <xf numFmtId="0" fontId="16" fillId="14" borderId="0" xfId="0" applyFont="1" applyFill="1" applyAlignment="1" applyProtection="1">
      <alignment horizontal="center"/>
      <protection locked="0"/>
    </xf>
    <xf numFmtId="173" fontId="16" fillId="14" borderId="0" xfId="0" applyNumberFormat="1" applyFont="1" applyFill="1" applyAlignment="1" applyProtection="1">
      <alignment horizontal="center"/>
      <protection locked="0"/>
    </xf>
    <xf numFmtId="1" fontId="0" fillId="0" borderId="0" xfId="0" applyNumberFormat="1"/>
    <xf numFmtId="3" fontId="4" fillId="0" borderId="5" xfId="0" applyNumberFormat="1" applyFont="1" applyBorder="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17" fillId="0" borderId="0" xfId="0" applyFont="1"/>
    <xf numFmtId="0" fontId="4" fillId="11" borderId="5" xfId="0" applyFont="1" applyFill="1" applyBorder="1" applyAlignment="1" applyProtection="1">
      <alignment horizontal="center"/>
      <protection locked="0"/>
    </xf>
    <xf numFmtId="0" fontId="7" fillId="0" borderId="5" xfId="0" applyFont="1" applyBorder="1" applyAlignment="1" applyProtection="1">
      <alignment horizontal="center" vertical="center" wrapText="1"/>
      <protection locked="0"/>
    </xf>
    <xf numFmtId="0" fontId="14" fillId="5" borderId="6" xfId="0" applyFont="1" applyFill="1" applyBorder="1" applyAlignment="1" applyProtection="1">
      <alignment horizontal="center"/>
      <protection locked="0"/>
    </xf>
    <xf numFmtId="0" fontId="14" fillId="5" borderId="7" xfId="0" applyFont="1" applyFill="1" applyBorder="1" applyAlignment="1" applyProtection="1">
      <alignment horizontal="center"/>
      <protection locked="0"/>
    </xf>
    <xf numFmtId="0" fontId="14" fillId="5" borderId="2" xfId="0" applyFont="1" applyFill="1" applyBorder="1" applyAlignment="1" applyProtection="1">
      <alignment horizontal="center"/>
      <protection locked="0"/>
    </xf>
    <xf numFmtId="0" fontId="14" fillId="7" borderId="6" xfId="0" applyFont="1" applyFill="1" applyBorder="1" applyAlignment="1" applyProtection="1">
      <alignment horizontal="center"/>
      <protection locked="0"/>
    </xf>
    <xf numFmtId="0" fontId="14" fillId="7" borderId="7" xfId="0" applyFont="1" applyFill="1" applyBorder="1" applyAlignment="1" applyProtection="1">
      <alignment horizontal="center"/>
      <protection locked="0"/>
    </xf>
    <xf numFmtId="0" fontId="14" fillId="7" borderId="2" xfId="0" applyFont="1" applyFill="1" applyBorder="1" applyAlignment="1" applyProtection="1">
      <alignment horizontal="center"/>
      <protection locked="0"/>
    </xf>
    <xf numFmtId="0" fontId="14" fillId="12" borderId="6" xfId="0" applyFont="1" applyFill="1" applyBorder="1" applyAlignment="1" applyProtection="1">
      <alignment horizontal="center"/>
      <protection locked="0"/>
    </xf>
    <xf numFmtId="0" fontId="14" fillId="12" borderId="7" xfId="0" applyFont="1" applyFill="1" applyBorder="1" applyAlignment="1" applyProtection="1">
      <alignment horizontal="center"/>
      <protection locked="0"/>
    </xf>
    <xf numFmtId="0" fontId="14" fillId="12" borderId="2" xfId="0" applyFont="1" applyFill="1" applyBorder="1" applyAlignment="1" applyProtection="1">
      <alignment horizontal="center"/>
      <protection locked="0"/>
    </xf>
    <xf numFmtId="0" fontId="4" fillId="11" borderId="0" xfId="0" applyFont="1" applyFill="1" applyBorder="1" applyAlignment="1" applyProtection="1">
      <alignment horizontal="center"/>
      <protection locked="0"/>
    </xf>
    <xf numFmtId="0" fontId="4" fillId="11" borderId="0" xfId="0" applyFont="1" applyFill="1" applyBorder="1" applyAlignment="1" applyProtection="1">
      <alignment horizontal="center" wrapText="1"/>
      <protection locked="0"/>
    </xf>
    <xf numFmtId="166" fontId="4" fillId="0" borderId="0" xfId="0" applyNumberFormat="1" applyFont="1" applyBorder="1" applyAlignment="1">
      <alignment horizontal="center"/>
    </xf>
    <xf numFmtId="3" fontId="4" fillId="0" borderId="0" xfId="0" applyNumberFormat="1" applyFont="1" applyBorder="1" applyAlignment="1">
      <alignment horizontal="center"/>
    </xf>
    <xf numFmtId="1" fontId="6" fillId="0" borderId="0" xfId="0" applyNumberFormat="1" applyFont="1" applyAlignment="1" applyProtection="1">
      <alignment horizontal="center" vertical="center"/>
      <protection locked="0"/>
    </xf>
    <xf numFmtId="1" fontId="4" fillId="11" borderId="0" xfId="0" applyNumberFormat="1" applyFont="1" applyFill="1" applyBorder="1" applyAlignment="1" applyProtection="1">
      <alignment horizontal="center"/>
      <protection locked="0"/>
    </xf>
    <xf numFmtId="1" fontId="4" fillId="11" borderId="0" xfId="0" applyNumberFormat="1" applyFont="1" applyFill="1" applyBorder="1" applyAlignment="1" applyProtection="1">
      <alignment horizontal="center" wrapText="1"/>
      <protection locked="0"/>
    </xf>
    <xf numFmtId="1" fontId="4" fillId="0" borderId="0" xfId="0" applyNumberFormat="1" applyFont="1" applyBorder="1" applyAlignment="1">
      <alignment horizontal="center"/>
    </xf>
  </cellXfs>
  <cellStyles count="9">
    <cellStyle name="Comma 10 2" xfId="6" xr:uid="{10A5B3AF-0F25-4BCC-B1EB-50AC73A4801E}"/>
    <cellStyle name="Moneda" xfId="1" builtinId="4"/>
    <cellStyle name="Moneda [0]" xfId="8" builtinId="7"/>
    <cellStyle name="Normal" xfId="0" builtinId="0"/>
    <cellStyle name="Normal 10" xfId="4" xr:uid="{30D648BF-C1BA-4669-B0A4-8AC1989011B2}"/>
    <cellStyle name="Normal 101" xfId="5" xr:uid="{8976E80C-AA17-47AE-A451-4D4975F00779}"/>
    <cellStyle name="Normal 152" xfId="3" xr:uid="{3CE29C25-15D0-432E-9CEF-1AEE250289BC}"/>
    <cellStyle name="Normal 152 2" xfId="7" xr:uid="{AAB3C17E-61FB-4CE0-91DE-B5F75391E59D}"/>
    <cellStyle name="Porcentaje" xfId="2"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37075</xdr:colOff>
      <xdr:row>0</xdr:row>
      <xdr:rowOff>87083</xdr:rowOff>
    </xdr:from>
    <xdr:to>
      <xdr:col>1</xdr:col>
      <xdr:colOff>396240</xdr:colOff>
      <xdr:row>7</xdr:row>
      <xdr:rowOff>13608</xdr:rowOff>
    </xdr:to>
    <xdr:pic>
      <xdr:nvPicPr>
        <xdr:cNvPr id="2" name="Picture 1">
          <a:extLst>
            <a:ext uri="{FF2B5EF4-FFF2-40B4-BE49-F238E27FC236}">
              <a16:creationId xmlns:a16="http://schemas.microsoft.com/office/drawing/2014/main" id="{A13B97AF-3547-45ED-B214-9CF4F528EA3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7075" y="87083"/>
          <a:ext cx="1540265" cy="1206685"/>
        </a:xfrm>
        <a:prstGeom prst="rect">
          <a:avLst/>
        </a:prstGeom>
        <a:solidFill>
          <a:srgbClr val="FFFF00"/>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37075</xdr:colOff>
      <xdr:row>0</xdr:row>
      <xdr:rowOff>87083</xdr:rowOff>
    </xdr:from>
    <xdr:to>
      <xdr:col>1</xdr:col>
      <xdr:colOff>396240</xdr:colOff>
      <xdr:row>7</xdr:row>
      <xdr:rowOff>13608</xdr:rowOff>
    </xdr:to>
    <xdr:pic>
      <xdr:nvPicPr>
        <xdr:cNvPr id="2" name="Picture 1">
          <a:extLst>
            <a:ext uri="{FF2B5EF4-FFF2-40B4-BE49-F238E27FC236}">
              <a16:creationId xmlns:a16="http://schemas.microsoft.com/office/drawing/2014/main" id="{272A59BC-A5CA-4C88-93FA-DF1D5336072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7075" y="87083"/>
          <a:ext cx="1540265" cy="1206685"/>
        </a:xfrm>
        <a:prstGeom prst="rect">
          <a:avLst/>
        </a:prstGeom>
        <a:solidFill>
          <a:srgbClr val="FFFF00"/>
        </a:solidFill>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 Sasso" refreshedDate="44336.458474074076" createdVersion="7" refreshedVersion="7" minRefreshableVersion="3" recordCount="107" xr:uid="{A0C22D4C-DF8F-448E-A1B8-79C73C033CF3}">
  <cacheSource type="worksheet">
    <worksheetSource ref="BU14:CC121" sheet="1.1 TEES MN"/>
  </cacheSource>
  <cacheFields count="3">
    <cacheField name="GRAND TTL UNITS" numFmtId="1">
      <sharedItems containsSemiMixedTypes="0" containsString="0" containsNumber="1" containsInteger="1" minValue="0" maxValue="80"/>
    </cacheField>
    <cacheField name="GRAND TTL COST" numFmtId="166">
      <sharedItems containsSemiMixedTypes="0" containsString="0" containsNumber="1" minValue="0" maxValue="1228.9608999999998"/>
    </cacheField>
    <cacheField name="CLASE" numFmtId="0">
      <sharedItems containsBlank="1" count="8">
        <m/>
        <s v="CHAQUETAS"/>
        <s v="POLERAS"/>
        <s v="POLERONES"/>
        <s v="SHORT"/>
        <s v="PANTALONES"/>
        <s v="OUTERWEAR"/>
        <s v="SWEATER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 Sasso" refreshedDate="44336.475542939814" createdVersion="7" refreshedVersion="7" minRefreshableVersion="3" recordCount="58" xr:uid="{9F578D32-722D-483E-926B-58EAEAE14DB2}">
  <cacheSource type="worksheet">
    <worksheetSource ref="BU14:CC72" sheet="1.1 TEES YC"/>
  </cacheSource>
  <cacheFields count="3">
    <cacheField name="GRAND TTL UNITS" numFmtId="0">
      <sharedItems containsSemiMixedTypes="0" containsString="0" containsNumber="1" containsInteger="1" minValue="0" maxValue="1010"/>
    </cacheField>
    <cacheField name="GRAND TTL COST" numFmtId="0">
      <sharedItems containsSemiMixedTypes="0" containsString="0" containsNumber="1" minValue="0" maxValue="14015.069000000001"/>
    </cacheField>
    <cacheField name="CLASE" numFmtId="0">
      <sharedItems containsBlank="1" count="7">
        <s v="VESTIDOS"/>
        <m/>
        <s v="SHORTS"/>
        <s v="POLERONES"/>
        <s v="OUTERWEAR"/>
        <s v="POLERAS"/>
        <s v="PANTALON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n v="0"/>
    <n v="0"/>
    <x v="0"/>
  </r>
  <r>
    <n v="0"/>
    <n v="0"/>
    <x v="0"/>
  </r>
  <r>
    <n v="49"/>
    <n v="1115.5666666666666"/>
    <x v="1"/>
  </r>
  <r>
    <n v="0"/>
    <n v="0"/>
    <x v="0"/>
  </r>
  <r>
    <n v="0"/>
    <n v="0"/>
    <x v="0"/>
  </r>
  <r>
    <n v="0"/>
    <n v="0"/>
    <x v="0"/>
  </r>
  <r>
    <n v="61"/>
    <n v="661.66089999999997"/>
    <x v="2"/>
  </r>
  <r>
    <n v="61"/>
    <n v="661.66089999999997"/>
    <x v="2"/>
  </r>
  <r>
    <n v="0"/>
    <n v="0"/>
    <x v="0"/>
  </r>
  <r>
    <n v="0"/>
    <n v="0"/>
    <x v="0"/>
  </r>
  <r>
    <n v="80"/>
    <n v="743.75199999999995"/>
    <x v="2"/>
  </r>
  <r>
    <n v="80"/>
    <n v="743.75199999999995"/>
    <x v="2"/>
  </r>
  <r>
    <n v="80"/>
    <n v="743.75199999999995"/>
    <x v="2"/>
  </r>
  <r>
    <n v="0"/>
    <n v="0"/>
    <x v="0"/>
  </r>
  <r>
    <n v="0"/>
    <n v="0"/>
    <x v="0"/>
  </r>
  <r>
    <n v="0"/>
    <n v="0"/>
    <x v="0"/>
  </r>
  <r>
    <n v="0"/>
    <n v="0"/>
    <x v="0"/>
  </r>
  <r>
    <n v="61"/>
    <n v="1039.8609000000001"/>
    <x v="3"/>
  </r>
  <r>
    <n v="61"/>
    <n v="1039.8609000000001"/>
    <x v="3"/>
  </r>
  <r>
    <n v="0"/>
    <n v="0"/>
    <x v="0"/>
  </r>
  <r>
    <n v="61"/>
    <n v="1228.9608999999998"/>
    <x v="3"/>
  </r>
  <r>
    <n v="61"/>
    <n v="1228.9608999999998"/>
    <x v="3"/>
  </r>
  <r>
    <n v="0"/>
    <n v="0"/>
    <x v="0"/>
  </r>
  <r>
    <n v="0"/>
    <n v="0"/>
    <x v="0"/>
  </r>
  <r>
    <n v="61"/>
    <n v="472.56089999999995"/>
    <x v="2"/>
  </r>
  <r>
    <n v="61"/>
    <n v="472.56089999999995"/>
    <x v="2"/>
  </r>
  <r>
    <n v="61"/>
    <n v="472.56089999999995"/>
    <x v="2"/>
  </r>
  <r>
    <n v="61"/>
    <n v="472.56089999999995"/>
    <x v="2"/>
  </r>
  <r>
    <n v="61"/>
    <n v="756.21090000000004"/>
    <x v="4"/>
  </r>
  <r>
    <n v="61"/>
    <n v="756.21090000000004"/>
    <x v="4"/>
  </r>
  <r>
    <n v="0"/>
    <n v="0"/>
    <x v="0"/>
  </r>
  <r>
    <n v="0"/>
    <n v="0"/>
    <x v="0"/>
  </r>
  <r>
    <n v="0"/>
    <n v="0"/>
    <x v="0"/>
  </r>
  <r>
    <n v="0"/>
    <n v="0"/>
    <x v="0"/>
  </r>
  <r>
    <n v="0"/>
    <n v="0"/>
    <x v="0"/>
  </r>
  <r>
    <n v="61"/>
    <n v="661.66089999999997"/>
    <x v="2"/>
  </r>
  <r>
    <n v="0"/>
    <n v="0"/>
    <x v="0"/>
  </r>
  <r>
    <n v="61"/>
    <n v="945.31090000000006"/>
    <x v="3"/>
  </r>
  <r>
    <n v="61"/>
    <n v="945.31090000000006"/>
    <x v="3"/>
  </r>
  <r>
    <n v="61"/>
    <n v="945.31090000000006"/>
    <x v="3"/>
  </r>
  <r>
    <n v="0"/>
    <n v="0"/>
    <x v="0"/>
  </r>
  <r>
    <n v="61"/>
    <n v="945.31090000000006"/>
    <x v="3"/>
  </r>
  <r>
    <n v="61"/>
    <n v="850.76090000000011"/>
    <x v="3"/>
  </r>
  <r>
    <n v="0"/>
    <n v="0"/>
    <x v="0"/>
  </r>
  <r>
    <n v="0"/>
    <n v="0"/>
    <x v="0"/>
  </r>
  <r>
    <n v="0"/>
    <n v="0"/>
    <x v="0"/>
  </r>
  <r>
    <n v="0"/>
    <n v="0"/>
    <x v="0"/>
  </r>
  <r>
    <n v="0"/>
    <n v="0"/>
    <x v="0"/>
  </r>
  <r>
    <n v="0"/>
    <n v="0"/>
    <x v="0"/>
  </r>
  <r>
    <n v="80"/>
    <n v="743.75199999999995"/>
    <x v="2"/>
  </r>
  <r>
    <n v="0"/>
    <n v="0"/>
    <x v="0"/>
  </r>
  <r>
    <n v="80"/>
    <n v="743.75199999999995"/>
    <x v="2"/>
  </r>
  <r>
    <n v="80"/>
    <n v="743.75199999999995"/>
    <x v="2"/>
  </r>
  <r>
    <n v="61"/>
    <n v="945.31090000000006"/>
    <x v="5"/>
  </r>
  <r>
    <n v="61"/>
    <n v="945.31090000000006"/>
    <x v="5"/>
  </r>
  <r>
    <n v="0"/>
    <n v="0"/>
    <x v="0"/>
  </r>
  <r>
    <n v="0"/>
    <n v="0"/>
    <x v="0"/>
  </r>
  <r>
    <n v="0"/>
    <n v="0"/>
    <x v="0"/>
  </r>
  <r>
    <n v="0"/>
    <n v="0"/>
    <x v="0"/>
  </r>
  <r>
    <n v="0"/>
    <n v="0"/>
    <x v="0"/>
  </r>
  <r>
    <n v="0"/>
    <n v="0"/>
    <x v="0"/>
  </r>
  <r>
    <n v="0"/>
    <n v="0"/>
    <x v="0"/>
  </r>
  <r>
    <n v="0"/>
    <n v="0"/>
    <x v="0"/>
  </r>
  <r>
    <n v="0"/>
    <n v="0"/>
    <x v="0"/>
  </r>
  <r>
    <n v="0"/>
    <n v="0"/>
    <x v="0"/>
  </r>
  <r>
    <n v="0"/>
    <n v="0"/>
    <x v="0"/>
  </r>
  <r>
    <n v="0"/>
    <n v="0"/>
    <x v="0"/>
  </r>
  <r>
    <n v="0"/>
    <n v="0"/>
    <x v="0"/>
  </r>
  <r>
    <n v="0"/>
    <n v="0"/>
    <x v="0"/>
  </r>
  <r>
    <n v="0"/>
    <n v="0"/>
    <x v="0"/>
  </r>
  <r>
    <n v="0"/>
    <n v="0"/>
    <x v="0"/>
  </r>
  <r>
    <n v="0"/>
    <n v="0"/>
    <x v="0"/>
  </r>
  <r>
    <n v="0"/>
    <n v="0"/>
    <x v="0"/>
  </r>
  <r>
    <n v="0"/>
    <n v="0"/>
    <x v="0"/>
  </r>
  <r>
    <n v="0"/>
    <n v="0"/>
    <x v="0"/>
  </r>
  <r>
    <n v="0"/>
    <n v="0"/>
    <x v="0"/>
  </r>
  <r>
    <n v="0"/>
    <n v="0"/>
    <x v="0"/>
  </r>
  <r>
    <n v="0"/>
    <n v="0"/>
    <x v="0"/>
  </r>
  <r>
    <n v="0"/>
    <n v="0"/>
    <x v="0"/>
  </r>
  <r>
    <n v="0"/>
    <n v="0"/>
    <x v="0"/>
  </r>
  <r>
    <n v="0"/>
    <n v="0"/>
    <x v="0"/>
  </r>
  <r>
    <n v="61"/>
    <n v="1134.4109000000001"/>
    <x v="6"/>
  </r>
  <r>
    <n v="80"/>
    <n v="619.75199999999995"/>
    <x v="2"/>
  </r>
  <r>
    <n v="0"/>
    <n v="0"/>
    <x v="0"/>
  </r>
  <r>
    <n v="0"/>
    <n v="0"/>
    <x v="0"/>
  </r>
  <r>
    <n v="0"/>
    <n v="0"/>
    <x v="0"/>
  </r>
  <r>
    <n v="0"/>
    <n v="0"/>
    <x v="0"/>
  </r>
  <r>
    <n v="0"/>
    <n v="0"/>
    <x v="0"/>
  </r>
  <r>
    <n v="0"/>
    <n v="0"/>
    <x v="0"/>
  </r>
  <r>
    <n v="0"/>
    <n v="0"/>
    <x v="0"/>
  </r>
  <r>
    <n v="61"/>
    <n v="661.66089999999997"/>
    <x v="2"/>
  </r>
  <r>
    <n v="61"/>
    <n v="661.66089999999997"/>
    <x v="2"/>
  </r>
  <r>
    <n v="0"/>
    <n v="0"/>
    <x v="0"/>
  </r>
  <r>
    <n v="0"/>
    <n v="0"/>
    <x v="0"/>
  </r>
  <r>
    <n v="0"/>
    <n v="0"/>
    <x v="0"/>
  </r>
  <r>
    <n v="0"/>
    <n v="0"/>
    <x v="0"/>
  </r>
  <r>
    <n v="0"/>
    <n v="0"/>
    <x v="0"/>
  </r>
  <r>
    <n v="61"/>
    <n v="945.31090000000006"/>
    <x v="7"/>
  </r>
  <r>
    <n v="61"/>
    <n v="945.31090000000006"/>
    <x v="7"/>
  </r>
  <r>
    <n v="0"/>
    <n v="0"/>
    <x v="0"/>
  </r>
  <r>
    <n v="0"/>
    <n v="0"/>
    <x v="0"/>
  </r>
  <r>
    <n v="0"/>
    <n v="0"/>
    <x v="0"/>
  </r>
  <r>
    <n v="0"/>
    <n v="0"/>
    <x v="0"/>
  </r>
  <r>
    <n v="0"/>
    <n v="0"/>
    <x v="0"/>
  </r>
  <r>
    <n v="0"/>
    <n v="0"/>
    <x v="0"/>
  </r>
  <r>
    <n v="0"/>
    <n v="0"/>
    <x v="0"/>
  </r>
  <r>
    <n v="0"/>
    <n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n v="60"/>
    <n v="743.81400000000008"/>
    <x v="0"/>
  </r>
  <r>
    <n v="60"/>
    <n v="743.81400000000008"/>
    <x v="0"/>
  </r>
  <r>
    <n v="0"/>
    <n v="0"/>
    <x v="1"/>
  </r>
  <r>
    <n v="60"/>
    <n v="743.81400000000008"/>
    <x v="0"/>
  </r>
  <r>
    <n v="0"/>
    <n v="0"/>
    <x v="1"/>
  </r>
  <r>
    <n v="60"/>
    <n v="502.01399999999995"/>
    <x v="2"/>
  </r>
  <r>
    <n v="0"/>
    <n v="0"/>
    <x v="1"/>
  </r>
  <r>
    <n v="60"/>
    <n v="929.81399999999996"/>
    <x v="3"/>
  </r>
  <r>
    <n v="60"/>
    <n v="929.81399999999996"/>
    <x v="3"/>
  </r>
  <r>
    <n v="0"/>
    <n v="0"/>
    <x v="1"/>
  </r>
  <r>
    <n v="0"/>
    <n v="0"/>
    <x v="1"/>
  </r>
  <r>
    <n v="0"/>
    <n v="0"/>
    <x v="1"/>
  </r>
  <r>
    <n v="0"/>
    <n v="0"/>
    <x v="1"/>
  </r>
  <r>
    <n v="0"/>
    <n v="0"/>
    <x v="1"/>
  </r>
  <r>
    <n v="0"/>
    <n v="0"/>
    <x v="1"/>
  </r>
  <r>
    <n v="0"/>
    <n v="0"/>
    <x v="1"/>
  </r>
  <r>
    <n v="0"/>
    <n v="0"/>
    <x v="1"/>
  </r>
  <r>
    <n v="0"/>
    <n v="0"/>
    <x v="1"/>
  </r>
  <r>
    <n v="0"/>
    <n v="0"/>
    <x v="1"/>
  </r>
  <r>
    <n v="0"/>
    <n v="0"/>
    <x v="1"/>
  </r>
  <r>
    <n v="0"/>
    <n v="0"/>
    <x v="1"/>
  </r>
  <r>
    <n v="0"/>
    <n v="0"/>
    <x v="1"/>
  </r>
  <r>
    <n v="0"/>
    <n v="0"/>
    <x v="1"/>
  </r>
  <r>
    <n v="0"/>
    <n v="0"/>
    <x v="1"/>
  </r>
  <r>
    <n v="0"/>
    <n v="0"/>
    <x v="1"/>
  </r>
  <r>
    <n v="60"/>
    <n v="1022.8140000000001"/>
    <x v="4"/>
  </r>
  <r>
    <n v="60"/>
    <n v="1022.8140000000001"/>
    <x v="4"/>
  </r>
  <r>
    <n v="60"/>
    <n v="743.81400000000008"/>
    <x v="5"/>
  </r>
  <r>
    <n v="0"/>
    <n v="0"/>
    <x v="1"/>
  </r>
  <r>
    <n v="0"/>
    <n v="0"/>
    <x v="1"/>
  </r>
  <r>
    <n v="0"/>
    <n v="0"/>
    <x v="1"/>
  </r>
  <r>
    <n v="0"/>
    <n v="0"/>
    <x v="1"/>
  </r>
  <r>
    <n v="0"/>
    <n v="0"/>
    <x v="1"/>
  </r>
  <r>
    <n v="0"/>
    <n v="0"/>
    <x v="1"/>
  </r>
  <r>
    <n v="0"/>
    <n v="0"/>
    <x v="1"/>
  </r>
  <r>
    <n v="0"/>
    <n v="0"/>
    <x v="1"/>
  </r>
  <r>
    <n v="0"/>
    <n v="0"/>
    <x v="1"/>
  </r>
  <r>
    <n v="60"/>
    <n v="929.81399999999996"/>
    <x v="0"/>
  </r>
  <r>
    <n v="60"/>
    <n v="836.81400000000008"/>
    <x v="6"/>
  </r>
  <r>
    <n v="60"/>
    <n v="650.81399999999996"/>
    <x v="6"/>
  </r>
  <r>
    <n v="0"/>
    <n v="0"/>
    <x v="1"/>
  </r>
  <r>
    <n v="0"/>
    <n v="0"/>
    <x v="1"/>
  </r>
  <r>
    <n v="60"/>
    <n v="650.81399999999996"/>
    <x v="6"/>
  </r>
  <r>
    <n v="0"/>
    <n v="0"/>
    <x v="1"/>
  </r>
  <r>
    <n v="60"/>
    <n v="929.81399999999996"/>
    <x v="3"/>
  </r>
  <r>
    <n v="60"/>
    <n v="929.81399999999996"/>
    <x v="3"/>
  </r>
  <r>
    <n v="60"/>
    <n v="929.81399999999996"/>
    <x v="3"/>
  </r>
  <r>
    <n v="0"/>
    <n v="0"/>
    <x v="1"/>
  </r>
  <r>
    <n v="50"/>
    <n v="774.84500000000003"/>
    <x v="3"/>
  </r>
  <r>
    <n v="0"/>
    <n v="0"/>
    <x v="1"/>
  </r>
  <r>
    <n v="0"/>
    <n v="0"/>
    <x v="1"/>
  </r>
  <r>
    <n v="0"/>
    <n v="0"/>
    <x v="1"/>
  </r>
  <r>
    <n v="0"/>
    <n v="0"/>
    <x v="1"/>
  </r>
  <r>
    <n v="0"/>
    <n v="0"/>
    <x v="1"/>
  </r>
  <r>
    <n v="0"/>
    <n v="0"/>
    <x v="1"/>
  </r>
  <r>
    <n v="0"/>
    <n v="0"/>
    <x v="1"/>
  </r>
  <r>
    <n v="0"/>
    <n v="0"/>
    <x v="1"/>
  </r>
  <r>
    <n v="1010"/>
    <n v="14015.06900000000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717347-491F-45B9-B911-6BCBDFCDCF94}" name="TablaDinámica1" cacheId="106"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B3:E11" firstHeaderRow="0" firstDataRow="1" firstDataCol="1"/>
  <pivotFields count="3">
    <pivotField dataField="1" numFmtId="1" showAll="0"/>
    <pivotField dataField="1" numFmtId="166" showAll="0"/>
    <pivotField axis="axisRow" showAll="0">
      <items count="9">
        <item x="1"/>
        <item x="6"/>
        <item x="5"/>
        <item x="2"/>
        <item x="3"/>
        <item x="4"/>
        <item x="7"/>
        <item h="1" x="0"/>
        <item t="default"/>
      </items>
    </pivotField>
  </pivotFields>
  <rowFields count="1">
    <field x="2"/>
  </rowFields>
  <rowItems count="8">
    <i>
      <x/>
    </i>
    <i>
      <x v="1"/>
    </i>
    <i>
      <x v="2"/>
    </i>
    <i>
      <x v="3"/>
    </i>
    <i>
      <x v="4"/>
    </i>
    <i>
      <x v="5"/>
    </i>
    <i>
      <x v="6"/>
    </i>
    <i t="grand">
      <x/>
    </i>
  </rowItems>
  <colFields count="1">
    <field x="-2"/>
  </colFields>
  <colItems count="3">
    <i>
      <x/>
    </i>
    <i i="1">
      <x v="1"/>
    </i>
    <i i="2">
      <x v="2"/>
    </i>
  </colItems>
  <dataFields count="3">
    <dataField name="Suma de GRAND TTL UNITS" fld="0" baseField="0" baseItem="0"/>
    <dataField name="Suma de GRAND TTL COST" fld="1" baseField="0" baseItem="0"/>
    <dataField name="Suma de GRAND TTL UNITS2" fld="0" showDataAs="percentOfTota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F76FAE-A3BB-4EF9-9349-A65DE00C3180}" name="TablaDinámica2" cacheId="107"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B15:E22" firstHeaderRow="0" firstDataRow="1" firstDataCol="1"/>
  <pivotFields count="3">
    <pivotField dataField="1" showAll="0"/>
    <pivotField dataField="1" showAll="0"/>
    <pivotField axis="axisRow" showAll="0">
      <items count="8">
        <item x="4"/>
        <item x="6"/>
        <item x="5"/>
        <item x="3"/>
        <item x="2"/>
        <item x="0"/>
        <item h="1" x="1"/>
        <item t="default"/>
      </items>
    </pivotField>
  </pivotFields>
  <rowFields count="1">
    <field x="2"/>
  </rowFields>
  <rowItems count="7">
    <i>
      <x/>
    </i>
    <i>
      <x v="1"/>
    </i>
    <i>
      <x v="2"/>
    </i>
    <i>
      <x v="3"/>
    </i>
    <i>
      <x v="4"/>
    </i>
    <i>
      <x v="5"/>
    </i>
    <i t="grand">
      <x/>
    </i>
  </rowItems>
  <colFields count="1">
    <field x="-2"/>
  </colFields>
  <colItems count="3">
    <i>
      <x/>
    </i>
    <i i="1">
      <x v="1"/>
    </i>
    <i i="2">
      <x v="2"/>
    </i>
  </colItems>
  <dataFields count="3">
    <dataField name="Suma de GRAND TTL UNITS" fld="0" baseField="0" baseItem="0"/>
    <dataField name="Suma de GRAND TTL COST" fld="1" baseField="0" baseItem="0"/>
    <dataField name="Suma de GRAND TTL UNITS2" fld="0" showDataAs="percentOfTota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4721F-F147-4F3B-83C9-708F21260025}">
  <dimension ref="A1:CC122"/>
  <sheetViews>
    <sheetView showGridLines="0" tabSelected="1" topLeftCell="A14" workbookViewId="0">
      <selection activeCell="G14" sqref="G14"/>
    </sheetView>
  </sheetViews>
  <sheetFormatPr baseColWidth="10" defaultRowHeight="15" x14ac:dyDescent="0.25"/>
  <cols>
    <col min="1" max="1" width="17.28515625" bestFit="1" customWidth="1"/>
    <col min="2" max="2" width="8" customWidth="1"/>
    <col min="4" max="4" width="12" bestFit="1" customWidth="1"/>
    <col min="5" max="5" width="7.5703125" bestFit="1" customWidth="1"/>
    <col min="6" max="6" width="13.42578125" bestFit="1" customWidth="1"/>
    <col min="7" max="7" width="23.5703125" bestFit="1" customWidth="1"/>
    <col min="8" max="8" width="5" bestFit="1" customWidth="1"/>
    <col min="9" max="9" width="20.7109375" bestFit="1" customWidth="1"/>
    <col min="10" max="10" width="28.28515625" bestFit="1" customWidth="1"/>
    <col min="11" max="11" width="5.7109375" bestFit="1" customWidth="1"/>
    <col min="12" max="12" width="5.42578125" bestFit="1" customWidth="1"/>
    <col min="13" max="13" width="6.42578125" bestFit="1" customWidth="1"/>
    <col min="14" max="14" width="9.140625" bestFit="1" customWidth="1"/>
    <col min="15" max="15" width="8.85546875" bestFit="1" customWidth="1"/>
    <col min="16" max="16" width="10.42578125" bestFit="1" customWidth="1"/>
    <col min="17" max="17" width="6.42578125" bestFit="1" customWidth="1"/>
    <col min="19" max="29" width="0" hidden="1" customWidth="1"/>
    <col min="32" max="32" width="7.140625" bestFit="1" customWidth="1"/>
    <col min="33" max="33" width="9.42578125" hidden="1" customWidth="1"/>
    <col min="34" max="34" width="7.5703125" hidden="1" customWidth="1"/>
    <col min="35" max="35" width="7.140625" hidden="1" customWidth="1"/>
    <col min="37" max="37" width="5.28515625" bestFit="1" customWidth="1"/>
    <col min="38" max="38" width="7.7109375" hidden="1" customWidth="1"/>
    <col min="39" max="39" width="6.42578125" hidden="1" customWidth="1"/>
    <col min="40" max="40" width="7.28515625" hidden="1" customWidth="1"/>
    <col min="41" max="41" width="8" hidden="1" customWidth="1"/>
    <col min="42" max="42" width="8.28515625" hidden="1" customWidth="1"/>
    <col min="43" max="43" width="16.5703125" bestFit="1" customWidth="1"/>
    <col min="44" max="44" width="15.42578125" bestFit="1" customWidth="1"/>
    <col min="53" max="53" width="16.28515625" bestFit="1" customWidth="1"/>
    <col min="55" max="55" width="15.28515625" bestFit="1" customWidth="1"/>
    <col min="64" max="64" width="15.85546875" bestFit="1" customWidth="1"/>
    <col min="73" max="73" width="15.140625" bestFit="1" customWidth="1"/>
    <col min="74" max="74" width="14.42578125" bestFit="1" customWidth="1"/>
    <col min="75" max="75" width="14.42578125" customWidth="1"/>
    <col min="76" max="76" width="14.42578125" style="108" customWidth="1"/>
    <col min="77" max="80" width="14.42578125" customWidth="1"/>
  </cols>
  <sheetData>
    <row r="1" spans="1:81" s="3" customFormat="1" ht="17.45" customHeight="1" x14ac:dyDescent="0.2">
      <c r="A1" s="1"/>
      <c r="B1" s="2"/>
      <c r="C1" s="2"/>
      <c r="F1" s="117" t="s">
        <v>11</v>
      </c>
      <c r="G1" s="117"/>
      <c r="H1" s="117"/>
      <c r="I1" s="117"/>
      <c r="J1" s="4"/>
      <c r="K1" s="4"/>
      <c r="L1" s="4"/>
      <c r="M1" s="4"/>
      <c r="N1" s="5"/>
      <c r="O1" s="6"/>
      <c r="P1" s="6"/>
      <c r="Q1" s="7"/>
      <c r="R1" s="8"/>
      <c r="S1" s="9"/>
      <c r="T1" s="9"/>
      <c r="U1" s="9"/>
      <c r="V1" s="9"/>
      <c r="W1" s="9"/>
      <c r="X1" s="9"/>
      <c r="Y1" s="9"/>
      <c r="AP1" s="10"/>
      <c r="AR1" s="10"/>
      <c r="BX1" s="131"/>
    </row>
    <row r="2" spans="1:81" s="3" customFormat="1" ht="15" customHeight="1" x14ac:dyDescent="0.2">
      <c r="A2" s="1"/>
      <c r="B2" s="1"/>
      <c r="C2" s="1"/>
      <c r="F2" s="117"/>
      <c r="G2" s="117"/>
      <c r="H2" s="117"/>
      <c r="I2" s="117"/>
      <c r="J2" s="4"/>
      <c r="K2" s="4"/>
      <c r="L2" s="4"/>
      <c r="M2" s="4"/>
      <c r="N2" s="5"/>
      <c r="O2" s="11"/>
      <c r="P2" s="11"/>
      <c r="Q2" s="11"/>
      <c r="R2" s="11"/>
      <c r="S2" s="12"/>
      <c r="T2" s="12"/>
      <c r="U2" s="12"/>
      <c r="V2" s="12"/>
      <c r="W2" s="12"/>
      <c r="X2" s="12"/>
      <c r="Y2" s="12"/>
      <c r="AQ2" s="10"/>
      <c r="BX2" s="131"/>
    </row>
    <row r="3" spans="1:81" s="3" customFormat="1" ht="17.45" customHeight="1" x14ac:dyDescent="0.2">
      <c r="A3" s="1"/>
      <c r="B3" s="1"/>
      <c r="C3" s="1"/>
      <c r="F3" s="117"/>
      <c r="G3" s="117"/>
      <c r="H3" s="117"/>
      <c r="I3" s="117"/>
      <c r="N3" s="13"/>
      <c r="O3" s="11"/>
      <c r="P3" s="11"/>
      <c r="Q3" s="11"/>
      <c r="R3" s="11"/>
      <c r="S3" s="9"/>
      <c r="T3" s="9"/>
      <c r="U3" s="9"/>
      <c r="V3" s="9"/>
      <c r="W3" s="9"/>
      <c r="X3" s="9"/>
      <c r="Y3" s="9"/>
      <c r="AQ3" s="10"/>
      <c r="BX3" s="131"/>
    </row>
    <row r="4" spans="1:81" s="3" customFormat="1" ht="12.75" customHeight="1" x14ac:dyDescent="0.2">
      <c r="A4" s="1"/>
      <c r="B4" s="1"/>
      <c r="C4" s="1"/>
      <c r="F4" s="117"/>
      <c r="G4" s="117"/>
      <c r="H4" s="117"/>
      <c r="I4" s="117"/>
      <c r="L4" s="40" t="s">
        <v>130</v>
      </c>
      <c r="M4" s="14"/>
      <c r="N4" s="15"/>
      <c r="O4" s="13"/>
      <c r="P4" s="13"/>
      <c r="R4" s="11"/>
      <c r="S4" s="9"/>
      <c r="T4" s="9"/>
      <c r="U4" s="9"/>
      <c r="V4" s="9"/>
      <c r="W4" s="9"/>
      <c r="X4" s="9"/>
      <c r="Y4" s="9"/>
      <c r="AR4" s="42" t="s">
        <v>130</v>
      </c>
      <c r="AS4" s="43">
        <v>0.22</v>
      </c>
      <c r="AT4" s="43">
        <v>0.36</v>
      </c>
      <c r="AU4" s="43">
        <v>0.27</v>
      </c>
      <c r="AV4" s="43">
        <v>0.15</v>
      </c>
      <c r="AW4" s="43"/>
      <c r="AX4" s="44"/>
      <c r="AY4" s="44"/>
      <c r="AZ4" s="43"/>
      <c r="BA4" s="45">
        <f>SUM(AS4:AZ4)</f>
        <v>1</v>
      </c>
      <c r="BC4" s="42" t="s">
        <v>130</v>
      </c>
      <c r="BD4" s="43">
        <v>0.23</v>
      </c>
      <c r="BE4" s="43">
        <v>0.36</v>
      </c>
      <c r="BF4" s="43">
        <v>0.27</v>
      </c>
      <c r="BG4" s="43">
        <v>0.14000000000000001</v>
      </c>
      <c r="BH4" s="43"/>
      <c r="BI4" s="46"/>
      <c r="BJ4" s="74"/>
      <c r="BK4" s="75"/>
      <c r="BL4" s="76">
        <f>SUM(BD4:BK4)</f>
        <v>1</v>
      </c>
      <c r="BX4" s="131"/>
    </row>
    <row r="5" spans="1:81" s="3" customFormat="1" ht="12.75" x14ac:dyDescent="0.2">
      <c r="A5" s="16"/>
      <c r="C5" s="17" t="s">
        <v>248</v>
      </c>
      <c r="F5" s="117"/>
      <c r="G5" s="117"/>
      <c r="H5" s="117"/>
      <c r="I5" s="117"/>
      <c r="L5" s="41" t="s">
        <v>452</v>
      </c>
      <c r="M5" s="14"/>
      <c r="N5" s="15"/>
      <c r="O5" s="13"/>
      <c r="P5" s="13"/>
      <c r="R5" s="11"/>
      <c r="S5" s="12"/>
      <c r="T5" s="12"/>
      <c r="U5" s="12"/>
      <c r="V5" s="12"/>
      <c r="W5" s="12"/>
      <c r="X5" s="12"/>
      <c r="Y5" s="12"/>
      <c r="AR5" s="42" t="s">
        <v>452</v>
      </c>
      <c r="AS5" s="43">
        <v>0.09</v>
      </c>
      <c r="AT5" s="43">
        <v>0.12</v>
      </c>
      <c r="AU5" s="43">
        <v>0.14000000000000001</v>
      </c>
      <c r="AV5" s="43">
        <v>0.17499999999999999</v>
      </c>
      <c r="AW5" s="43">
        <v>0.215</v>
      </c>
      <c r="AX5" s="46">
        <v>0.16</v>
      </c>
      <c r="AY5" s="46">
        <v>0.1</v>
      </c>
      <c r="AZ5" s="44"/>
      <c r="BA5" s="45">
        <f>SUM(AS5:AZ5)</f>
        <v>0.99999999999999989</v>
      </c>
      <c r="BC5" s="42" t="s">
        <v>452</v>
      </c>
      <c r="BD5" s="43">
        <v>0.09</v>
      </c>
      <c r="BE5" s="43">
        <v>0.12</v>
      </c>
      <c r="BF5" s="43">
        <v>0.14000000000000001</v>
      </c>
      <c r="BG5" s="43">
        <v>0.17499999999999999</v>
      </c>
      <c r="BH5" s="43">
        <v>0.215</v>
      </c>
      <c r="BI5" s="46">
        <v>0.16</v>
      </c>
      <c r="BJ5" s="46">
        <v>0.1</v>
      </c>
      <c r="BK5" s="74"/>
      <c r="BL5" s="76">
        <f>SUM(BD5:BK5)</f>
        <v>0.99999999999999989</v>
      </c>
      <c r="BX5" s="131"/>
    </row>
    <row r="6" spans="1:81" s="3" customFormat="1" ht="12.6" customHeight="1" x14ac:dyDescent="0.2">
      <c r="A6" s="16"/>
      <c r="C6" s="17" t="s">
        <v>249</v>
      </c>
      <c r="D6" s="18"/>
      <c r="E6" s="18"/>
      <c r="F6" s="19"/>
      <c r="G6" s="20"/>
      <c r="H6" s="20"/>
      <c r="I6" s="20"/>
      <c r="J6" s="20"/>
      <c r="K6" s="14"/>
      <c r="L6" s="41"/>
      <c r="M6" s="21"/>
      <c r="N6" s="22"/>
      <c r="O6" s="13"/>
      <c r="P6" s="13"/>
      <c r="Q6" s="13"/>
      <c r="R6" s="11"/>
      <c r="S6" s="12"/>
      <c r="T6" s="12"/>
      <c r="U6" s="12"/>
      <c r="V6" s="12"/>
      <c r="W6" s="12"/>
      <c r="X6" s="12"/>
      <c r="Y6" s="12"/>
      <c r="AR6" s="42"/>
      <c r="AS6" s="43"/>
      <c r="AT6" s="43"/>
      <c r="AU6" s="43"/>
      <c r="AV6" s="43"/>
      <c r="AW6" s="43"/>
      <c r="AX6" s="46"/>
      <c r="AY6" s="46"/>
      <c r="AZ6" s="43"/>
      <c r="BA6" s="45">
        <f>SUM(AS6:AZ6)</f>
        <v>0</v>
      </c>
      <c r="BC6" s="42"/>
      <c r="BD6" s="75"/>
      <c r="BE6" s="75"/>
      <c r="BF6" s="75"/>
      <c r="BG6" s="75"/>
      <c r="BH6" s="75"/>
      <c r="BI6" s="75"/>
      <c r="BJ6" s="75"/>
      <c r="BK6" s="75"/>
      <c r="BL6" s="76">
        <f>SUM(BD6:BK6)</f>
        <v>0</v>
      </c>
      <c r="BX6" s="131"/>
    </row>
    <row r="7" spans="1:81" s="3" customFormat="1" ht="12" customHeight="1" x14ac:dyDescent="0.2">
      <c r="A7" s="16"/>
      <c r="C7" s="17" t="s">
        <v>250</v>
      </c>
      <c r="F7" s="19"/>
      <c r="G7" s="20"/>
      <c r="H7" s="20"/>
      <c r="I7" s="23"/>
      <c r="J7" s="19"/>
      <c r="K7" s="24"/>
      <c r="L7" s="41" t="s">
        <v>39</v>
      </c>
      <c r="M7" s="24"/>
      <c r="N7" s="13"/>
      <c r="O7" s="13"/>
      <c r="P7" s="13"/>
      <c r="Q7" s="13"/>
      <c r="R7" s="11"/>
      <c r="AR7" s="12" t="s">
        <v>39</v>
      </c>
      <c r="AS7" s="43">
        <v>1</v>
      </c>
      <c r="AT7" s="43"/>
      <c r="AU7" s="43"/>
      <c r="AV7" s="43"/>
      <c r="AW7" s="43"/>
      <c r="AX7" s="43"/>
      <c r="AY7" s="43"/>
      <c r="AZ7" s="43"/>
      <c r="BA7" s="45">
        <f>SUM(AS7:AZ7)</f>
        <v>1</v>
      </c>
      <c r="BC7" s="12" t="s">
        <v>39</v>
      </c>
      <c r="BD7" s="75">
        <v>1</v>
      </c>
      <c r="BE7" s="75"/>
      <c r="BF7" s="75"/>
      <c r="BG7" s="75"/>
      <c r="BH7" s="75"/>
      <c r="BI7" s="75"/>
      <c r="BJ7" s="75"/>
      <c r="BK7" s="75"/>
      <c r="BL7" s="76">
        <f>SUM(BD7:BK7)</f>
        <v>1</v>
      </c>
      <c r="BX7" s="131"/>
    </row>
    <row r="8" spans="1:81" s="3" customFormat="1" ht="12" customHeight="1" x14ac:dyDescent="0.2">
      <c r="A8" s="16"/>
      <c r="B8" s="17"/>
      <c r="C8" s="17"/>
      <c r="F8" s="19"/>
      <c r="G8" s="19"/>
      <c r="H8" s="20"/>
      <c r="I8" s="23"/>
      <c r="J8" s="26"/>
      <c r="K8" s="24"/>
      <c r="L8" s="36" t="s">
        <v>35</v>
      </c>
      <c r="M8" s="36">
        <v>700</v>
      </c>
      <c r="N8" s="36">
        <v>1.19</v>
      </c>
      <c r="O8" s="36" t="s">
        <v>36</v>
      </c>
      <c r="P8" s="37">
        <v>6.9</v>
      </c>
      <c r="Q8" s="95">
        <v>1.1000000000000001</v>
      </c>
      <c r="AQ8" s="25"/>
      <c r="BX8" s="131"/>
    </row>
    <row r="9" spans="1:81" ht="15.75" x14ac:dyDescent="0.25">
      <c r="B9" t="s">
        <v>560</v>
      </c>
      <c r="C9" s="115" t="s">
        <v>559</v>
      </c>
      <c r="L9" s="38" t="s">
        <v>37</v>
      </c>
      <c r="M9" s="38">
        <v>3.45</v>
      </c>
      <c r="N9" s="38">
        <v>1.18</v>
      </c>
      <c r="O9" s="38" t="s">
        <v>38</v>
      </c>
      <c r="P9" s="38">
        <v>30</v>
      </c>
      <c r="Q9" s="39">
        <v>1.75</v>
      </c>
    </row>
    <row r="10" spans="1:81" ht="26.25" x14ac:dyDescent="0.25">
      <c r="R10" s="81" t="s">
        <v>53</v>
      </c>
      <c r="S10" s="28" t="s">
        <v>14</v>
      </c>
      <c r="T10" s="28" t="s">
        <v>14</v>
      </c>
      <c r="U10" s="28" t="s">
        <v>14</v>
      </c>
      <c r="V10" s="28" t="s">
        <v>14</v>
      </c>
      <c r="W10" s="28" t="s">
        <v>14</v>
      </c>
      <c r="X10" s="28" t="s">
        <v>14</v>
      </c>
      <c r="Y10" s="28" t="s">
        <v>14</v>
      </c>
      <c r="Z10" s="28" t="s">
        <v>14</v>
      </c>
      <c r="AA10" s="28" t="s">
        <v>14</v>
      </c>
      <c r="AB10" s="28" t="s">
        <v>14</v>
      </c>
      <c r="AC10" s="28" t="s">
        <v>14</v>
      </c>
      <c r="AD10" s="28" t="s">
        <v>14</v>
      </c>
      <c r="AE10" s="28" t="s">
        <v>14</v>
      </c>
      <c r="AF10" s="28" t="s">
        <v>14</v>
      </c>
      <c r="AG10" s="28" t="s">
        <v>14</v>
      </c>
      <c r="AH10" s="28" t="s">
        <v>14</v>
      </c>
      <c r="AI10" s="28" t="s">
        <v>14</v>
      </c>
      <c r="AJ10" s="29" t="s">
        <v>17</v>
      </c>
      <c r="AK10" s="29" t="s">
        <v>17</v>
      </c>
      <c r="AL10" s="29" t="s">
        <v>17</v>
      </c>
      <c r="AM10" s="29" t="s">
        <v>18</v>
      </c>
      <c r="AN10" s="29" t="s">
        <v>17</v>
      </c>
      <c r="AO10" s="29" t="s">
        <v>17</v>
      </c>
      <c r="AP10" s="29" t="s">
        <v>17</v>
      </c>
      <c r="AQ10" s="50" t="s">
        <v>81</v>
      </c>
      <c r="AR10" s="50" t="s">
        <v>79</v>
      </c>
      <c r="AS10" s="118" t="s">
        <v>58</v>
      </c>
      <c r="AT10" s="119"/>
      <c r="AU10" s="119"/>
      <c r="AV10" s="119"/>
      <c r="AW10" s="119"/>
      <c r="AX10" s="119"/>
      <c r="AY10" s="119"/>
      <c r="AZ10" s="120"/>
      <c r="BA10" s="47" t="s">
        <v>80</v>
      </c>
      <c r="BB10" s="51" t="s">
        <v>60</v>
      </c>
      <c r="BC10" s="52" t="s">
        <v>79</v>
      </c>
      <c r="BD10" s="121" t="s">
        <v>61</v>
      </c>
      <c r="BE10" s="122"/>
      <c r="BF10" s="122"/>
      <c r="BG10" s="122"/>
      <c r="BH10" s="122"/>
      <c r="BI10" s="122"/>
      <c r="BJ10" s="122"/>
      <c r="BK10" s="123"/>
      <c r="BL10" s="53" t="s">
        <v>59</v>
      </c>
      <c r="BM10" s="116" t="s">
        <v>62</v>
      </c>
      <c r="BN10" s="116"/>
      <c r="BO10" s="116"/>
      <c r="BP10" s="116"/>
      <c r="BQ10" s="116"/>
      <c r="BR10" s="116"/>
      <c r="BS10" s="116"/>
      <c r="BT10" s="116"/>
      <c r="BU10" s="54"/>
      <c r="BV10" s="54"/>
      <c r="BW10" s="127"/>
      <c r="BX10" s="132"/>
      <c r="BY10" s="127"/>
      <c r="BZ10" s="127"/>
      <c r="CA10" s="127"/>
      <c r="CB10" s="127"/>
    </row>
    <row r="11" spans="1:81" ht="20.45" customHeight="1" x14ac:dyDescent="0.25">
      <c r="A11" s="84"/>
      <c r="B11" s="84"/>
      <c r="C11" s="84"/>
      <c r="D11" s="85"/>
      <c r="E11" s="85"/>
      <c r="F11" s="84"/>
      <c r="G11" s="84"/>
      <c r="H11" s="84"/>
      <c r="I11" s="84"/>
      <c r="J11" s="84"/>
      <c r="K11" s="84"/>
      <c r="L11" s="85"/>
      <c r="M11" s="86"/>
      <c r="N11" s="87"/>
      <c r="O11" s="87"/>
      <c r="P11" s="87"/>
      <c r="Q11" s="88"/>
      <c r="R11" s="82"/>
      <c r="S11" s="30" t="s">
        <v>44</v>
      </c>
      <c r="T11" s="30" t="s">
        <v>44</v>
      </c>
      <c r="U11" s="30" t="s">
        <v>44</v>
      </c>
      <c r="V11" s="30" t="s">
        <v>44</v>
      </c>
      <c r="W11" s="30" t="s">
        <v>44</v>
      </c>
      <c r="X11" s="30" t="s">
        <v>44</v>
      </c>
      <c r="Y11" s="30" t="s">
        <v>44</v>
      </c>
      <c r="Z11" s="30" t="s">
        <v>44</v>
      </c>
      <c r="AA11" s="30" t="s">
        <v>44</v>
      </c>
      <c r="AB11" s="30" t="s">
        <v>52</v>
      </c>
      <c r="AC11" s="30" t="s">
        <v>20</v>
      </c>
      <c r="AD11" s="30" t="s">
        <v>44</v>
      </c>
      <c r="AE11" s="30" t="s">
        <v>44</v>
      </c>
      <c r="AF11" s="30" t="s">
        <v>44</v>
      </c>
      <c r="AG11" s="30" t="s">
        <v>44</v>
      </c>
      <c r="AH11" s="30" t="s">
        <v>44</v>
      </c>
      <c r="AI11" s="30" t="s">
        <v>44</v>
      </c>
      <c r="AJ11" s="31" t="s">
        <v>17</v>
      </c>
      <c r="AK11" s="31" t="s">
        <v>17</v>
      </c>
      <c r="AL11" s="31" t="s">
        <v>19</v>
      </c>
      <c r="AM11" s="31" t="s">
        <v>19</v>
      </c>
      <c r="AN11" s="31" t="s">
        <v>19</v>
      </c>
      <c r="AO11" s="31" t="s">
        <v>19</v>
      </c>
      <c r="AP11" s="31" t="s">
        <v>20</v>
      </c>
      <c r="AQ11" s="55"/>
      <c r="AR11" s="56"/>
      <c r="AS11" s="57"/>
      <c r="AT11" s="57"/>
      <c r="AU11" s="57"/>
      <c r="AV11" s="57"/>
      <c r="AW11" s="57"/>
      <c r="AX11" s="57"/>
      <c r="AY11" s="57"/>
      <c r="AZ11" s="57"/>
      <c r="BA11" s="56"/>
      <c r="BB11" s="58"/>
      <c r="BC11" s="59"/>
      <c r="BD11" s="60"/>
      <c r="BE11" s="60"/>
      <c r="BF11" s="60"/>
      <c r="BG11" s="60"/>
      <c r="BH11" s="60"/>
      <c r="BI11" s="60"/>
      <c r="BJ11" s="60"/>
      <c r="BK11" s="60"/>
      <c r="BL11" s="59"/>
      <c r="BM11" s="61"/>
      <c r="BN11" s="61"/>
      <c r="BO11" s="61"/>
      <c r="BP11" s="61"/>
      <c r="BQ11" s="61"/>
      <c r="BR11" s="61"/>
      <c r="BS11" s="61"/>
      <c r="BT11" s="61"/>
      <c r="BU11" s="61"/>
      <c r="BV11" s="61"/>
      <c r="BW11" s="128"/>
      <c r="BX11" s="133"/>
      <c r="BY11" s="128"/>
      <c r="BZ11" s="128"/>
      <c r="CA11" s="128"/>
      <c r="CB11" s="128"/>
    </row>
    <row r="12" spans="1:81" ht="15.75" x14ac:dyDescent="0.25">
      <c r="A12" s="84"/>
      <c r="B12" s="84"/>
      <c r="C12" s="84"/>
      <c r="D12" s="85"/>
      <c r="E12" s="85"/>
      <c r="F12" s="84"/>
      <c r="G12" s="84"/>
      <c r="H12" s="84"/>
      <c r="I12" s="84"/>
      <c r="J12" s="84"/>
      <c r="K12" s="84"/>
      <c r="L12" s="85"/>
      <c r="M12" s="86"/>
      <c r="N12" s="87"/>
      <c r="O12" s="87"/>
      <c r="P12" s="87"/>
      <c r="Q12" s="85"/>
      <c r="R12" s="82"/>
      <c r="S12" s="32">
        <v>1</v>
      </c>
      <c r="T12" s="32">
        <v>1</v>
      </c>
      <c r="U12" s="32">
        <v>1</v>
      </c>
      <c r="V12" s="32">
        <v>1</v>
      </c>
      <c r="W12" s="32">
        <v>1</v>
      </c>
      <c r="X12" s="32">
        <v>1</v>
      </c>
      <c r="Y12" s="32">
        <v>1</v>
      </c>
      <c r="Z12" s="32">
        <v>1</v>
      </c>
      <c r="AA12" s="32">
        <v>1</v>
      </c>
      <c r="AB12" s="32">
        <v>1</v>
      </c>
      <c r="AC12" s="32">
        <v>1</v>
      </c>
      <c r="AD12" s="32">
        <v>1</v>
      </c>
      <c r="AE12" s="32">
        <v>1</v>
      </c>
      <c r="AF12" s="32">
        <v>1</v>
      </c>
      <c r="AG12" s="32">
        <v>1</v>
      </c>
      <c r="AH12" s="32">
        <v>1</v>
      </c>
      <c r="AI12" s="32">
        <v>1</v>
      </c>
      <c r="AJ12" s="33">
        <v>1</v>
      </c>
      <c r="AK12" s="33">
        <v>1</v>
      </c>
      <c r="AL12" s="33">
        <v>1</v>
      </c>
      <c r="AM12" s="33">
        <v>1</v>
      </c>
      <c r="AN12" s="33">
        <v>1</v>
      </c>
      <c r="AO12" s="33">
        <v>1</v>
      </c>
      <c r="AP12" s="33">
        <v>1</v>
      </c>
      <c r="AQ12" s="47"/>
      <c r="AR12" s="62"/>
      <c r="AS12" s="48" t="s">
        <v>63</v>
      </c>
      <c r="AT12" s="48" t="s">
        <v>64</v>
      </c>
      <c r="AU12" s="48" t="s">
        <v>65</v>
      </c>
      <c r="AV12" s="48" t="s">
        <v>66</v>
      </c>
      <c r="AW12" s="48" t="s">
        <v>67</v>
      </c>
      <c r="AX12" s="48"/>
      <c r="AY12" s="48"/>
      <c r="AZ12" s="48"/>
      <c r="BA12" s="62" t="s">
        <v>14</v>
      </c>
      <c r="BB12" s="53"/>
      <c r="BC12" s="63"/>
      <c r="BD12" s="64" t="s">
        <v>63</v>
      </c>
      <c r="BE12" s="64" t="s">
        <v>64</v>
      </c>
      <c r="BF12" s="64" t="s">
        <v>65</v>
      </c>
      <c r="BG12" s="64" t="s">
        <v>66</v>
      </c>
      <c r="BH12" s="64" t="s">
        <v>67</v>
      </c>
      <c r="BI12" s="64"/>
      <c r="BJ12" s="64"/>
      <c r="BK12" s="64"/>
      <c r="BL12" s="63" t="s">
        <v>17</v>
      </c>
      <c r="BM12" s="61" t="s">
        <v>63</v>
      </c>
      <c r="BN12" s="61" t="s">
        <v>64</v>
      </c>
      <c r="BO12" s="61" t="s">
        <v>65</v>
      </c>
      <c r="BP12" s="61" t="s">
        <v>66</v>
      </c>
      <c r="BQ12" s="61" t="s">
        <v>67</v>
      </c>
      <c r="BR12" s="61"/>
      <c r="BS12" s="61"/>
      <c r="BT12" s="61"/>
      <c r="BU12" s="54"/>
      <c r="BV12" s="54"/>
      <c r="BW12" s="127"/>
      <c r="BX12" s="132"/>
      <c r="BY12" s="127"/>
      <c r="BZ12" s="127"/>
      <c r="CA12" s="127"/>
      <c r="CB12" s="127"/>
    </row>
    <row r="13" spans="1:81" ht="15.75" x14ac:dyDescent="0.25">
      <c r="A13" s="84"/>
      <c r="B13" s="84"/>
      <c r="C13" s="84"/>
      <c r="D13" s="85"/>
      <c r="E13" s="85"/>
      <c r="F13" s="84"/>
      <c r="G13" s="84"/>
      <c r="H13" s="84"/>
      <c r="I13" s="84"/>
      <c r="J13" s="84"/>
      <c r="K13" s="84"/>
      <c r="L13" s="85"/>
      <c r="M13" s="86"/>
      <c r="N13" s="87"/>
      <c r="O13" s="87"/>
      <c r="P13" s="87"/>
      <c r="Q13" s="85"/>
      <c r="R13" s="83"/>
      <c r="S13" s="32" t="s">
        <v>30</v>
      </c>
      <c r="T13" s="32" t="s">
        <v>30</v>
      </c>
      <c r="U13" s="32" t="s">
        <v>31</v>
      </c>
      <c r="V13" s="32" t="s">
        <v>31</v>
      </c>
      <c r="W13" s="32" t="s">
        <v>32</v>
      </c>
      <c r="X13" s="32" t="s">
        <v>32</v>
      </c>
      <c r="Y13" s="32" t="s">
        <v>32</v>
      </c>
      <c r="Z13" s="32" t="s">
        <v>34</v>
      </c>
      <c r="AA13" s="32" t="s">
        <v>34</v>
      </c>
      <c r="AB13" s="32" t="s">
        <v>32</v>
      </c>
      <c r="AC13" s="32" t="s">
        <v>34</v>
      </c>
      <c r="AD13" s="48"/>
      <c r="AE13" s="48"/>
      <c r="AF13" s="48"/>
      <c r="AG13" s="48"/>
      <c r="AH13" s="48"/>
      <c r="AI13" s="48"/>
      <c r="AJ13" s="33"/>
      <c r="AK13" s="33"/>
      <c r="AL13" s="33" t="s">
        <v>34</v>
      </c>
      <c r="AM13" s="33" t="s">
        <v>33</v>
      </c>
      <c r="AN13" s="33" t="s">
        <v>32</v>
      </c>
      <c r="AO13" s="33" t="s">
        <v>31</v>
      </c>
      <c r="AP13" s="33" t="s">
        <v>32</v>
      </c>
      <c r="AQ13" s="47"/>
      <c r="AR13" s="62"/>
      <c r="AS13" s="48">
        <v>29</v>
      </c>
      <c r="AT13" s="48">
        <v>30</v>
      </c>
      <c r="AU13" s="48">
        <v>31</v>
      </c>
      <c r="AV13" s="48">
        <v>32</v>
      </c>
      <c r="AW13" s="48">
        <v>33</v>
      </c>
      <c r="AX13" s="48">
        <v>34</v>
      </c>
      <c r="AY13" s="48">
        <v>36</v>
      </c>
      <c r="AZ13" s="48">
        <v>38</v>
      </c>
      <c r="BA13" s="62" t="s">
        <v>68</v>
      </c>
      <c r="BB13" s="53"/>
      <c r="BC13" s="63"/>
      <c r="BD13" s="64">
        <v>29</v>
      </c>
      <c r="BE13" s="64">
        <v>30</v>
      </c>
      <c r="BF13" s="64">
        <v>31</v>
      </c>
      <c r="BG13" s="64">
        <v>32</v>
      </c>
      <c r="BH13" s="64">
        <v>33</v>
      </c>
      <c r="BI13" s="64">
        <v>34</v>
      </c>
      <c r="BJ13" s="64">
        <v>36</v>
      </c>
      <c r="BK13" s="64">
        <v>38</v>
      </c>
      <c r="BL13" s="63" t="s">
        <v>68</v>
      </c>
      <c r="BM13" s="61">
        <v>29</v>
      </c>
      <c r="BN13" s="61">
        <v>30</v>
      </c>
      <c r="BO13" s="61">
        <v>31</v>
      </c>
      <c r="BP13" s="61">
        <v>32</v>
      </c>
      <c r="BQ13" s="61">
        <v>33</v>
      </c>
      <c r="BR13" s="61">
        <v>34</v>
      </c>
      <c r="BS13" s="61">
        <v>36</v>
      </c>
      <c r="BT13" s="61">
        <v>38</v>
      </c>
      <c r="BU13" s="54" t="s">
        <v>69</v>
      </c>
      <c r="BV13" s="54" t="s">
        <v>69</v>
      </c>
      <c r="BW13" s="127"/>
      <c r="BX13" s="132"/>
      <c r="BY13" s="127"/>
      <c r="BZ13" s="127"/>
      <c r="CA13" s="127"/>
      <c r="CB13" s="127"/>
    </row>
    <row r="14" spans="1:81" ht="33.75" x14ac:dyDescent="0.25">
      <c r="A14" s="89" t="s">
        <v>13</v>
      </c>
      <c r="B14" s="90" t="s">
        <v>0</v>
      </c>
      <c r="C14" s="90" t="s">
        <v>1</v>
      </c>
      <c r="D14" s="91" t="s">
        <v>15</v>
      </c>
      <c r="E14" s="91" t="s">
        <v>16</v>
      </c>
      <c r="F14" s="90" t="s">
        <v>2</v>
      </c>
      <c r="G14" s="90" t="s">
        <v>3</v>
      </c>
      <c r="H14" s="90" t="s">
        <v>4</v>
      </c>
      <c r="I14" s="90" t="s">
        <v>5</v>
      </c>
      <c r="J14" s="90" t="s">
        <v>6</v>
      </c>
      <c r="K14" s="90" t="s">
        <v>7</v>
      </c>
      <c r="L14" s="91" t="s">
        <v>77</v>
      </c>
      <c r="M14" s="92" t="s">
        <v>8</v>
      </c>
      <c r="N14" s="93" t="s">
        <v>9</v>
      </c>
      <c r="O14" s="93" t="s">
        <v>10</v>
      </c>
      <c r="P14" s="93" t="s">
        <v>78</v>
      </c>
      <c r="Q14" s="94" t="s">
        <v>76</v>
      </c>
      <c r="R14" s="80" t="s">
        <v>53</v>
      </c>
      <c r="S14" s="32" t="s">
        <v>45</v>
      </c>
      <c r="T14" s="32" t="s">
        <v>46</v>
      </c>
      <c r="U14" s="32" t="s">
        <v>47</v>
      </c>
      <c r="V14" s="32" t="s">
        <v>48</v>
      </c>
      <c r="W14" s="32" t="s">
        <v>49</v>
      </c>
      <c r="X14" s="32" t="s">
        <v>24</v>
      </c>
      <c r="Y14" s="32" t="s">
        <v>50</v>
      </c>
      <c r="Z14" s="32" t="s">
        <v>51</v>
      </c>
      <c r="AA14" s="32" t="s">
        <v>26</v>
      </c>
      <c r="AB14" s="32" t="s">
        <v>27</v>
      </c>
      <c r="AC14" s="32" t="s">
        <v>28</v>
      </c>
      <c r="AD14" s="49" t="s">
        <v>40</v>
      </c>
      <c r="AE14" s="49" t="s">
        <v>41</v>
      </c>
      <c r="AF14" s="49" t="s">
        <v>54</v>
      </c>
      <c r="AG14" s="49" t="s">
        <v>55</v>
      </c>
      <c r="AH14" s="49" t="s">
        <v>56</v>
      </c>
      <c r="AI14" s="49" t="s">
        <v>57</v>
      </c>
      <c r="AJ14" s="33" t="s">
        <v>42</v>
      </c>
      <c r="AK14" s="33" t="s">
        <v>43</v>
      </c>
      <c r="AL14" s="33" t="s">
        <v>25</v>
      </c>
      <c r="AM14" s="33" t="s">
        <v>22</v>
      </c>
      <c r="AN14" s="33" t="s">
        <v>23</v>
      </c>
      <c r="AO14" s="33" t="s">
        <v>21</v>
      </c>
      <c r="AP14" s="31" t="s">
        <v>29</v>
      </c>
      <c r="AQ14" s="50" t="s">
        <v>81</v>
      </c>
      <c r="AR14" s="47" t="s">
        <v>70</v>
      </c>
      <c r="AS14" s="48">
        <v>29</v>
      </c>
      <c r="AT14" s="48">
        <v>30</v>
      </c>
      <c r="AU14" s="48">
        <v>31</v>
      </c>
      <c r="AV14" s="48">
        <v>32</v>
      </c>
      <c r="AW14" s="48">
        <v>33</v>
      </c>
      <c r="AX14" s="48">
        <v>34</v>
      </c>
      <c r="AY14" s="48">
        <v>36</v>
      </c>
      <c r="AZ14" s="48">
        <v>38</v>
      </c>
      <c r="BA14" s="47" t="s">
        <v>71</v>
      </c>
      <c r="BB14" s="51" t="s">
        <v>60</v>
      </c>
      <c r="BC14" s="53" t="s">
        <v>72</v>
      </c>
      <c r="BD14" s="64">
        <v>29</v>
      </c>
      <c r="BE14" s="64">
        <v>30</v>
      </c>
      <c r="BF14" s="64">
        <v>31</v>
      </c>
      <c r="BG14" s="64">
        <v>32</v>
      </c>
      <c r="BH14" s="64">
        <v>33</v>
      </c>
      <c r="BI14" s="64">
        <v>34</v>
      </c>
      <c r="BJ14" s="64">
        <v>36</v>
      </c>
      <c r="BK14" s="64">
        <v>38</v>
      </c>
      <c r="BL14" s="53" t="s">
        <v>73</v>
      </c>
      <c r="BM14" s="61">
        <v>29</v>
      </c>
      <c r="BN14" s="61">
        <v>30</v>
      </c>
      <c r="BO14" s="61">
        <v>31</v>
      </c>
      <c r="BP14" s="61">
        <v>32</v>
      </c>
      <c r="BQ14" s="61">
        <v>33</v>
      </c>
      <c r="BR14" s="61">
        <v>34</v>
      </c>
      <c r="BS14" s="61">
        <v>36</v>
      </c>
      <c r="BT14" s="61">
        <v>38</v>
      </c>
      <c r="BU14" s="65" t="s">
        <v>74</v>
      </c>
      <c r="BV14" s="54" t="s">
        <v>75</v>
      </c>
      <c r="BW14" s="127" t="s">
        <v>562</v>
      </c>
      <c r="BX14" s="132" t="s">
        <v>563</v>
      </c>
      <c r="BY14" s="127" t="s">
        <v>564</v>
      </c>
      <c r="BZ14" s="127" t="s">
        <v>565</v>
      </c>
      <c r="CA14" s="127" t="s">
        <v>566</v>
      </c>
      <c r="CB14" s="127" t="s">
        <v>545</v>
      </c>
      <c r="CC14" t="s">
        <v>545</v>
      </c>
    </row>
    <row r="15" spans="1:81" x14ac:dyDescent="0.25">
      <c r="A15" s="77" t="str">
        <f t="shared" ref="A15:A35" si="0">F15&amp;H15</f>
        <v>X2OP13KA9L0G011</v>
      </c>
      <c r="B15" s="77" t="s">
        <v>251</v>
      </c>
      <c r="C15" s="77"/>
      <c r="D15" s="77" t="s">
        <v>253</v>
      </c>
      <c r="E15" s="77" t="s">
        <v>252</v>
      </c>
      <c r="F15" s="77" t="s">
        <v>258</v>
      </c>
      <c r="G15" s="77" t="s">
        <v>259</v>
      </c>
      <c r="H15" s="77" t="s">
        <v>89</v>
      </c>
      <c r="I15" s="77" t="s">
        <v>367</v>
      </c>
      <c r="J15" s="77" t="s">
        <v>390</v>
      </c>
      <c r="K15" s="77" t="s">
        <v>129</v>
      </c>
      <c r="L15" s="77" t="s">
        <v>130</v>
      </c>
      <c r="M15" s="77">
        <v>29.99</v>
      </c>
      <c r="N15" s="96">
        <f t="shared" ref="N15:N48" si="1">M15*$M$8*$N$8*$Q$8</f>
        <v>27479.837</v>
      </c>
      <c r="O15" s="77"/>
      <c r="P15" s="96">
        <f t="shared" ref="P15:P48" si="2">((N15/1.19)*(1-40%))</f>
        <v>13855.38</v>
      </c>
      <c r="Q15" s="78">
        <f t="shared" ref="Q15:Q48" si="3">R15/M15</f>
        <v>0.31</v>
      </c>
      <c r="R15" s="27">
        <v>9.2968999999999991</v>
      </c>
      <c r="AD15" s="34"/>
      <c r="AE15" s="34"/>
      <c r="AF15" s="34"/>
      <c r="AG15" s="34"/>
      <c r="AH15" s="34"/>
      <c r="AI15" s="34"/>
      <c r="AJ15" s="35"/>
      <c r="AK15" s="34"/>
      <c r="AL15" s="35"/>
      <c r="AM15" s="34"/>
      <c r="AN15" s="34"/>
      <c r="AO15" s="35"/>
      <c r="AP15" s="35"/>
      <c r="AQ15" s="48">
        <f t="shared" ref="AQ15:AQ71" si="4">+S15+T15+U15+V15+W15+X15+Y15+Z15+AA15+AC15+AD15+AE15+AF15+AG15+AH15+AI15</f>
        <v>0</v>
      </c>
      <c r="AR15" s="66">
        <f t="shared" ref="AR15:AR71" si="5">BA15*R15</f>
        <v>0</v>
      </c>
      <c r="AS15" s="67">
        <f t="shared" ref="AS15:AZ21" si="6">ROUND(IF($L15=$L$4,($AQ15*AS$4),IF($L15=$L$5,($AQ15*AS$5),IF($L15=$L$6,($AQ15*AS$6),IF($L15=$L$7,($AQ15*AS$7))))),0)</f>
        <v>0</v>
      </c>
      <c r="AT15" s="67">
        <f t="shared" si="6"/>
        <v>0</v>
      </c>
      <c r="AU15" s="67">
        <f t="shared" si="6"/>
        <v>0</v>
      </c>
      <c r="AV15" s="67">
        <f t="shared" si="6"/>
        <v>0</v>
      </c>
      <c r="AW15" s="67">
        <f t="shared" si="6"/>
        <v>0</v>
      </c>
      <c r="AX15" s="67">
        <f t="shared" si="6"/>
        <v>0</v>
      </c>
      <c r="AY15" s="67">
        <f t="shared" si="6"/>
        <v>0</v>
      </c>
      <c r="AZ15" s="67">
        <f t="shared" si="6"/>
        <v>0</v>
      </c>
      <c r="BA15" s="68">
        <f t="shared" ref="BA15:BA71" si="7">SUM(AS15:AZ15)</f>
        <v>0</v>
      </c>
      <c r="BB15" s="64">
        <f t="shared" ref="BB15:BB71" si="8">+AJ15+AL15+AK15+AM15+AN15+AO15+AP15</f>
        <v>0</v>
      </c>
      <c r="BC15" s="69">
        <f t="shared" ref="BC15:BC71" si="9">BL15*R15</f>
        <v>0</v>
      </c>
      <c r="BD15" s="67">
        <f t="shared" ref="BD15:BK21" si="10">ROUND(IF($L15=$L$4,($BB15*BD$4),IF($L15=$L$5,($BB15*BD$5),IF($L15=$L$6,($BB15*BD$6),IF($L15=$L$7,($BB15*BD$7))))),0)</f>
        <v>0</v>
      </c>
      <c r="BE15" s="67">
        <f t="shared" si="10"/>
        <v>0</v>
      </c>
      <c r="BF15" s="67">
        <f t="shared" si="10"/>
        <v>0</v>
      </c>
      <c r="BG15" s="67">
        <f t="shared" si="10"/>
        <v>0</v>
      </c>
      <c r="BH15" s="67">
        <f t="shared" si="10"/>
        <v>0</v>
      </c>
      <c r="BI15" s="67">
        <f t="shared" si="10"/>
        <v>0</v>
      </c>
      <c r="BJ15" s="67">
        <f t="shared" si="10"/>
        <v>0</v>
      </c>
      <c r="BK15" s="67">
        <f t="shared" si="10"/>
        <v>0</v>
      </c>
      <c r="BL15" s="70">
        <f t="shared" ref="BL15:BL71" si="11">SUM(BD15:BK15)</f>
        <v>0</v>
      </c>
      <c r="BM15" s="71">
        <f t="shared" ref="BM15:BM71" si="12">AS15+BD15</f>
        <v>0</v>
      </c>
      <c r="BN15" s="71">
        <f t="shared" ref="BN15:BN71" si="13">AT15+BE15</f>
        <v>0</v>
      </c>
      <c r="BO15" s="71">
        <f t="shared" ref="BO15:BO71" si="14">AU15+BF15</f>
        <v>0</v>
      </c>
      <c r="BP15" s="71">
        <f t="shared" ref="BP15:BP71" si="15">AV15+BG15</f>
        <v>0</v>
      </c>
      <c r="BQ15" s="71">
        <f t="shared" ref="BQ15:BQ71" si="16">AW15+BH15</f>
        <v>0</v>
      </c>
      <c r="BR15" s="71">
        <f t="shared" ref="BR15:BR71" si="17">AX15+BI15</f>
        <v>0</v>
      </c>
      <c r="BS15" s="71">
        <f t="shared" ref="BS15:BS71" si="18">AY15+BJ15</f>
        <v>0</v>
      </c>
      <c r="BT15" s="71">
        <f t="shared" ref="BT15:BT71" si="19">AZ15+BK15</f>
        <v>0</v>
      </c>
      <c r="BU15" s="72">
        <f t="shared" ref="BU15:BU71" si="20">SUM(BM15:BT15)</f>
        <v>0</v>
      </c>
      <c r="BV15" s="73">
        <f t="shared" ref="BV15:BV71" si="21">SUM(R15*BU15)</f>
        <v>0</v>
      </c>
      <c r="BW15" s="129" t="s">
        <v>567</v>
      </c>
      <c r="BX15" s="134">
        <v>2022</v>
      </c>
      <c r="BY15" s="129" t="s">
        <v>568</v>
      </c>
      <c r="BZ15" s="129" t="s">
        <v>572</v>
      </c>
      <c r="CA15" s="129" t="s">
        <v>574</v>
      </c>
      <c r="CB15" s="129" t="s">
        <v>570</v>
      </c>
    </row>
    <row r="16" spans="1:81" x14ac:dyDescent="0.25">
      <c r="A16" s="77" t="str">
        <f t="shared" si="0"/>
        <v>X2O144D40N0BDYI</v>
      </c>
      <c r="B16" s="77" t="s">
        <v>251</v>
      </c>
      <c r="C16" s="77"/>
      <c r="D16" s="77" t="s">
        <v>256</v>
      </c>
      <c r="E16" s="77" t="s">
        <v>254</v>
      </c>
      <c r="F16" s="77" t="s">
        <v>260</v>
      </c>
      <c r="G16" s="77" t="s">
        <v>261</v>
      </c>
      <c r="H16" s="77" t="s">
        <v>402</v>
      </c>
      <c r="I16" s="77" t="s">
        <v>403</v>
      </c>
      <c r="J16" s="77" t="s">
        <v>404</v>
      </c>
      <c r="K16" s="77" t="s">
        <v>451</v>
      </c>
      <c r="L16" s="77" t="s">
        <v>452</v>
      </c>
      <c r="M16" s="77">
        <v>64.989999999999995</v>
      </c>
      <c r="N16" s="96">
        <f t="shared" si="1"/>
        <v>59550.337</v>
      </c>
      <c r="O16" s="77"/>
      <c r="P16" s="96">
        <f t="shared" si="2"/>
        <v>30025.38</v>
      </c>
      <c r="Q16" s="78">
        <f t="shared" si="3"/>
        <v>0.31</v>
      </c>
      <c r="R16" s="27">
        <v>20.146899999999999</v>
      </c>
      <c r="AD16" s="34"/>
      <c r="AE16" s="34"/>
      <c r="AF16" s="34"/>
      <c r="AG16" s="34"/>
      <c r="AH16" s="34"/>
      <c r="AI16" s="34"/>
      <c r="AJ16" s="35"/>
      <c r="AK16" s="34"/>
      <c r="AL16" s="35"/>
      <c r="AM16" s="34"/>
      <c r="AN16" s="34"/>
      <c r="AO16" s="35"/>
      <c r="AP16" s="35"/>
      <c r="AQ16" s="48">
        <f t="shared" si="4"/>
        <v>0</v>
      </c>
      <c r="AR16" s="66">
        <f t="shared" si="5"/>
        <v>0</v>
      </c>
      <c r="AS16" s="67">
        <f t="shared" si="6"/>
        <v>0</v>
      </c>
      <c r="AT16" s="67">
        <f t="shared" si="6"/>
        <v>0</v>
      </c>
      <c r="AU16" s="67">
        <f t="shared" si="6"/>
        <v>0</v>
      </c>
      <c r="AV16" s="67">
        <f t="shared" si="6"/>
        <v>0</v>
      </c>
      <c r="AW16" s="67">
        <f t="shared" si="6"/>
        <v>0</v>
      </c>
      <c r="AX16" s="67">
        <f t="shared" si="6"/>
        <v>0</v>
      </c>
      <c r="AY16" s="67">
        <f t="shared" si="6"/>
        <v>0</v>
      </c>
      <c r="AZ16" s="67">
        <f t="shared" si="6"/>
        <v>0</v>
      </c>
      <c r="BA16" s="68">
        <f t="shared" si="7"/>
        <v>0</v>
      </c>
      <c r="BB16" s="64">
        <f t="shared" si="8"/>
        <v>0</v>
      </c>
      <c r="BC16" s="69">
        <f t="shared" si="9"/>
        <v>0</v>
      </c>
      <c r="BD16" s="67">
        <f t="shared" si="10"/>
        <v>0</v>
      </c>
      <c r="BE16" s="67">
        <f t="shared" si="10"/>
        <v>0</v>
      </c>
      <c r="BF16" s="67">
        <f t="shared" si="10"/>
        <v>0</v>
      </c>
      <c r="BG16" s="67">
        <f t="shared" si="10"/>
        <v>0</v>
      </c>
      <c r="BH16" s="67">
        <f t="shared" si="10"/>
        <v>0</v>
      </c>
      <c r="BI16" s="67">
        <f t="shared" si="10"/>
        <v>0</v>
      </c>
      <c r="BJ16" s="67">
        <f t="shared" si="10"/>
        <v>0</v>
      </c>
      <c r="BK16" s="67">
        <f t="shared" si="10"/>
        <v>0</v>
      </c>
      <c r="BL16" s="70">
        <f t="shared" si="11"/>
        <v>0</v>
      </c>
      <c r="BM16" s="71">
        <f t="shared" si="12"/>
        <v>0</v>
      </c>
      <c r="BN16" s="71">
        <f t="shared" si="13"/>
        <v>0</v>
      </c>
      <c r="BO16" s="71">
        <f t="shared" si="14"/>
        <v>0</v>
      </c>
      <c r="BP16" s="71">
        <f t="shared" si="15"/>
        <v>0</v>
      </c>
      <c r="BQ16" s="71">
        <f t="shared" si="16"/>
        <v>0</v>
      </c>
      <c r="BR16" s="71">
        <f t="shared" si="17"/>
        <v>0</v>
      </c>
      <c r="BS16" s="71">
        <f t="shared" si="18"/>
        <v>0</v>
      </c>
      <c r="BT16" s="71">
        <f t="shared" si="19"/>
        <v>0</v>
      </c>
      <c r="BU16" s="72">
        <f t="shared" si="20"/>
        <v>0</v>
      </c>
      <c r="BV16" s="73">
        <f t="shared" si="21"/>
        <v>0</v>
      </c>
      <c r="BW16" s="129" t="s">
        <v>567</v>
      </c>
      <c r="BX16" s="134">
        <v>2022</v>
      </c>
      <c r="BY16" s="129" t="s">
        <v>568</v>
      </c>
      <c r="BZ16" s="129" t="s">
        <v>572</v>
      </c>
      <c r="CA16" s="129" t="s">
        <v>574</v>
      </c>
      <c r="CB16" s="129" t="s">
        <v>571</v>
      </c>
    </row>
    <row r="17" spans="1:81" x14ac:dyDescent="0.25">
      <c r="A17" s="77" t="str">
        <f t="shared" si="0"/>
        <v>X1RN00D45V0LWA</v>
      </c>
      <c r="B17" s="77" t="s">
        <v>251</v>
      </c>
      <c r="C17" s="77"/>
      <c r="D17" s="77" t="s">
        <v>256</v>
      </c>
      <c r="E17" s="77" t="s">
        <v>252</v>
      </c>
      <c r="F17" s="77" t="s">
        <v>262</v>
      </c>
      <c r="G17" s="77" t="s">
        <v>263</v>
      </c>
      <c r="H17" s="77" t="s">
        <v>381</v>
      </c>
      <c r="I17" s="77" t="s">
        <v>382</v>
      </c>
      <c r="J17" s="77" t="s">
        <v>127</v>
      </c>
      <c r="K17" s="77" t="s">
        <v>450</v>
      </c>
      <c r="L17" s="77" t="s">
        <v>130</v>
      </c>
      <c r="M17" s="77">
        <v>69.989999999999995</v>
      </c>
      <c r="N17" s="96">
        <f t="shared" si="1"/>
        <v>64131.837000000007</v>
      </c>
      <c r="O17" s="77"/>
      <c r="P17" s="96">
        <f t="shared" si="2"/>
        <v>32335.380000000005</v>
      </c>
      <c r="Q17" s="78">
        <f t="shared" si="3"/>
        <v>0.32528456446158976</v>
      </c>
      <c r="R17" s="27">
        <v>22.766666666666666</v>
      </c>
      <c r="AD17" s="34">
        <v>15</v>
      </c>
      <c r="AE17" s="34">
        <v>15</v>
      </c>
      <c r="AF17" s="34"/>
      <c r="AG17" s="34"/>
      <c r="AH17" s="34"/>
      <c r="AI17" s="34"/>
      <c r="AJ17" s="35">
        <v>15</v>
      </c>
      <c r="AK17" s="34">
        <v>15</v>
      </c>
      <c r="AL17" s="35"/>
      <c r="AM17" s="34"/>
      <c r="AN17" s="34"/>
      <c r="AO17" s="35"/>
      <c r="AP17" s="35"/>
      <c r="AQ17" s="48">
        <f t="shared" si="4"/>
        <v>30</v>
      </c>
      <c r="AR17" s="66">
        <f t="shared" si="5"/>
        <v>705.76666666666665</v>
      </c>
      <c r="AS17" s="67">
        <f t="shared" si="6"/>
        <v>7</v>
      </c>
      <c r="AT17" s="67">
        <f t="shared" si="6"/>
        <v>11</v>
      </c>
      <c r="AU17" s="67">
        <f t="shared" si="6"/>
        <v>8</v>
      </c>
      <c r="AV17" s="67">
        <f t="shared" si="6"/>
        <v>5</v>
      </c>
      <c r="AW17" s="67">
        <f t="shared" si="6"/>
        <v>0</v>
      </c>
      <c r="AX17" s="67">
        <f t="shared" si="6"/>
        <v>0</v>
      </c>
      <c r="AY17" s="67">
        <f t="shared" si="6"/>
        <v>0</v>
      </c>
      <c r="AZ17" s="67">
        <f t="shared" si="6"/>
        <v>0</v>
      </c>
      <c r="BA17" s="68">
        <f t="shared" si="7"/>
        <v>31</v>
      </c>
      <c r="BB17" s="64">
        <f t="shared" si="8"/>
        <v>30</v>
      </c>
      <c r="BC17" s="69">
        <f t="shared" si="9"/>
        <v>683</v>
      </c>
      <c r="BD17" s="67">
        <f t="shared" si="10"/>
        <v>7</v>
      </c>
      <c r="BE17" s="67">
        <f t="shared" si="10"/>
        <v>11</v>
      </c>
      <c r="BF17" s="67">
        <f t="shared" si="10"/>
        <v>8</v>
      </c>
      <c r="BG17" s="67">
        <f t="shared" si="10"/>
        <v>4</v>
      </c>
      <c r="BH17" s="67">
        <f t="shared" si="10"/>
        <v>0</v>
      </c>
      <c r="BI17" s="67">
        <f t="shared" si="10"/>
        <v>0</v>
      </c>
      <c r="BJ17" s="67">
        <f t="shared" si="10"/>
        <v>0</v>
      </c>
      <c r="BK17" s="67">
        <f t="shared" si="10"/>
        <v>0</v>
      </c>
      <c r="BL17" s="70">
        <f t="shared" si="11"/>
        <v>30</v>
      </c>
      <c r="BM17" s="71">
        <f t="shared" si="12"/>
        <v>14</v>
      </c>
      <c r="BN17" s="71">
        <f t="shared" si="13"/>
        <v>22</v>
      </c>
      <c r="BO17" s="71">
        <f t="shared" si="14"/>
        <v>16</v>
      </c>
      <c r="BP17" s="71">
        <f t="shared" si="15"/>
        <v>9</v>
      </c>
      <c r="BQ17" s="71">
        <f t="shared" si="16"/>
        <v>0</v>
      </c>
      <c r="BR17" s="71">
        <f t="shared" si="17"/>
        <v>0</v>
      </c>
      <c r="BS17" s="71">
        <f t="shared" si="18"/>
        <v>0</v>
      </c>
      <c r="BT17" s="71">
        <f t="shared" si="19"/>
        <v>0</v>
      </c>
      <c r="BU17" s="72">
        <f t="shared" si="20"/>
        <v>61</v>
      </c>
      <c r="BV17" s="73">
        <f t="shared" si="21"/>
        <v>1388.7666666666667</v>
      </c>
      <c r="BW17" s="129" t="s">
        <v>567</v>
      </c>
      <c r="BX17" s="134">
        <v>2022</v>
      </c>
      <c r="BY17" s="129" t="s">
        <v>568</v>
      </c>
      <c r="BZ17" s="129" t="s">
        <v>572</v>
      </c>
      <c r="CA17" s="129" t="s">
        <v>574</v>
      </c>
      <c r="CB17" s="129" t="s">
        <v>550</v>
      </c>
      <c r="CC17" t="s">
        <v>544</v>
      </c>
    </row>
    <row r="18" spans="1:81" x14ac:dyDescent="0.25">
      <c r="A18" s="77" t="str">
        <f t="shared" si="0"/>
        <v>X2OP23K9TZ0JBLK</v>
      </c>
      <c r="B18" s="77" t="s">
        <v>251</v>
      </c>
      <c r="C18" s="77"/>
      <c r="D18" s="77" t="s">
        <v>253</v>
      </c>
      <c r="E18" s="77" t="s">
        <v>252</v>
      </c>
      <c r="F18" s="77" t="s">
        <v>264</v>
      </c>
      <c r="G18" s="77" t="s">
        <v>265</v>
      </c>
      <c r="H18" s="77" t="s">
        <v>85</v>
      </c>
      <c r="I18" s="77" t="s">
        <v>366</v>
      </c>
      <c r="J18" s="77" t="s">
        <v>127</v>
      </c>
      <c r="K18" s="77" t="s">
        <v>128</v>
      </c>
      <c r="L18" s="77" t="s">
        <v>130</v>
      </c>
      <c r="M18" s="77">
        <v>29.99</v>
      </c>
      <c r="N18" s="96">
        <f t="shared" si="1"/>
        <v>27479.837</v>
      </c>
      <c r="O18" s="77"/>
      <c r="P18" s="96">
        <f t="shared" si="2"/>
        <v>13855.38</v>
      </c>
      <c r="Q18" s="78">
        <f t="shared" si="3"/>
        <v>0.31</v>
      </c>
      <c r="R18" s="27">
        <v>9.2968999999999991</v>
      </c>
      <c r="AD18" s="34"/>
      <c r="AE18" s="34"/>
      <c r="AF18" s="34"/>
      <c r="AG18" s="34"/>
      <c r="AH18" s="34"/>
      <c r="AI18" s="34"/>
      <c r="AJ18" s="35"/>
      <c r="AK18" s="34"/>
      <c r="AL18" s="35"/>
      <c r="AM18" s="34"/>
      <c r="AN18" s="34"/>
      <c r="AO18" s="35"/>
      <c r="AP18" s="35"/>
      <c r="AQ18" s="48">
        <f t="shared" si="4"/>
        <v>0</v>
      </c>
      <c r="AR18" s="66">
        <f t="shared" si="5"/>
        <v>0</v>
      </c>
      <c r="AS18" s="67">
        <f t="shared" si="6"/>
        <v>0</v>
      </c>
      <c r="AT18" s="67">
        <f t="shared" si="6"/>
        <v>0</v>
      </c>
      <c r="AU18" s="67">
        <f t="shared" si="6"/>
        <v>0</v>
      </c>
      <c r="AV18" s="67">
        <f t="shared" si="6"/>
        <v>0</v>
      </c>
      <c r="AW18" s="67">
        <f t="shared" si="6"/>
        <v>0</v>
      </c>
      <c r="AX18" s="67">
        <f t="shared" si="6"/>
        <v>0</v>
      </c>
      <c r="AY18" s="67">
        <f t="shared" si="6"/>
        <v>0</v>
      </c>
      <c r="AZ18" s="67">
        <f t="shared" si="6"/>
        <v>0</v>
      </c>
      <c r="BA18" s="68">
        <f t="shared" si="7"/>
        <v>0</v>
      </c>
      <c r="BB18" s="64">
        <f t="shared" si="8"/>
        <v>0</v>
      </c>
      <c r="BC18" s="69">
        <f t="shared" si="9"/>
        <v>0</v>
      </c>
      <c r="BD18" s="67">
        <f t="shared" si="10"/>
        <v>0</v>
      </c>
      <c r="BE18" s="67">
        <f t="shared" si="10"/>
        <v>0</v>
      </c>
      <c r="BF18" s="67">
        <f t="shared" si="10"/>
        <v>0</v>
      </c>
      <c r="BG18" s="67">
        <f t="shared" si="10"/>
        <v>0</v>
      </c>
      <c r="BH18" s="67">
        <f t="shared" si="10"/>
        <v>0</v>
      </c>
      <c r="BI18" s="67">
        <f t="shared" si="10"/>
        <v>0</v>
      </c>
      <c r="BJ18" s="67">
        <f t="shared" si="10"/>
        <v>0</v>
      </c>
      <c r="BK18" s="67">
        <f t="shared" si="10"/>
        <v>0</v>
      </c>
      <c r="BL18" s="70">
        <f t="shared" si="11"/>
        <v>0</v>
      </c>
      <c r="BM18" s="71">
        <f t="shared" si="12"/>
        <v>0</v>
      </c>
      <c r="BN18" s="71">
        <f t="shared" si="13"/>
        <v>0</v>
      </c>
      <c r="BO18" s="71">
        <f t="shared" si="14"/>
        <v>0</v>
      </c>
      <c r="BP18" s="71">
        <f t="shared" si="15"/>
        <v>0</v>
      </c>
      <c r="BQ18" s="71">
        <f t="shared" si="16"/>
        <v>0</v>
      </c>
      <c r="BR18" s="71">
        <f t="shared" si="17"/>
        <v>0</v>
      </c>
      <c r="BS18" s="71">
        <f t="shared" si="18"/>
        <v>0</v>
      </c>
      <c r="BT18" s="71">
        <f t="shared" si="19"/>
        <v>0</v>
      </c>
      <c r="BU18" s="72">
        <f t="shared" si="20"/>
        <v>0</v>
      </c>
      <c r="BV18" s="73">
        <f t="shared" si="21"/>
        <v>0</v>
      </c>
      <c r="BW18" s="129" t="s">
        <v>567</v>
      </c>
      <c r="BX18" s="134">
        <v>2022</v>
      </c>
      <c r="BY18" s="129" t="s">
        <v>568</v>
      </c>
      <c r="BZ18" s="129" t="s">
        <v>572</v>
      </c>
      <c r="CA18" s="129" t="s">
        <v>574</v>
      </c>
      <c r="CB18" s="129" t="s">
        <v>570</v>
      </c>
    </row>
    <row r="19" spans="1:81" x14ac:dyDescent="0.25">
      <c r="A19" s="77" t="str">
        <f t="shared" si="0"/>
        <v>X2OP23K9TZ0G011</v>
      </c>
      <c r="B19" s="77" t="s">
        <v>251</v>
      </c>
      <c r="C19" s="77"/>
      <c r="D19" s="77" t="s">
        <v>253</v>
      </c>
      <c r="E19" s="77" t="s">
        <v>252</v>
      </c>
      <c r="F19" s="77" t="s">
        <v>264</v>
      </c>
      <c r="G19" s="77" t="s">
        <v>265</v>
      </c>
      <c r="H19" s="77" t="s">
        <v>89</v>
      </c>
      <c r="I19" s="77" t="s">
        <v>367</v>
      </c>
      <c r="J19" s="77" t="s">
        <v>127</v>
      </c>
      <c r="K19" s="77" t="s">
        <v>128</v>
      </c>
      <c r="L19" s="77" t="s">
        <v>130</v>
      </c>
      <c r="M19" s="77">
        <v>29.99</v>
      </c>
      <c r="N19" s="96">
        <f t="shared" si="1"/>
        <v>27479.837</v>
      </c>
      <c r="O19" s="77"/>
      <c r="P19" s="96">
        <f t="shared" si="2"/>
        <v>13855.38</v>
      </c>
      <c r="Q19" s="78">
        <f t="shared" si="3"/>
        <v>0.31</v>
      </c>
      <c r="R19" s="27">
        <v>9.2968999999999991</v>
      </c>
      <c r="AD19" s="34"/>
      <c r="AE19" s="34"/>
      <c r="AF19" s="34"/>
      <c r="AG19" s="34"/>
      <c r="AH19" s="34"/>
      <c r="AI19" s="34"/>
      <c r="AJ19" s="35"/>
      <c r="AK19" s="34"/>
      <c r="AL19" s="35"/>
      <c r="AM19" s="34"/>
      <c r="AN19" s="34"/>
      <c r="AO19" s="35"/>
      <c r="AP19" s="35"/>
      <c r="AQ19" s="48">
        <f t="shared" si="4"/>
        <v>0</v>
      </c>
      <c r="AR19" s="66">
        <f t="shared" si="5"/>
        <v>0</v>
      </c>
      <c r="AS19" s="67">
        <f t="shared" si="6"/>
        <v>0</v>
      </c>
      <c r="AT19" s="67">
        <f t="shared" si="6"/>
        <v>0</v>
      </c>
      <c r="AU19" s="67">
        <f t="shared" si="6"/>
        <v>0</v>
      </c>
      <c r="AV19" s="67">
        <f t="shared" si="6"/>
        <v>0</v>
      </c>
      <c r="AW19" s="67">
        <f t="shared" si="6"/>
        <v>0</v>
      </c>
      <c r="AX19" s="67">
        <f t="shared" si="6"/>
        <v>0</v>
      </c>
      <c r="AY19" s="67">
        <f t="shared" si="6"/>
        <v>0</v>
      </c>
      <c r="AZ19" s="67">
        <f t="shared" si="6"/>
        <v>0</v>
      </c>
      <c r="BA19" s="68">
        <f t="shared" si="7"/>
        <v>0</v>
      </c>
      <c r="BB19" s="64">
        <f t="shared" si="8"/>
        <v>0</v>
      </c>
      <c r="BC19" s="69">
        <f t="shared" si="9"/>
        <v>0</v>
      </c>
      <c r="BD19" s="67">
        <f t="shared" si="10"/>
        <v>0</v>
      </c>
      <c r="BE19" s="67">
        <f t="shared" si="10"/>
        <v>0</v>
      </c>
      <c r="BF19" s="67">
        <f t="shared" si="10"/>
        <v>0</v>
      </c>
      <c r="BG19" s="67">
        <f t="shared" si="10"/>
        <v>0</v>
      </c>
      <c r="BH19" s="67">
        <f t="shared" si="10"/>
        <v>0</v>
      </c>
      <c r="BI19" s="67">
        <f t="shared" si="10"/>
        <v>0</v>
      </c>
      <c r="BJ19" s="67">
        <f t="shared" si="10"/>
        <v>0</v>
      </c>
      <c r="BK19" s="67">
        <f t="shared" si="10"/>
        <v>0</v>
      </c>
      <c r="BL19" s="70">
        <f t="shared" si="11"/>
        <v>0</v>
      </c>
      <c r="BM19" s="71">
        <f t="shared" si="12"/>
        <v>0</v>
      </c>
      <c r="BN19" s="71">
        <f t="shared" si="13"/>
        <v>0</v>
      </c>
      <c r="BO19" s="71">
        <f t="shared" si="14"/>
        <v>0</v>
      </c>
      <c r="BP19" s="71">
        <f t="shared" si="15"/>
        <v>0</v>
      </c>
      <c r="BQ19" s="71">
        <f t="shared" si="16"/>
        <v>0</v>
      </c>
      <c r="BR19" s="71">
        <f t="shared" si="17"/>
        <v>0</v>
      </c>
      <c r="BS19" s="71">
        <f t="shared" si="18"/>
        <v>0</v>
      </c>
      <c r="BT19" s="71">
        <f t="shared" si="19"/>
        <v>0</v>
      </c>
      <c r="BU19" s="72">
        <f t="shared" si="20"/>
        <v>0</v>
      </c>
      <c r="BV19" s="73">
        <f t="shared" si="21"/>
        <v>0</v>
      </c>
      <c r="BW19" s="129" t="s">
        <v>567</v>
      </c>
      <c r="BX19" s="134">
        <v>2022</v>
      </c>
      <c r="BY19" s="129" t="s">
        <v>568</v>
      </c>
      <c r="BZ19" s="129" t="s">
        <v>572</v>
      </c>
      <c r="CA19" s="129" t="s">
        <v>574</v>
      </c>
      <c r="CB19" s="129" t="s">
        <v>570</v>
      </c>
    </row>
    <row r="20" spans="1:81" x14ac:dyDescent="0.25">
      <c r="A20" s="77" t="str">
        <f t="shared" si="0"/>
        <v>X2OP23K9TZ0G7R1</v>
      </c>
      <c r="B20" s="77" t="s">
        <v>251</v>
      </c>
      <c r="C20" s="77"/>
      <c r="D20" s="77" t="s">
        <v>253</v>
      </c>
      <c r="E20" s="77" t="s">
        <v>252</v>
      </c>
      <c r="F20" s="77" t="s">
        <v>264</v>
      </c>
      <c r="G20" s="77" t="s">
        <v>265</v>
      </c>
      <c r="H20" s="77" t="s">
        <v>368</v>
      </c>
      <c r="I20" s="77" t="s">
        <v>369</v>
      </c>
      <c r="J20" s="77" t="s">
        <v>127</v>
      </c>
      <c r="K20" s="77" t="s">
        <v>128</v>
      </c>
      <c r="L20" s="77" t="s">
        <v>130</v>
      </c>
      <c r="M20" s="77">
        <v>29.99</v>
      </c>
      <c r="N20" s="96">
        <f t="shared" si="1"/>
        <v>27479.837</v>
      </c>
      <c r="O20" s="77"/>
      <c r="P20" s="96">
        <f t="shared" si="2"/>
        <v>13855.38</v>
      </c>
      <c r="Q20" s="78">
        <f t="shared" si="3"/>
        <v>0.31</v>
      </c>
      <c r="R20" s="27">
        <v>9.2968999999999991</v>
      </c>
      <c r="AD20" s="34"/>
      <c r="AE20" s="34"/>
      <c r="AF20" s="34"/>
      <c r="AG20" s="34"/>
      <c r="AH20" s="34"/>
      <c r="AI20" s="34"/>
      <c r="AJ20" s="35"/>
      <c r="AK20" s="34"/>
      <c r="AL20" s="35"/>
      <c r="AM20" s="34"/>
      <c r="AN20" s="34"/>
      <c r="AO20" s="35"/>
      <c r="AP20" s="35"/>
      <c r="AQ20" s="48">
        <f t="shared" si="4"/>
        <v>0</v>
      </c>
      <c r="AR20" s="66">
        <f t="shared" si="5"/>
        <v>0</v>
      </c>
      <c r="AS20" s="67">
        <f t="shared" si="6"/>
        <v>0</v>
      </c>
      <c r="AT20" s="67">
        <f t="shared" si="6"/>
        <v>0</v>
      </c>
      <c r="AU20" s="67">
        <f t="shared" si="6"/>
        <v>0</v>
      </c>
      <c r="AV20" s="67">
        <f t="shared" si="6"/>
        <v>0</v>
      </c>
      <c r="AW20" s="67">
        <f t="shared" si="6"/>
        <v>0</v>
      </c>
      <c r="AX20" s="67">
        <f t="shared" si="6"/>
        <v>0</v>
      </c>
      <c r="AY20" s="67">
        <f t="shared" si="6"/>
        <v>0</v>
      </c>
      <c r="AZ20" s="67">
        <f t="shared" si="6"/>
        <v>0</v>
      </c>
      <c r="BA20" s="68">
        <f t="shared" si="7"/>
        <v>0</v>
      </c>
      <c r="BB20" s="64">
        <f t="shared" si="8"/>
        <v>0</v>
      </c>
      <c r="BC20" s="69">
        <f t="shared" si="9"/>
        <v>0</v>
      </c>
      <c r="BD20" s="67">
        <f t="shared" si="10"/>
        <v>0</v>
      </c>
      <c r="BE20" s="67">
        <f t="shared" si="10"/>
        <v>0</v>
      </c>
      <c r="BF20" s="67">
        <f t="shared" si="10"/>
        <v>0</v>
      </c>
      <c r="BG20" s="67">
        <f t="shared" si="10"/>
        <v>0</v>
      </c>
      <c r="BH20" s="67">
        <f t="shared" si="10"/>
        <v>0</v>
      </c>
      <c r="BI20" s="67">
        <f t="shared" si="10"/>
        <v>0</v>
      </c>
      <c r="BJ20" s="67">
        <f t="shared" si="10"/>
        <v>0</v>
      </c>
      <c r="BK20" s="67">
        <f t="shared" si="10"/>
        <v>0</v>
      </c>
      <c r="BL20" s="70">
        <f t="shared" si="11"/>
        <v>0</v>
      </c>
      <c r="BM20" s="71">
        <f t="shared" si="12"/>
        <v>0</v>
      </c>
      <c r="BN20" s="71">
        <f t="shared" si="13"/>
        <v>0</v>
      </c>
      <c r="BO20" s="71">
        <f t="shared" si="14"/>
        <v>0</v>
      </c>
      <c r="BP20" s="71">
        <f t="shared" si="15"/>
        <v>0</v>
      </c>
      <c r="BQ20" s="71">
        <f t="shared" si="16"/>
        <v>0</v>
      </c>
      <c r="BR20" s="71">
        <f t="shared" si="17"/>
        <v>0</v>
      </c>
      <c r="BS20" s="71">
        <f t="shared" si="18"/>
        <v>0</v>
      </c>
      <c r="BT20" s="71">
        <f t="shared" si="19"/>
        <v>0</v>
      </c>
      <c r="BU20" s="72">
        <f t="shared" si="20"/>
        <v>0</v>
      </c>
      <c r="BV20" s="73">
        <f t="shared" si="21"/>
        <v>0</v>
      </c>
      <c r="BW20" s="129" t="s">
        <v>567</v>
      </c>
      <c r="BX20" s="134">
        <v>2022</v>
      </c>
      <c r="BY20" s="129" t="s">
        <v>568</v>
      </c>
      <c r="BZ20" s="129" t="s">
        <v>572</v>
      </c>
      <c r="CA20" s="129" t="s">
        <v>574</v>
      </c>
      <c r="CB20" s="129" t="s">
        <v>570</v>
      </c>
    </row>
    <row r="21" spans="1:81" x14ac:dyDescent="0.25">
      <c r="A21" s="77" t="str">
        <f t="shared" si="0"/>
        <v>X2OP11KB5A0JBLK</v>
      </c>
      <c r="B21" s="77" t="s">
        <v>251</v>
      </c>
      <c r="C21" s="77"/>
      <c r="D21" s="77" t="s">
        <v>253</v>
      </c>
      <c r="E21" s="77" t="s">
        <v>252</v>
      </c>
      <c r="F21" s="77" t="s">
        <v>266</v>
      </c>
      <c r="G21" s="77" t="s">
        <v>267</v>
      </c>
      <c r="H21" s="77" t="s">
        <v>85</v>
      </c>
      <c r="I21" s="77" t="s">
        <v>366</v>
      </c>
      <c r="J21" s="77" t="s">
        <v>127</v>
      </c>
      <c r="K21" s="77" t="s">
        <v>129</v>
      </c>
      <c r="L21" s="77" t="s">
        <v>130</v>
      </c>
      <c r="M21" s="77">
        <v>34.99</v>
      </c>
      <c r="N21" s="96">
        <f t="shared" si="1"/>
        <v>32061.337</v>
      </c>
      <c r="O21" s="77"/>
      <c r="P21" s="96">
        <f t="shared" si="2"/>
        <v>16165.38</v>
      </c>
      <c r="Q21" s="78">
        <f t="shared" si="3"/>
        <v>0.31</v>
      </c>
      <c r="R21" s="27">
        <v>10.8469</v>
      </c>
      <c r="AD21" s="34">
        <v>15</v>
      </c>
      <c r="AE21" s="34">
        <v>15</v>
      </c>
      <c r="AF21" s="34"/>
      <c r="AG21" s="34"/>
      <c r="AH21" s="34"/>
      <c r="AI21" s="34"/>
      <c r="AJ21" s="35">
        <v>15</v>
      </c>
      <c r="AK21" s="34">
        <v>15</v>
      </c>
      <c r="AL21" s="35"/>
      <c r="AM21" s="34"/>
      <c r="AN21" s="34"/>
      <c r="AO21" s="35"/>
      <c r="AP21" s="35"/>
      <c r="AQ21" s="48">
        <f t="shared" si="4"/>
        <v>30</v>
      </c>
      <c r="AR21" s="66">
        <f t="shared" si="5"/>
        <v>336.25389999999999</v>
      </c>
      <c r="AS21" s="67">
        <f t="shared" si="6"/>
        <v>7</v>
      </c>
      <c r="AT21" s="67">
        <f t="shared" si="6"/>
        <v>11</v>
      </c>
      <c r="AU21" s="67">
        <f t="shared" si="6"/>
        <v>8</v>
      </c>
      <c r="AV21" s="67">
        <f t="shared" si="6"/>
        <v>5</v>
      </c>
      <c r="AW21" s="67">
        <f t="shared" si="6"/>
        <v>0</v>
      </c>
      <c r="AX21" s="67">
        <f t="shared" ref="AS21:AZ53" si="22">ROUND(IF($L21=$L$4,($AQ21*AX$4),IF($L21=$L$5,($AQ21*AX$5),IF($L21=$L$6,($AQ21*AX$6),IF($L21=$L$7,($AQ21*AX$7))))),0)</f>
        <v>0</v>
      </c>
      <c r="AY21" s="67">
        <f t="shared" si="22"/>
        <v>0</v>
      </c>
      <c r="AZ21" s="67">
        <f t="shared" si="22"/>
        <v>0</v>
      </c>
      <c r="BA21" s="68">
        <f t="shared" si="7"/>
        <v>31</v>
      </c>
      <c r="BB21" s="64">
        <f t="shared" si="8"/>
        <v>30</v>
      </c>
      <c r="BC21" s="69">
        <f t="shared" si="9"/>
        <v>325.40699999999998</v>
      </c>
      <c r="BD21" s="67">
        <f t="shared" si="10"/>
        <v>7</v>
      </c>
      <c r="BE21" s="67">
        <f t="shared" si="10"/>
        <v>11</v>
      </c>
      <c r="BF21" s="67">
        <f t="shared" si="10"/>
        <v>8</v>
      </c>
      <c r="BG21" s="67">
        <f t="shared" si="10"/>
        <v>4</v>
      </c>
      <c r="BH21" s="67">
        <f t="shared" si="10"/>
        <v>0</v>
      </c>
      <c r="BI21" s="67">
        <f t="shared" ref="BD21:BK53" si="23">ROUND(IF($L21=$L$4,($BB21*BI$4),IF($L21=$L$5,($BB21*BI$5),IF($L21=$L$6,($BB21*BI$6),IF($L21=$L$7,($BB21*BI$7))))),0)</f>
        <v>0</v>
      </c>
      <c r="BJ21" s="67">
        <f t="shared" si="23"/>
        <v>0</v>
      </c>
      <c r="BK21" s="67">
        <f t="shared" si="23"/>
        <v>0</v>
      </c>
      <c r="BL21" s="70">
        <f t="shared" si="11"/>
        <v>30</v>
      </c>
      <c r="BM21" s="71">
        <f t="shared" si="12"/>
        <v>14</v>
      </c>
      <c r="BN21" s="71">
        <f t="shared" si="13"/>
        <v>22</v>
      </c>
      <c r="BO21" s="71">
        <f t="shared" si="14"/>
        <v>16</v>
      </c>
      <c r="BP21" s="71">
        <f t="shared" si="15"/>
        <v>9</v>
      </c>
      <c r="BQ21" s="71">
        <f t="shared" si="16"/>
        <v>0</v>
      </c>
      <c r="BR21" s="71">
        <f t="shared" si="17"/>
        <v>0</v>
      </c>
      <c r="BS21" s="71">
        <f t="shared" si="18"/>
        <v>0</v>
      </c>
      <c r="BT21" s="71">
        <f t="shared" si="19"/>
        <v>0</v>
      </c>
      <c r="BU21" s="72">
        <f t="shared" si="20"/>
        <v>61</v>
      </c>
      <c r="BV21" s="73">
        <f t="shared" si="21"/>
        <v>661.66089999999997</v>
      </c>
      <c r="BW21" s="129" t="s">
        <v>567</v>
      </c>
      <c r="BX21" s="134">
        <v>2022</v>
      </c>
      <c r="BY21" s="129" t="s">
        <v>568</v>
      </c>
      <c r="BZ21" s="129" t="s">
        <v>572</v>
      </c>
      <c r="CA21" s="129" t="s">
        <v>574</v>
      </c>
      <c r="CB21" s="129" t="s">
        <v>548</v>
      </c>
      <c r="CC21" t="s">
        <v>548</v>
      </c>
    </row>
    <row r="22" spans="1:81" x14ac:dyDescent="0.25">
      <c r="A22" s="77" t="str">
        <f t="shared" si="0"/>
        <v>X2OP11KB5A0G011</v>
      </c>
      <c r="B22" s="77" t="s">
        <v>251</v>
      </c>
      <c r="C22" s="77"/>
      <c r="D22" s="77" t="s">
        <v>253</v>
      </c>
      <c r="E22" s="77" t="s">
        <v>252</v>
      </c>
      <c r="F22" s="77" t="s">
        <v>266</v>
      </c>
      <c r="G22" s="77" t="s">
        <v>267</v>
      </c>
      <c r="H22" s="77" t="s">
        <v>89</v>
      </c>
      <c r="I22" s="77" t="s">
        <v>367</v>
      </c>
      <c r="J22" s="77" t="s">
        <v>127</v>
      </c>
      <c r="K22" s="77" t="s">
        <v>129</v>
      </c>
      <c r="L22" s="77" t="s">
        <v>130</v>
      </c>
      <c r="M22" s="77">
        <v>34.99</v>
      </c>
      <c r="N22" s="96">
        <f t="shared" si="1"/>
        <v>32061.337</v>
      </c>
      <c r="O22" s="77"/>
      <c r="P22" s="96">
        <f t="shared" si="2"/>
        <v>16165.38</v>
      </c>
      <c r="Q22" s="78">
        <f t="shared" si="3"/>
        <v>0.31</v>
      </c>
      <c r="R22" s="27">
        <v>10.8469</v>
      </c>
      <c r="AD22" s="34">
        <v>15</v>
      </c>
      <c r="AE22" s="34">
        <v>15</v>
      </c>
      <c r="AF22" s="34"/>
      <c r="AG22" s="34"/>
      <c r="AH22" s="34"/>
      <c r="AI22" s="34"/>
      <c r="AJ22" s="35">
        <v>15</v>
      </c>
      <c r="AK22" s="34">
        <v>15</v>
      </c>
      <c r="AL22" s="35"/>
      <c r="AM22" s="34"/>
      <c r="AN22" s="34"/>
      <c r="AO22" s="35"/>
      <c r="AP22" s="35"/>
      <c r="AQ22" s="48">
        <f t="shared" si="4"/>
        <v>30</v>
      </c>
      <c r="AR22" s="66">
        <f t="shared" si="5"/>
        <v>336.25389999999999</v>
      </c>
      <c r="AS22" s="67">
        <f t="shared" si="22"/>
        <v>7</v>
      </c>
      <c r="AT22" s="67">
        <f t="shared" si="22"/>
        <v>11</v>
      </c>
      <c r="AU22" s="67">
        <f t="shared" si="22"/>
        <v>8</v>
      </c>
      <c r="AV22" s="67">
        <f t="shared" si="22"/>
        <v>5</v>
      </c>
      <c r="AW22" s="67">
        <f t="shared" si="22"/>
        <v>0</v>
      </c>
      <c r="AX22" s="67">
        <f t="shared" si="22"/>
        <v>0</v>
      </c>
      <c r="AY22" s="67">
        <f t="shared" si="22"/>
        <v>0</v>
      </c>
      <c r="AZ22" s="67">
        <f t="shared" si="22"/>
        <v>0</v>
      </c>
      <c r="BA22" s="68">
        <f t="shared" si="7"/>
        <v>31</v>
      </c>
      <c r="BB22" s="64">
        <f t="shared" si="8"/>
        <v>30</v>
      </c>
      <c r="BC22" s="69">
        <f t="shared" si="9"/>
        <v>325.40699999999998</v>
      </c>
      <c r="BD22" s="67">
        <f t="shared" si="23"/>
        <v>7</v>
      </c>
      <c r="BE22" s="67">
        <f t="shared" si="23"/>
        <v>11</v>
      </c>
      <c r="BF22" s="67">
        <f t="shared" si="23"/>
        <v>8</v>
      </c>
      <c r="BG22" s="67">
        <f t="shared" si="23"/>
        <v>4</v>
      </c>
      <c r="BH22" s="67">
        <f t="shared" si="23"/>
        <v>0</v>
      </c>
      <c r="BI22" s="67">
        <f t="shared" si="23"/>
        <v>0</v>
      </c>
      <c r="BJ22" s="67">
        <f t="shared" si="23"/>
        <v>0</v>
      </c>
      <c r="BK22" s="67">
        <f t="shared" si="23"/>
        <v>0</v>
      </c>
      <c r="BL22" s="70">
        <f t="shared" si="11"/>
        <v>30</v>
      </c>
      <c r="BM22" s="71">
        <f t="shared" si="12"/>
        <v>14</v>
      </c>
      <c r="BN22" s="71">
        <f t="shared" si="13"/>
        <v>22</v>
      </c>
      <c r="BO22" s="71">
        <f t="shared" si="14"/>
        <v>16</v>
      </c>
      <c r="BP22" s="71">
        <f t="shared" si="15"/>
        <v>9</v>
      </c>
      <c r="BQ22" s="71">
        <f t="shared" si="16"/>
        <v>0</v>
      </c>
      <c r="BR22" s="71">
        <f t="shared" si="17"/>
        <v>0</v>
      </c>
      <c r="BS22" s="71">
        <f t="shared" si="18"/>
        <v>0</v>
      </c>
      <c r="BT22" s="71">
        <f t="shared" si="19"/>
        <v>0</v>
      </c>
      <c r="BU22" s="72">
        <f t="shared" si="20"/>
        <v>61</v>
      </c>
      <c r="BV22" s="73">
        <f t="shared" si="21"/>
        <v>661.66089999999997</v>
      </c>
      <c r="BW22" s="129" t="s">
        <v>567</v>
      </c>
      <c r="BX22" s="134">
        <v>2022</v>
      </c>
      <c r="BY22" s="129" t="s">
        <v>568</v>
      </c>
      <c r="BZ22" s="129" t="s">
        <v>572</v>
      </c>
      <c r="CA22" s="129" t="s">
        <v>574</v>
      </c>
      <c r="CB22" s="129" t="s">
        <v>548</v>
      </c>
      <c r="CC22" t="s">
        <v>548</v>
      </c>
    </row>
    <row r="23" spans="1:81" x14ac:dyDescent="0.25">
      <c r="A23" s="77" t="str">
        <f t="shared" si="0"/>
        <v>X2OP11KB5A0G585</v>
      </c>
      <c r="B23" s="77" t="s">
        <v>251</v>
      </c>
      <c r="C23" s="77"/>
      <c r="D23" s="77" t="s">
        <v>253</v>
      </c>
      <c r="E23" s="77" t="s">
        <v>252</v>
      </c>
      <c r="F23" s="77" t="s">
        <v>266</v>
      </c>
      <c r="G23" s="77" t="s">
        <v>267</v>
      </c>
      <c r="H23" s="77" t="s">
        <v>97</v>
      </c>
      <c r="I23" s="77" t="s">
        <v>391</v>
      </c>
      <c r="J23" s="77" t="s">
        <v>127</v>
      </c>
      <c r="K23" s="77" t="s">
        <v>129</v>
      </c>
      <c r="L23" s="77" t="s">
        <v>130</v>
      </c>
      <c r="M23" s="77">
        <v>34.99</v>
      </c>
      <c r="N23" s="96">
        <f t="shared" si="1"/>
        <v>32061.337</v>
      </c>
      <c r="O23" s="77"/>
      <c r="P23" s="96">
        <f t="shared" si="2"/>
        <v>16165.38</v>
      </c>
      <c r="Q23" s="78">
        <f t="shared" si="3"/>
        <v>0.31</v>
      </c>
      <c r="R23" s="27">
        <v>10.8469</v>
      </c>
      <c r="AD23" s="34"/>
      <c r="AE23" s="34"/>
      <c r="AF23" s="34"/>
      <c r="AG23" s="34"/>
      <c r="AH23" s="34"/>
      <c r="AI23" s="34"/>
      <c r="AJ23" s="35"/>
      <c r="AK23" s="34"/>
      <c r="AL23" s="35"/>
      <c r="AM23" s="34"/>
      <c r="AN23" s="34"/>
      <c r="AO23" s="35"/>
      <c r="AP23" s="35"/>
      <c r="AQ23" s="48">
        <f t="shared" si="4"/>
        <v>0</v>
      </c>
      <c r="AR23" s="66">
        <f t="shared" si="5"/>
        <v>0</v>
      </c>
      <c r="AS23" s="67">
        <f t="shared" si="22"/>
        <v>0</v>
      </c>
      <c r="AT23" s="67">
        <f t="shared" si="22"/>
        <v>0</v>
      </c>
      <c r="AU23" s="67">
        <f t="shared" si="22"/>
        <v>0</v>
      </c>
      <c r="AV23" s="67">
        <f t="shared" si="22"/>
        <v>0</v>
      </c>
      <c r="AW23" s="67">
        <f t="shared" si="22"/>
        <v>0</v>
      </c>
      <c r="AX23" s="67">
        <f t="shared" si="22"/>
        <v>0</v>
      </c>
      <c r="AY23" s="67">
        <f t="shared" si="22"/>
        <v>0</v>
      </c>
      <c r="AZ23" s="67">
        <f t="shared" si="22"/>
        <v>0</v>
      </c>
      <c r="BA23" s="68">
        <f t="shared" si="7"/>
        <v>0</v>
      </c>
      <c r="BB23" s="64">
        <f t="shared" si="8"/>
        <v>0</v>
      </c>
      <c r="BC23" s="69">
        <f t="shared" si="9"/>
        <v>0</v>
      </c>
      <c r="BD23" s="67">
        <f t="shared" si="23"/>
        <v>0</v>
      </c>
      <c r="BE23" s="67">
        <f t="shared" si="23"/>
        <v>0</v>
      </c>
      <c r="BF23" s="67">
        <f t="shared" si="23"/>
        <v>0</v>
      </c>
      <c r="BG23" s="67">
        <f t="shared" si="23"/>
        <v>0</v>
      </c>
      <c r="BH23" s="67">
        <f t="shared" si="23"/>
        <v>0</v>
      </c>
      <c r="BI23" s="67">
        <f t="shared" si="23"/>
        <v>0</v>
      </c>
      <c r="BJ23" s="67">
        <f t="shared" si="23"/>
        <v>0</v>
      </c>
      <c r="BK23" s="67">
        <f t="shared" si="23"/>
        <v>0</v>
      </c>
      <c r="BL23" s="70">
        <f t="shared" si="11"/>
        <v>0</v>
      </c>
      <c r="BM23" s="71">
        <f t="shared" si="12"/>
        <v>0</v>
      </c>
      <c r="BN23" s="71">
        <f t="shared" si="13"/>
        <v>0</v>
      </c>
      <c r="BO23" s="71">
        <f t="shared" si="14"/>
        <v>0</v>
      </c>
      <c r="BP23" s="71">
        <f t="shared" si="15"/>
        <v>0</v>
      </c>
      <c r="BQ23" s="71">
        <f t="shared" si="16"/>
        <v>0</v>
      </c>
      <c r="BR23" s="71">
        <f t="shared" si="17"/>
        <v>0</v>
      </c>
      <c r="BS23" s="71">
        <f t="shared" si="18"/>
        <v>0</v>
      </c>
      <c r="BT23" s="71">
        <f t="shared" si="19"/>
        <v>0</v>
      </c>
      <c r="BU23" s="72">
        <f t="shared" si="20"/>
        <v>0</v>
      </c>
      <c r="BV23" s="73">
        <f t="shared" si="21"/>
        <v>0</v>
      </c>
      <c r="BW23" s="129" t="s">
        <v>567</v>
      </c>
      <c r="BX23" s="134">
        <v>2022</v>
      </c>
      <c r="BY23" s="129" t="s">
        <v>568</v>
      </c>
      <c r="BZ23" s="129" t="s">
        <v>572</v>
      </c>
      <c r="CA23" s="129" t="s">
        <v>574</v>
      </c>
      <c r="CB23" s="129" t="s">
        <v>548</v>
      </c>
    </row>
    <row r="24" spans="1:81" x14ac:dyDescent="0.25">
      <c r="A24" s="77" t="str">
        <f t="shared" si="0"/>
        <v>X2OI04KAK90TWHT</v>
      </c>
      <c r="B24" s="77" t="s">
        <v>251</v>
      </c>
      <c r="C24" s="77"/>
      <c r="D24" s="77" t="s">
        <v>253</v>
      </c>
      <c r="E24" s="77" t="s">
        <v>252</v>
      </c>
      <c r="F24" s="77" t="s">
        <v>268</v>
      </c>
      <c r="G24" s="77" t="s">
        <v>269</v>
      </c>
      <c r="H24" s="77" t="s">
        <v>384</v>
      </c>
      <c r="I24" s="77" t="s">
        <v>385</v>
      </c>
      <c r="J24" s="77" t="s">
        <v>127</v>
      </c>
      <c r="K24" s="77" t="s">
        <v>129</v>
      </c>
      <c r="L24" s="77" t="s">
        <v>130</v>
      </c>
      <c r="M24" s="77">
        <v>24.99</v>
      </c>
      <c r="N24" s="96">
        <f t="shared" si="1"/>
        <v>22898.337</v>
      </c>
      <c r="O24" s="77"/>
      <c r="P24" s="96">
        <f t="shared" si="2"/>
        <v>11545.38</v>
      </c>
      <c r="Q24" s="78">
        <f t="shared" si="3"/>
        <v>0.31</v>
      </c>
      <c r="R24" s="27">
        <v>7.7468999999999992</v>
      </c>
      <c r="AD24" s="34"/>
      <c r="AE24" s="34"/>
      <c r="AF24" s="34"/>
      <c r="AG24" s="34"/>
      <c r="AH24" s="34"/>
      <c r="AI24" s="34"/>
      <c r="AJ24" s="35"/>
      <c r="AK24" s="34"/>
      <c r="AL24" s="35"/>
      <c r="AM24" s="34"/>
      <c r="AN24" s="34"/>
      <c r="AO24" s="35"/>
      <c r="AP24" s="35"/>
      <c r="AQ24" s="48">
        <f t="shared" si="4"/>
        <v>0</v>
      </c>
      <c r="AR24" s="66">
        <f t="shared" si="5"/>
        <v>0</v>
      </c>
      <c r="AS24" s="67">
        <f t="shared" si="22"/>
        <v>0</v>
      </c>
      <c r="AT24" s="67">
        <f t="shared" si="22"/>
        <v>0</v>
      </c>
      <c r="AU24" s="67">
        <f t="shared" si="22"/>
        <v>0</v>
      </c>
      <c r="AV24" s="67">
        <f t="shared" si="22"/>
        <v>0</v>
      </c>
      <c r="AW24" s="67">
        <f t="shared" si="22"/>
        <v>0</v>
      </c>
      <c r="AX24" s="67">
        <f t="shared" si="22"/>
        <v>0</v>
      </c>
      <c r="AY24" s="67">
        <f t="shared" si="22"/>
        <v>0</v>
      </c>
      <c r="AZ24" s="67">
        <f t="shared" si="22"/>
        <v>0</v>
      </c>
      <c r="BA24" s="68">
        <f t="shared" si="7"/>
        <v>0</v>
      </c>
      <c r="BB24" s="64">
        <f t="shared" si="8"/>
        <v>0</v>
      </c>
      <c r="BC24" s="69">
        <f t="shared" si="9"/>
        <v>0</v>
      </c>
      <c r="BD24" s="67">
        <f t="shared" si="23"/>
        <v>0</v>
      </c>
      <c r="BE24" s="67">
        <f t="shared" si="23"/>
        <v>0</v>
      </c>
      <c r="BF24" s="67">
        <f t="shared" si="23"/>
        <v>0</v>
      </c>
      <c r="BG24" s="67">
        <f t="shared" si="23"/>
        <v>0</v>
      </c>
      <c r="BH24" s="67">
        <f t="shared" si="23"/>
        <v>0</v>
      </c>
      <c r="BI24" s="67">
        <f t="shared" si="23"/>
        <v>0</v>
      </c>
      <c r="BJ24" s="67">
        <f t="shared" si="23"/>
        <v>0</v>
      </c>
      <c r="BK24" s="67">
        <f t="shared" si="23"/>
        <v>0</v>
      </c>
      <c r="BL24" s="70">
        <f t="shared" si="11"/>
        <v>0</v>
      </c>
      <c r="BM24" s="71">
        <f t="shared" si="12"/>
        <v>0</v>
      </c>
      <c r="BN24" s="71">
        <f t="shared" si="13"/>
        <v>0</v>
      </c>
      <c r="BO24" s="71">
        <f t="shared" si="14"/>
        <v>0</v>
      </c>
      <c r="BP24" s="71">
        <f t="shared" si="15"/>
        <v>0</v>
      </c>
      <c r="BQ24" s="71">
        <f t="shared" si="16"/>
        <v>0</v>
      </c>
      <c r="BR24" s="71">
        <f t="shared" si="17"/>
        <v>0</v>
      </c>
      <c r="BS24" s="71">
        <f t="shared" si="18"/>
        <v>0</v>
      </c>
      <c r="BT24" s="71">
        <f t="shared" si="19"/>
        <v>0</v>
      </c>
      <c r="BU24" s="72">
        <f t="shared" si="20"/>
        <v>0</v>
      </c>
      <c r="BV24" s="73">
        <f t="shared" si="21"/>
        <v>0</v>
      </c>
      <c r="BW24" s="129" t="s">
        <v>567</v>
      </c>
      <c r="BX24" s="134">
        <v>2022</v>
      </c>
      <c r="BY24" s="129" t="s">
        <v>568</v>
      </c>
      <c r="BZ24" s="129" t="s">
        <v>572</v>
      </c>
      <c r="CA24" s="129" t="s">
        <v>574</v>
      </c>
      <c r="CB24" s="129" t="s">
        <v>570</v>
      </c>
    </row>
    <row r="25" spans="1:81" x14ac:dyDescent="0.25">
      <c r="A25" s="77" t="str">
        <f t="shared" si="0"/>
        <v>X2OP14K9B80CAMO</v>
      </c>
      <c r="B25" s="77" t="s">
        <v>251</v>
      </c>
      <c r="C25" s="77"/>
      <c r="D25" s="77" t="s">
        <v>253</v>
      </c>
      <c r="E25" s="77" t="s">
        <v>252</v>
      </c>
      <c r="F25" s="77" t="s">
        <v>270</v>
      </c>
      <c r="G25" s="77" t="s">
        <v>271</v>
      </c>
      <c r="H25" s="77" t="s">
        <v>150</v>
      </c>
      <c r="I25" s="77" t="s">
        <v>397</v>
      </c>
      <c r="J25" s="77" t="s">
        <v>127</v>
      </c>
      <c r="K25" s="77" t="s">
        <v>129</v>
      </c>
      <c r="L25" s="77" t="s">
        <v>130</v>
      </c>
      <c r="M25" s="77">
        <v>29.99</v>
      </c>
      <c r="N25" s="96">
        <f t="shared" si="1"/>
        <v>27479.837</v>
      </c>
      <c r="O25" s="77"/>
      <c r="P25" s="96">
        <f t="shared" si="2"/>
        <v>13855.38</v>
      </c>
      <c r="Q25" s="78">
        <f t="shared" si="3"/>
        <v>0.31</v>
      </c>
      <c r="R25" s="27">
        <v>9.2968999999999991</v>
      </c>
      <c r="AD25" s="34">
        <v>20</v>
      </c>
      <c r="AE25" s="34">
        <v>20</v>
      </c>
      <c r="AF25" s="34"/>
      <c r="AG25" s="34"/>
      <c r="AH25" s="34"/>
      <c r="AI25" s="34"/>
      <c r="AJ25" s="35">
        <v>20</v>
      </c>
      <c r="AK25" s="34">
        <v>20</v>
      </c>
      <c r="AL25" s="35"/>
      <c r="AM25" s="34"/>
      <c r="AN25" s="34"/>
      <c r="AO25" s="35"/>
      <c r="AP25" s="35"/>
      <c r="AQ25" s="48">
        <f t="shared" si="4"/>
        <v>40</v>
      </c>
      <c r="AR25" s="66">
        <f t="shared" si="5"/>
        <v>371.87599999999998</v>
      </c>
      <c r="AS25" s="67">
        <f t="shared" si="22"/>
        <v>9</v>
      </c>
      <c r="AT25" s="67">
        <f t="shared" si="22"/>
        <v>14</v>
      </c>
      <c r="AU25" s="67">
        <f t="shared" si="22"/>
        <v>11</v>
      </c>
      <c r="AV25" s="67">
        <f t="shared" si="22"/>
        <v>6</v>
      </c>
      <c r="AW25" s="67">
        <f t="shared" si="22"/>
        <v>0</v>
      </c>
      <c r="AX25" s="67">
        <f t="shared" si="22"/>
        <v>0</v>
      </c>
      <c r="AY25" s="67">
        <f t="shared" si="22"/>
        <v>0</v>
      </c>
      <c r="AZ25" s="67">
        <f t="shared" si="22"/>
        <v>0</v>
      </c>
      <c r="BA25" s="68">
        <f t="shared" si="7"/>
        <v>40</v>
      </c>
      <c r="BB25" s="64">
        <f t="shared" si="8"/>
        <v>40</v>
      </c>
      <c r="BC25" s="69">
        <f t="shared" si="9"/>
        <v>371.87599999999998</v>
      </c>
      <c r="BD25" s="67">
        <f t="shared" si="23"/>
        <v>9</v>
      </c>
      <c r="BE25" s="67">
        <f t="shared" si="23"/>
        <v>14</v>
      </c>
      <c r="BF25" s="67">
        <f t="shared" si="23"/>
        <v>11</v>
      </c>
      <c r="BG25" s="67">
        <f t="shared" si="23"/>
        <v>6</v>
      </c>
      <c r="BH25" s="67">
        <f t="shared" si="23"/>
        <v>0</v>
      </c>
      <c r="BI25" s="67">
        <f t="shared" si="23"/>
        <v>0</v>
      </c>
      <c r="BJ25" s="67">
        <f t="shared" si="23"/>
        <v>0</v>
      </c>
      <c r="BK25" s="67">
        <f t="shared" si="23"/>
        <v>0</v>
      </c>
      <c r="BL25" s="70">
        <f t="shared" si="11"/>
        <v>40</v>
      </c>
      <c r="BM25" s="71">
        <f t="shared" si="12"/>
        <v>18</v>
      </c>
      <c r="BN25" s="71">
        <f t="shared" si="13"/>
        <v>28</v>
      </c>
      <c r="BO25" s="71">
        <f t="shared" si="14"/>
        <v>22</v>
      </c>
      <c r="BP25" s="71">
        <f t="shared" si="15"/>
        <v>12</v>
      </c>
      <c r="BQ25" s="71">
        <f t="shared" si="16"/>
        <v>0</v>
      </c>
      <c r="BR25" s="71">
        <f t="shared" si="17"/>
        <v>0</v>
      </c>
      <c r="BS25" s="71">
        <f t="shared" si="18"/>
        <v>0</v>
      </c>
      <c r="BT25" s="71">
        <f t="shared" si="19"/>
        <v>0</v>
      </c>
      <c r="BU25" s="72">
        <f t="shared" si="20"/>
        <v>80</v>
      </c>
      <c r="BV25" s="73">
        <f t="shared" si="21"/>
        <v>743.75199999999995</v>
      </c>
      <c r="BW25" s="129" t="s">
        <v>567</v>
      </c>
      <c r="BX25" s="134">
        <v>2022</v>
      </c>
      <c r="BY25" s="129" t="s">
        <v>568</v>
      </c>
      <c r="BZ25" s="129" t="s">
        <v>572</v>
      </c>
      <c r="CA25" s="129" t="s">
        <v>574</v>
      </c>
      <c r="CB25" s="129" t="s">
        <v>548</v>
      </c>
      <c r="CC25" t="s">
        <v>548</v>
      </c>
    </row>
    <row r="26" spans="1:81" x14ac:dyDescent="0.25">
      <c r="A26" s="77" t="str">
        <f t="shared" si="0"/>
        <v>X2OP14K9B80JBLK</v>
      </c>
      <c r="B26" s="77" t="s">
        <v>251</v>
      </c>
      <c r="C26" s="77"/>
      <c r="D26" s="77" t="s">
        <v>253</v>
      </c>
      <c r="E26" s="77" t="s">
        <v>252</v>
      </c>
      <c r="F26" s="77" t="s">
        <v>270</v>
      </c>
      <c r="G26" s="77" t="s">
        <v>271</v>
      </c>
      <c r="H26" s="77" t="s">
        <v>85</v>
      </c>
      <c r="I26" s="77" t="s">
        <v>366</v>
      </c>
      <c r="J26" s="77" t="s">
        <v>127</v>
      </c>
      <c r="K26" s="77" t="s">
        <v>129</v>
      </c>
      <c r="L26" s="77" t="s">
        <v>130</v>
      </c>
      <c r="M26" s="77">
        <v>29.99</v>
      </c>
      <c r="N26" s="96">
        <f t="shared" si="1"/>
        <v>27479.837</v>
      </c>
      <c r="O26" s="77"/>
      <c r="P26" s="96">
        <f t="shared" si="2"/>
        <v>13855.38</v>
      </c>
      <c r="Q26" s="78">
        <f t="shared" si="3"/>
        <v>0.31</v>
      </c>
      <c r="R26" s="27">
        <v>9.2968999999999991</v>
      </c>
      <c r="AD26" s="34">
        <v>20</v>
      </c>
      <c r="AE26" s="34">
        <v>20</v>
      </c>
      <c r="AF26" s="34"/>
      <c r="AG26" s="34"/>
      <c r="AH26" s="34"/>
      <c r="AI26" s="34"/>
      <c r="AJ26" s="35">
        <v>20</v>
      </c>
      <c r="AK26" s="34">
        <v>20</v>
      </c>
      <c r="AL26" s="35"/>
      <c r="AM26" s="34"/>
      <c r="AN26" s="34"/>
      <c r="AO26" s="35"/>
      <c r="AP26" s="35"/>
      <c r="AQ26" s="48">
        <f t="shared" si="4"/>
        <v>40</v>
      </c>
      <c r="AR26" s="66">
        <f t="shared" si="5"/>
        <v>371.87599999999998</v>
      </c>
      <c r="AS26" s="67">
        <f t="shared" si="22"/>
        <v>9</v>
      </c>
      <c r="AT26" s="67">
        <f t="shared" si="22"/>
        <v>14</v>
      </c>
      <c r="AU26" s="67">
        <f t="shared" si="22"/>
        <v>11</v>
      </c>
      <c r="AV26" s="67">
        <f t="shared" si="22"/>
        <v>6</v>
      </c>
      <c r="AW26" s="67">
        <f t="shared" si="22"/>
        <v>0</v>
      </c>
      <c r="AX26" s="67">
        <f t="shared" si="22"/>
        <v>0</v>
      </c>
      <c r="AY26" s="67">
        <f t="shared" si="22"/>
        <v>0</v>
      </c>
      <c r="AZ26" s="67">
        <f t="shared" si="22"/>
        <v>0</v>
      </c>
      <c r="BA26" s="68">
        <f t="shared" si="7"/>
        <v>40</v>
      </c>
      <c r="BB26" s="64">
        <f t="shared" si="8"/>
        <v>40</v>
      </c>
      <c r="BC26" s="69">
        <f t="shared" si="9"/>
        <v>371.87599999999998</v>
      </c>
      <c r="BD26" s="67">
        <f t="shared" si="23"/>
        <v>9</v>
      </c>
      <c r="BE26" s="67">
        <f t="shared" si="23"/>
        <v>14</v>
      </c>
      <c r="BF26" s="67">
        <f t="shared" si="23"/>
        <v>11</v>
      </c>
      <c r="BG26" s="67">
        <f t="shared" si="23"/>
        <v>6</v>
      </c>
      <c r="BH26" s="67">
        <f t="shared" si="23"/>
        <v>0</v>
      </c>
      <c r="BI26" s="67">
        <f t="shared" si="23"/>
        <v>0</v>
      </c>
      <c r="BJ26" s="67">
        <f t="shared" si="23"/>
        <v>0</v>
      </c>
      <c r="BK26" s="67">
        <f t="shared" si="23"/>
        <v>0</v>
      </c>
      <c r="BL26" s="70">
        <f t="shared" si="11"/>
        <v>40</v>
      </c>
      <c r="BM26" s="71">
        <f t="shared" si="12"/>
        <v>18</v>
      </c>
      <c r="BN26" s="71">
        <f t="shared" si="13"/>
        <v>28</v>
      </c>
      <c r="BO26" s="71">
        <f t="shared" si="14"/>
        <v>22</v>
      </c>
      <c r="BP26" s="71">
        <f t="shared" si="15"/>
        <v>12</v>
      </c>
      <c r="BQ26" s="71">
        <f t="shared" si="16"/>
        <v>0</v>
      </c>
      <c r="BR26" s="71">
        <f t="shared" si="17"/>
        <v>0</v>
      </c>
      <c r="BS26" s="71">
        <f t="shared" si="18"/>
        <v>0</v>
      </c>
      <c r="BT26" s="71">
        <f t="shared" si="19"/>
        <v>0</v>
      </c>
      <c r="BU26" s="72">
        <f t="shared" si="20"/>
        <v>80</v>
      </c>
      <c r="BV26" s="73">
        <f t="shared" si="21"/>
        <v>743.75199999999995</v>
      </c>
      <c r="BW26" s="129" t="s">
        <v>567</v>
      </c>
      <c r="BX26" s="134">
        <v>2022</v>
      </c>
      <c r="BY26" s="129" t="s">
        <v>568</v>
      </c>
      <c r="BZ26" s="129" t="s">
        <v>572</v>
      </c>
      <c r="CA26" s="129" t="s">
        <v>574</v>
      </c>
      <c r="CB26" s="129" t="s">
        <v>548</v>
      </c>
      <c r="CC26" t="s">
        <v>548</v>
      </c>
    </row>
    <row r="27" spans="1:81" x14ac:dyDescent="0.25">
      <c r="A27" s="77" t="str">
        <f t="shared" si="0"/>
        <v>X2OP14K9B80G011</v>
      </c>
      <c r="B27" s="77" t="s">
        <v>251</v>
      </c>
      <c r="C27" s="77"/>
      <c r="D27" s="77" t="s">
        <v>253</v>
      </c>
      <c r="E27" s="77" t="s">
        <v>252</v>
      </c>
      <c r="F27" s="77" t="s">
        <v>270</v>
      </c>
      <c r="G27" s="77" t="s">
        <v>271</v>
      </c>
      <c r="H27" s="77" t="s">
        <v>89</v>
      </c>
      <c r="I27" s="77" t="s">
        <v>367</v>
      </c>
      <c r="J27" s="77" t="s">
        <v>127</v>
      </c>
      <c r="K27" s="77" t="s">
        <v>129</v>
      </c>
      <c r="L27" s="77" t="s">
        <v>130</v>
      </c>
      <c r="M27" s="77">
        <v>29.99</v>
      </c>
      <c r="N27" s="96">
        <f t="shared" si="1"/>
        <v>27479.837</v>
      </c>
      <c r="O27" s="77"/>
      <c r="P27" s="96">
        <f t="shared" si="2"/>
        <v>13855.38</v>
      </c>
      <c r="Q27" s="78">
        <f t="shared" si="3"/>
        <v>0.31</v>
      </c>
      <c r="R27" s="27">
        <v>9.2968999999999991</v>
      </c>
      <c r="AD27" s="34">
        <v>20</v>
      </c>
      <c r="AE27" s="34">
        <v>20</v>
      </c>
      <c r="AF27" s="34"/>
      <c r="AG27" s="34"/>
      <c r="AH27" s="34"/>
      <c r="AI27" s="34"/>
      <c r="AJ27" s="35">
        <v>20</v>
      </c>
      <c r="AK27" s="34">
        <v>20</v>
      </c>
      <c r="AL27" s="35"/>
      <c r="AM27" s="34"/>
      <c r="AN27" s="34"/>
      <c r="AO27" s="35"/>
      <c r="AP27" s="35"/>
      <c r="AQ27" s="48">
        <f t="shared" si="4"/>
        <v>40</v>
      </c>
      <c r="AR27" s="66">
        <f t="shared" si="5"/>
        <v>371.87599999999998</v>
      </c>
      <c r="AS27" s="67">
        <f t="shared" si="22"/>
        <v>9</v>
      </c>
      <c r="AT27" s="67">
        <f t="shared" si="22"/>
        <v>14</v>
      </c>
      <c r="AU27" s="67">
        <f t="shared" si="22"/>
        <v>11</v>
      </c>
      <c r="AV27" s="67">
        <f t="shared" si="22"/>
        <v>6</v>
      </c>
      <c r="AW27" s="67">
        <f t="shared" si="22"/>
        <v>0</v>
      </c>
      <c r="AX27" s="67">
        <f t="shared" si="22"/>
        <v>0</v>
      </c>
      <c r="AY27" s="67">
        <f t="shared" si="22"/>
        <v>0</v>
      </c>
      <c r="AZ27" s="67">
        <f t="shared" si="22"/>
        <v>0</v>
      </c>
      <c r="BA27" s="68">
        <f t="shared" si="7"/>
        <v>40</v>
      </c>
      <c r="BB27" s="64">
        <f t="shared" si="8"/>
        <v>40</v>
      </c>
      <c r="BC27" s="69">
        <f t="shared" si="9"/>
        <v>371.87599999999998</v>
      </c>
      <c r="BD27" s="67">
        <f t="shared" si="23"/>
        <v>9</v>
      </c>
      <c r="BE27" s="67">
        <f t="shared" si="23"/>
        <v>14</v>
      </c>
      <c r="BF27" s="67">
        <f t="shared" si="23"/>
        <v>11</v>
      </c>
      <c r="BG27" s="67">
        <f t="shared" si="23"/>
        <v>6</v>
      </c>
      <c r="BH27" s="67">
        <f t="shared" si="23"/>
        <v>0</v>
      </c>
      <c r="BI27" s="67">
        <f t="shared" si="23"/>
        <v>0</v>
      </c>
      <c r="BJ27" s="67">
        <f t="shared" si="23"/>
        <v>0</v>
      </c>
      <c r="BK27" s="67">
        <f t="shared" si="23"/>
        <v>0</v>
      </c>
      <c r="BL27" s="70">
        <f t="shared" si="11"/>
        <v>40</v>
      </c>
      <c r="BM27" s="71">
        <f t="shared" si="12"/>
        <v>18</v>
      </c>
      <c r="BN27" s="71">
        <f t="shared" si="13"/>
        <v>28</v>
      </c>
      <c r="BO27" s="71">
        <f t="shared" si="14"/>
        <v>22</v>
      </c>
      <c r="BP27" s="71">
        <f t="shared" si="15"/>
        <v>12</v>
      </c>
      <c r="BQ27" s="71">
        <f t="shared" si="16"/>
        <v>0</v>
      </c>
      <c r="BR27" s="71">
        <f t="shared" si="17"/>
        <v>0</v>
      </c>
      <c r="BS27" s="71">
        <f t="shared" si="18"/>
        <v>0</v>
      </c>
      <c r="BT27" s="71">
        <f t="shared" si="19"/>
        <v>0</v>
      </c>
      <c r="BU27" s="72">
        <f t="shared" si="20"/>
        <v>80</v>
      </c>
      <c r="BV27" s="73">
        <f t="shared" si="21"/>
        <v>743.75199999999995</v>
      </c>
      <c r="BW27" s="129" t="s">
        <v>567</v>
      </c>
      <c r="BX27" s="134">
        <v>2022</v>
      </c>
      <c r="BY27" s="129" t="s">
        <v>568</v>
      </c>
      <c r="BZ27" s="129" t="s">
        <v>572</v>
      </c>
      <c r="CA27" s="129" t="s">
        <v>574</v>
      </c>
      <c r="CB27" s="129" t="s">
        <v>548</v>
      </c>
      <c r="CC27" t="s">
        <v>548</v>
      </c>
    </row>
    <row r="28" spans="1:81" x14ac:dyDescent="0.25">
      <c r="A28" s="77" t="str">
        <f t="shared" si="0"/>
        <v>X2OP14K9B80G7R1</v>
      </c>
      <c r="B28" s="77" t="s">
        <v>251</v>
      </c>
      <c r="C28" s="77"/>
      <c r="D28" s="77" t="s">
        <v>253</v>
      </c>
      <c r="E28" s="77" t="s">
        <v>252</v>
      </c>
      <c r="F28" s="77" t="s">
        <v>270</v>
      </c>
      <c r="G28" s="77" t="s">
        <v>271</v>
      </c>
      <c r="H28" s="77" t="s">
        <v>368</v>
      </c>
      <c r="I28" s="77" t="s">
        <v>369</v>
      </c>
      <c r="J28" s="77" t="s">
        <v>127</v>
      </c>
      <c r="K28" s="77" t="s">
        <v>129</v>
      </c>
      <c r="L28" s="77" t="s">
        <v>130</v>
      </c>
      <c r="M28" s="77">
        <v>29.99</v>
      </c>
      <c r="N28" s="96">
        <f t="shared" si="1"/>
        <v>27479.837</v>
      </c>
      <c r="O28" s="77"/>
      <c r="P28" s="96">
        <f t="shared" si="2"/>
        <v>13855.38</v>
      </c>
      <c r="Q28" s="78">
        <f t="shared" si="3"/>
        <v>0.31</v>
      </c>
      <c r="R28" s="27">
        <v>9.2968999999999991</v>
      </c>
      <c r="AD28" s="34"/>
      <c r="AE28" s="34"/>
      <c r="AF28" s="34"/>
      <c r="AG28" s="34"/>
      <c r="AH28" s="34"/>
      <c r="AI28" s="34"/>
      <c r="AJ28" s="35"/>
      <c r="AK28" s="34"/>
      <c r="AL28" s="35"/>
      <c r="AM28" s="34"/>
      <c r="AN28" s="34"/>
      <c r="AO28" s="35"/>
      <c r="AP28" s="35"/>
      <c r="AQ28" s="48">
        <f t="shared" si="4"/>
        <v>0</v>
      </c>
      <c r="AR28" s="66">
        <f t="shared" si="5"/>
        <v>0</v>
      </c>
      <c r="AS28" s="67">
        <f t="shared" si="22"/>
        <v>0</v>
      </c>
      <c r="AT28" s="67">
        <f t="shared" si="22"/>
        <v>0</v>
      </c>
      <c r="AU28" s="67">
        <f t="shared" si="22"/>
        <v>0</v>
      </c>
      <c r="AV28" s="67">
        <f t="shared" si="22"/>
        <v>0</v>
      </c>
      <c r="AW28" s="67">
        <f t="shared" si="22"/>
        <v>0</v>
      </c>
      <c r="AX28" s="67">
        <f t="shared" si="22"/>
        <v>0</v>
      </c>
      <c r="AY28" s="67">
        <f t="shared" si="22"/>
        <v>0</v>
      </c>
      <c r="AZ28" s="67">
        <f t="shared" si="22"/>
        <v>0</v>
      </c>
      <c r="BA28" s="68">
        <f t="shared" si="7"/>
        <v>0</v>
      </c>
      <c r="BB28" s="64">
        <f t="shared" si="8"/>
        <v>0</v>
      </c>
      <c r="BC28" s="69">
        <f t="shared" si="9"/>
        <v>0</v>
      </c>
      <c r="BD28" s="67">
        <f t="shared" si="23"/>
        <v>0</v>
      </c>
      <c r="BE28" s="67">
        <f t="shared" si="23"/>
        <v>0</v>
      </c>
      <c r="BF28" s="67">
        <f t="shared" si="23"/>
        <v>0</v>
      </c>
      <c r="BG28" s="67">
        <f t="shared" si="23"/>
        <v>0</v>
      </c>
      <c r="BH28" s="67">
        <f t="shared" si="23"/>
        <v>0</v>
      </c>
      <c r="BI28" s="67">
        <f t="shared" si="23"/>
        <v>0</v>
      </c>
      <c r="BJ28" s="67">
        <f t="shared" si="23"/>
        <v>0</v>
      </c>
      <c r="BK28" s="67">
        <f t="shared" si="23"/>
        <v>0</v>
      </c>
      <c r="BL28" s="70">
        <f t="shared" si="11"/>
        <v>0</v>
      </c>
      <c r="BM28" s="71">
        <f t="shared" si="12"/>
        <v>0</v>
      </c>
      <c r="BN28" s="71">
        <f t="shared" si="13"/>
        <v>0</v>
      </c>
      <c r="BO28" s="71">
        <f t="shared" si="14"/>
        <v>0</v>
      </c>
      <c r="BP28" s="71">
        <f t="shared" si="15"/>
        <v>0</v>
      </c>
      <c r="BQ28" s="71">
        <f t="shared" si="16"/>
        <v>0</v>
      </c>
      <c r="BR28" s="71">
        <f t="shared" si="17"/>
        <v>0</v>
      </c>
      <c r="BS28" s="71">
        <f t="shared" si="18"/>
        <v>0</v>
      </c>
      <c r="BT28" s="71">
        <f t="shared" si="19"/>
        <v>0</v>
      </c>
      <c r="BU28" s="72">
        <f t="shared" si="20"/>
        <v>0</v>
      </c>
      <c r="BV28" s="73">
        <f t="shared" si="21"/>
        <v>0</v>
      </c>
      <c r="BW28" s="129" t="s">
        <v>567</v>
      </c>
      <c r="BX28" s="134">
        <v>2022</v>
      </c>
      <c r="BY28" s="129" t="s">
        <v>568</v>
      </c>
      <c r="BZ28" s="129" t="s">
        <v>572</v>
      </c>
      <c r="CA28" s="129" t="s">
        <v>574</v>
      </c>
      <c r="CB28" s="129" t="s">
        <v>570</v>
      </c>
    </row>
    <row r="29" spans="1:81" x14ac:dyDescent="0.25">
      <c r="A29" s="77" t="str">
        <f t="shared" si="0"/>
        <v>X2OH16WD4L0JBLK</v>
      </c>
      <c r="B29" s="77" t="s">
        <v>251</v>
      </c>
      <c r="C29" s="77"/>
      <c r="D29" s="77" t="s">
        <v>255</v>
      </c>
      <c r="E29" s="77" t="s">
        <v>252</v>
      </c>
      <c r="F29" s="77" t="s">
        <v>272</v>
      </c>
      <c r="G29" s="77" t="s">
        <v>273</v>
      </c>
      <c r="H29" s="77" t="s">
        <v>85</v>
      </c>
      <c r="I29" s="77" t="s">
        <v>366</v>
      </c>
      <c r="J29" s="77" t="s">
        <v>388</v>
      </c>
      <c r="K29" s="77" t="s">
        <v>129</v>
      </c>
      <c r="L29" s="77" t="s">
        <v>130</v>
      </c>
      <c r="M29" s="77">
        <v>49.99</v>
      </c>
      <c r="N29" s="96">
        <f t="shared" si="1"/>
        <v>45805.837</v>
      </c>
      <c r="O29" s="77"/>
      <c r="P29" s="96">
        <f t="shared" si="2"/>
        <v>23095.38</v>
      </c>
      <c r="Q29" s="78">
        <f t="shared" si="3"/>
        <v>0.31</v>
      </c>
      <c r="R29" s="27">
        <v>15.4969</v>
      </c>
      <c r="AD29" s="34"/>
      <c r="AE29" s="34"/>
      <c r="AF29" s="34"/>
      <c r="AG29" s="34"/>
      <c r="AH29" s="34"/>
      <c r="AI29" s="34"/>
      <c r="AJ29" s="35"/>
      <c r="AK29" s="34"/>
      <c r="AL29" s="35"/>
      <c r="AM29" s="34"/>
      <c r="AN29" s="34"/>
      <c r="AO29" s="35"/>
      <c r="AP29" s="35"/>
      <c r="AQ29" s="48">
        <f t="shared" si="4"/>
        <v>0</v>
      </c>
      <c r="AR29" s="66">
        <f t="shared" si="5"/>
        <v>0</v>
      </c>
      <c r="AS29" s="67">
        <f t="shared" si="22"/>
        <v>0</v>
      </c>
      <c r="AT29" s="67">
        <f t="shared" si="22"/>
        <v>0</v>
      </c>
      <c r="AU29" s="67">
        <f t="shared" si="22"/>
        <v>0</v>
      </c>
      <c r="AV29" s="67">
        <f t="shared" si="22"/>
        <v>0</v>
      </c>
      <c r="AW29" s="67">
        <f t="shared" si="22"/>
        <v>0</v>
      </c>
      <c r="AX29" s="67">
        <f t="shared" si="22"/>
        <v>0</v>
      </c>
      <c r="AY29" s="67">
        <f t="shared" si="22"/>
        <v>0</v>
      </c>
      <c r="AZ29" s="67">
        <f t="shared" si="22"/>
        <v>0</v>
      </c>
      <c r="BA29" s="68">
        <f t="shared" si="7"/>
        <v>0</v>
      </c>
      <c r="BB29" s="64">
        <f t="shared" si="8"/>
        <v>0</v>
      </c>
      <c r="BC29" s="69">
        <f t="shared" si="9"/>
        <v>0</v>
      </c>
      <c r="BD29" s="67">
        <f t="shared" si="23"/>
        <v>0</v>
      </c>
      <c r="BE29" s="67">
        <f t="shared" si="23"/>
        <v>0</v>
      </c>
      <c r="BF29" s="67">
        <f t="shared" si="23"/>
        <v>0</v>
      </c>
      <c r="BG29" s="67">
        <f t="shared" si="23"/>
        <v>0</v>
      </c>
      <c r="BH29" s="67">
        <f t="shared" si="23"/>
        <v>0</v>
      </c>
      <c r="BI29" s="67">
        <f t="shared" si="23"/>
        <v>0</v>
      </c>
      <c r="BJ29" s="67">
        <f t="shared" si="23"/>
        <v>0</v>
      </c>
      <c r="BK29" s="67">
        <f t="shared" si="23"/>
        <v>0</v>
      </c>
      <c r="BL29" s="70">
        <f t="shared" si="11"/>
        <v>0</v>
      </c>
      <c r="BM29" s="71">
        <f t="shared" si="12"/>
        <v>0</v>
      </c>
      <c r="BN29" s="71">
        <f t="shared" si="13"/>
        <v>0</v>
      </c>
      <c r="BO29" s="71">
        <f t="shared" si="14"/>
        <v>0</v>
      </c>
      <c r="BP29" s="71">
        <f t="shared" si="15"/>
        <v>0</v>
      </c>
      <c r="BQ29" s="71">
        <f t="shared" si="16"/>
        <v>0</v>
      </c>
      <c r="BR29" s="71">
        <f t="shared" si="17"/>
        <v>0</v>
      </c>
      <c r="BS29" s="71">
        <f t="shared" si="18"/>
        <v>0</v>
      </c>
      <c r="BT29" s="71">
        <f t="shared" si="19"/>
        <v>0</v>
      </c>
      <c r="BU29" s="72">
        <f t="shared" si="20"/>
        <v>0</v>
      </c>
      <c r="BV29" s="73">
        <f t="shared" si="21"/>
        <v>0</v>
      </c>
      <c r="BW29" s="129" t="s">
        <v>567</v>
      </c>
      <c r="BX29" s="134">
        <v>2022</v>
      </c>
      <c r="BY29" s="129" t="s">
        <v>568</v>
      </c>
      <c r="BZ29" s="129" t="s">
        <v>572</v>
      </c>
      <c r="CA29" s="129" t="s">
        <v>574</v>
      </c>
      <c r="CB29" s="129" t="s">
        <v>570</v>
      </c>
    </row>
    <row r="30" spans="1:81" x14ac:dyDescent="0.25">
      <c r="A30" s="77" t="str">
        <f t="shared" si="0"/>
        <v>X2OH16WD4L0G118</v>
      </c>
      <c r="B30" s="77" t="s">
        <v>251</v>
      </c>
      <c r="C30" s="77"/>
      <c r="D30" s="77" t="s">
        <v>255</v>
      </c>
      <c r="E30" s="77" t="s">
        <v>252</v>
      </c>
      <c r="F30" s="77" t="s">
        <v>272</v>
      </c>
      <c r="G30" s="77" t="s">
        <v>273</v>
      </c>
      <c r="H30" s="77" t="s">
        <v>364</v>
      </c>
      <c r="I30" s="77" t="s">
        <v>365</v>
      </c>
      <c r="J30" s="77" t="s">
        <v>388</v>
      </c>
      <c r="K30" s="77" t="s">
        <v>129</v>
      </c>
      <c r="L30" s="77" t="s">
        <v>130</v>
      </c>
      <c r="M30" s="77">
        <v>49.99</v>
      </c>
      <c r="N30" s="96">
        <f t="shared" si="1"/>
        <v>45805.837</v>
      </c>
      <c r="O30" s="77"/>
      <c r="P30" s="96">
        <f t="shared" si="2"/>
        <v>23095.38</v>
      </c>
      <c r="Q30" s="78">
        <f t="shared" si="3"/>
        <v>0.31</v>
      </c>
      <c r="R30" s="27">
        <v>15.4969</v>
      </c>
      <c r="AD30" s="34"/>
      <c r="AE30" s="34"/>
      <c r="AF30" s="34"/>
      <c r="AG30" s="34"/>
      <c r="AH30" s="34"/>
      <c r="AI30" s="34"/>
      <c r="AJ30" s="35"/>
      <c r="AK30" s="34"/>
      <c r="AL30" s="35"/>
      <c r="AM30" s="34"/>
      <c r="AN30" s="34"/>
      <c r="AO30" s="35"/>
      <c r="AP30" s="35"/>
      <c r="AQ30" s="48">
        <f t="shared" si="4"/>
        <v>0</v>
      </c>
      <c r="AR30" s="66">
        <f t="shared" si="5"/>
        <v>0</v>
      </c>
      <c r="AS30" s="67">
        <f t="shared" si="22"/>
        <v>0</v>
      </c>
      <c r="AT30" s="67">
        <f t="shared" si="22"/>
        <v>0</v>
      </c>
      <c r="AU30" s="67">
        <f t="shared" si="22"/>
        <v>0</v>
      </c>
      <c r="AV30" s="67">
        <f t="shared" si="22"/>
        <v>0</v>
      </c>
      <c r="AW30" s="67">
        <f t="shared" si="22"/>
        <v>0</v>
      </c>
      <c r="AX30" s="67">
        <f t="shared" si="22"/>
        <v>0</v>
      </c>
      <c r="AY30" s="67">
        <f t="shared" si="22"/>
        <v>0</v>
      </c>
      <c r="AZ30" s="67">
        <f t="shared" si="22"/>
        <v>0</v>
      </c>
      <c r="BA30" s="68">
        <f t="shared" si="7"/>
        <v>0</v>
      </c>
      <c r="BB30" s="64">
        <f t="shared" si="8"/>
        <v>0</v>
      </c>
      <c r="BC30" s="69">
        <f t="shared" si="9"/>
        <v>0</v>
      </c>
      <c r="BD30" s="67">
        <f t="shared" si="23"/>
        <v>0</v>
      </c>
      <c r="BE30" s="67">
        <f t="shared" si="23"/>
        <v>0</v>
      </c>
      <c r="BF30" s="67">
        <f t="shared" si="23"/>
        <v>0</v>
      </c>
      <c r="BG30" s="67">
        <f t="shared" si="23"/>
        <v>0</v>
      </c>
      <c r="BH30" s="67">
        <f t="shared" si="23"/>
        <v>0</v>
      </c>
      <c r="BI30" s="67">
        <f t="shared" si="23"/>
        <v>0</v>
      </c>
      <c r="BJ30" s="67">
        <f t="shared" si="23"/>
        <v>0</v>
      </c>
      <c r="BK30" s="67">
        <f t="shared" si="23"/>
        <v>0</v>
      </c>
      <c r="BL30" s="70">
        <f t="shared" si="11"/>
        <v>0</v>
      </c>
      <c r="BM30" s="71">
        <f t="shared" si="12"/>
        <v>0</v>
      </c>
      <c r="BN30" s="71">
        <f t="shared" si="13"/>
        <v>0</v>
      </c>
      <c r="BO30" s="71">
        <f t="shared" si="14"/>
        <v>0</v>
      </c>
      <c r="BP30" s="71">
        <f t="shared" si="15"/>
        <v>0</v>
      </c>
      <c r="BQ30" s="71">
        <f t="shared" si="16"/>
        <v>0</v>
      </c>
      <c r="BR30" s="71">
        <f t="shared" si="17"/>
        <v>0</v>
      </c>
      <c r="BS30" s="71">
        <f t="shared" si="18"/>
        <v>0</v>
      </c>
      <c r="BT30" s="71">
        <f t="shared" si="19"/>
        <v>0</v>
      </c>
      <c r="BU30" s="72">
        <f t="shared" si="20"/>
        <v>0</v>
      </c>
      <c r="BV30" s="73">
        <f t="shared" si="21"/>
        <v>0</v>
      </c>
      <c r="BW30" s="129" t="s">
        <v>567</v>
      </c>
      <c r="BX30" s="134">
        <v>2022</v>
      </c>
      <c r="BY30" s="129" t="s">
        <v>568</v>
      </c>
      <c r="BZ30" s="129" t="s">
        <v>572</v>
      </c>
      <c r="CA30" s="129" t="s">
        <v>574</v>
      </c>
      <c r="CB30" s="129" t="s">
        <v>570</v>
      </c>
    </row>
    <row r="31" spans="1:81" x14ac:dyDescent="0.25">
      <c r="A31" s="77" t="str">
        <f t="shared" si="0"/>
        <v>X2OQ05K9JY1LMGY</v>
      </c>
      <c r="B31" s="77" t="s">
        <v>251</v>
      </c>
      <c r="C31" s="77"/>
      <c r="D31" s="77" t="s">
        <v>253</v>
      </c>
      <c r="E31" s="77" t="s">
        <v>252</v>
      </c>
      <c r="F31" s="77" t="s">
        <v>274</v>
      </c>
      <c r="G31" s="77" t="s">
        <v>275</v>
      </c>
      <c r="H31" s="77" t="s">
        <v>371</v>
      </c>
      <c r="I31" s="77" t="s">
        <v>372</v>
      </c>
      <c r="J31" s="77" t="s">
        <v>380</v>
      </c>
      <c r="K31" s="77" t="s">
        <v>129</v>
      </c>
      <c r="L31" s="77" t="s">
        <v>130</v>
      </c>
      <c r="M31" s="77">
        <v>54.99</v>
      </c>
      <c r="N31" s="96">
        <f t="shared" si="1"/>
        <v>50387.337</v>
      </c>
      <c r="O31" s="77"/>
      <c r="P31" s="96">
        <f t="shared" si="2"/>
        <v>25405.38</v>
      </c>
      <c r="Q31" s="78">
        <f t="shared" si="3"/>
        <v>0.31</v>
      </c>
      <c r="R31" s="27">
        <v>17.046900000000001</v>
      </c>
      <c r="AD31" s="34"/>
      <c r="AE31" s="34"/>
      <c r="AF31" s="34"/>
      <c r="AG31" s="34"/>
      <c r="AH31" s="34"/>
      <c r="AI31" s="34"/>
      <c r="AJ31" s="35"/>
      <c r="AK31" s="34"/>
      <c r="AL31" s="35"/>
      <c r="AM31" s="34"/>
      <c r="AN31" s="34"/>
      <c r="AO31" s="35"/>
      <c r="AP31" s="35"/>
      <c r="AQ31" s="48">
        <f t="shared" si="4"/>
        <v>0</v>
      </c>
      <c r="AR31" s="66">
        <f t="shared" si="5"/>
        <v>0</v>
      </c>
      <c r="AS31" s="67">
        <f t="shared" si="22"/>
        <v>0</v>
      </c>
      <c r="AT31" s="67">
        <f t="shared" si="22"/>
        <v>0</v>
      </c>
      <c r="AU31" s="67">
        <f t="shared" si="22"/>
        <v>0</v>
      </c>
      <c r="AV31" s="67">
        <f t="shared" si="22"/>
        <v>0</v>
      </c>
      <c r="AW31" s="67">
        <f t="shared" si="22"/>
        <v>0</v>
      </c>
      <c r="AX31" s="67">
        <f t="shared" si="22"/>
        <v>0</v>
      </c>
      <c r="AY31" s="67">
        <f t="shared" si="22"/>
        <v>0</v>
      </c>
      <c r="AZ31" s="67">
        <f t="shared" si="22"/>
        <v>0</v>
      </c>
      <c r="BA31" s="68">
        <f t="shared" si="7"/>
        <v>0</v>
      </c>
      <c r="BB31" s="64">
        <f t="shared" si="8"/>
        <v>0</v>
      </c>
      <c r="BC31" s="69">
        <f t="shared" si="9"/>
        <v>0</v>
      </c>
      <c r="BD31" s="67">
        <f t="shared" si="23"/>
        <v>0</v>
      </c>
      <c r="BE31" s="67">
        <f t="shared" si="23"/>
        <v>0</v>
      </c>
      <c r="BF31" s="67">
        <f t="shared" si="23"/>
        <v>0</v>
      </c>
      <c r="BG31" s="67">
        <f t="shared" si="23"/>
        <v>0</v>
      </c>
      <c r="BH31" s="67">
        <f t="shared" si="23"/>
        <v>0</v>
      </c>
      <c r="BI31" s="67">
        <f t="shared" si="23"/>
        <v>0</v>
      </c>
      <c r="BJ31" s="67">
        <f t="shared" si="23"/>
        <v>0</v>
      </c>
      <c r="BK31" s="67">
        <f t="shared" si="23"/>
        <v>0</v>
      </c>
      <c r="BL31" s="70">
        <f t="shared" si="11"/>
        <v>0</v>
      </c>
      <c r="BM31" s="71">
        <f t="shared" si="12"/>
        <v>0</v>
      </c>
      <c r="BN31" s="71">
        <f t="shared" si="13"/>
        <v>0</v>
      </c>
      <c r="BO31" s="71">
        <f t="shared" si="14"/>
        <v>0</v>
      </c>
      <c r="BP31" s="71">
        <f t="shared" si="15"/>
        <v>0</v>
      </c>
      <c r="BQ31" s="71">
        <f t="shared" si="16"/>
        <v>0</v>
      </c>
      <c r="BR31" s="71">
        <f t="shared" si="17"/>
        <v>0</v>
      </c>
      <c r="BS31" s="71">
        <f t="shared" si="18"/>
        <v>0</v>
      </c>
      <c r="BT31" s="71">
        <f t="shared" si="19"/>
        <v>0</v>
      </c>
      <c r="BU31" s="72">
        <f t="shared" si="20"/>
        <v>0</v>
      </c>
      <c r="BV31" s="73">
        <f t="shared" si="21"/>
        <v>0</v>
      </c>
      <c r="BW31" s="129" t="s">
        <v>567</v>
      </c>
      <c r="BX31" s="134">
        <v>2022</v>
      </c>
      <c r="BY31" s="129" t="s">
        <v>568</v>
      </c>
      <c r="BZ31" s="129" t="s">
        <v>572</v>
      </c>
      <c r="CA31" s="129" t="s">
        <v>574</v>
      </c>
      <c r="CB31" s="129" t="s">
        <v>570</v>
      </c>
    </row>
    <row r="32" spans="1:81" x14ac:dyDescent="0.25">
      <c r="A32" s="77" t="str">
        <f t="shared" si="0"/>
        <v>X2OQ05K9JY1CAMO</v>
      </c>
      <c r="B32" s="77" t="s">
        <v>251</v>
      </c>
      <c r="C32" s="77"/>
      <c r="D32" s="77" t="s">
        <v>253</v>
      </c>
      <c r="E32" s="77" t="s">
        <v>252</v>
      </c>
      <c r="F32" s="77" t="s">
        <v>274</v>
      </c>
      <c r="G32" s="77" t="s">
        <v>275</v>
      </c>
      <c r="H32" s="77" t="s">
        <v>150</v>
      </c>
      <c r="I32" s="77" t="s">
        <v>397</v>
      </c>
      <c r="J32" s="77" t="s">
        <v>380</v>
      </c>
      <c r="K32" s="77" t="s">
        <v>129</v>
      </c>
      <c r="L32" s="77" t="s">
        <v>130</v>
      </c>
      <c r="M32" s="77">
        <v>54.99</v>
      </c>
      <c r="N32" s="96">
        <f t="shared" si="1"/>
        <v>50387.337</v>
      </c>
      <c r="O32" s="77"/>
      <c r="P32" s="96">
        <f t="shared" si="2"/>
        <v>25405.38</v>
      </c>
      <c r="Q32" s="78">
        <f t="shared" si="3"/>
        <v>0.31</v>
      </c>
      <c r="R32" s="27">
        <v>17.046900000000001</v>
      </c>
      <c r="AD32" s="34">
        <v>15</v>
      </c>
      <c r="AE32" s="34">
        <v>15</v>
      </c>
      <c r="AF32" s="34"/>
      <c r="AG32" s="34"/>
      <c r="AH32" s="34"/>
      <c r="AI32" s="34"/>
      <c r="AJ32" s="35">
        <v>15</v>
      </c>
      <c r="AK32" s="34">
        <v>15</v>
      </c>
      <c r="AL32" s="35"/>
      <c r="AM32" s="34"/>
      <c r="AN32" s="34"/>
      <c r="AO32" s="35"/>
      <c r="AP32" s="35"/>
      <c r="AQ32" s="48">
        <f t="shared" si="4"/>
        <v>30</v>
      </c>
      <c r="AR32" s="66">
        <f t="shared" si="5"/>
        <v>528.45389999999998</v>
      </c>
      <c r="AS32" s="67">
        <f t="shared" si="22"/>
        <v>7</v>
      </c>
      <c r="AT32" s="67">
        <f t="shared" si="22"/>
        <v>11</v>
      </c>
      <c r="AU32" s="67">
        <f t="shared" si="22"/>
        <v>8</v>
      </c>
      <c r="AV32" s="67">
        <f t="shared" si="22"/>
        <v>5</v>
      </c>
      <c r="AW32" s="67">
        <f t="shared" si="22"/>
        <v>0</v>
      </c>
      <c r="AX32" s="67">
        <f t="shared" si="22"/>
        <v>0</v>
      </c>
      <c r="AY32" s="67">
        <f t="shared" si="22"/>
        <v>0</v>
      </c>
      <c r="AZ32" s="67">
        <f t="shared" si="22"/>
        <v>0</v>
      </c>
      <c r="BA32" s="68">
        <f t="shared" si="7"/>
        <v>31</v>
      </c>
      <c r="BB32" s="64">
        <f t="shared" si="8"/>
        <v>30</v>
      </c>
      <c r="BC32" s="69">
        <f t="shared" si="9"/>
        <v>511.40700000000004</v>
      </c>
      <c r="BD32" s="67">
        <f t="shared" si="23"/>
        <v>7</v>
      </c>
      <c r="BE32" s="67">
        <f t="shared" si="23"/>
        <v>11</v>
      </c>
      <c r="BF32" s="67">
        <f t="shared" si="23"/>
        <v>8</v>
      </c>
      <c r="BG32" s="67">
        <f t="shared" si="23"/>
        <v>4</v>
      </c>
      <c r="BH32" s="67">
        <f t="shared" si="23"/>
        <v>0</v>
      </c>
      <c r="BI32" s="67">
        <f t="shared" si="23"/>
        <v>0</v>
      </c>
      <c r="BJ32" s="67">
        <f t="shared" si="23"/>
        <v>0</v>
      </c>
      <c r="BK32" s="67">
        <f t="shared" si="23"/>
        <v>0</v>
      </c>
      <c r="BL32" s="70">
        <f t="shared" si="11"/>
        <v>30</v>
      </c>
      <c r="BM32" s="71">
        <f t="shared" si="12"/>
        <v>14</v>
      </c>
      <c r="BN32" s="71">
        <f t="shared" si="13"/>
        <v>22</v>
      </c>
      <c r="BO32" s="71">
        <f t="shared" si="14"/>
        <v>16</v>
      </c>
      <c r="BP32" s="71">
        <f t="shared" si="15"/>
        <v>9</v>
      </c>
      <c r="BQ32" s="71">
        <f t="shared" si="16"/>
        <v>0</v>
      </c>
      <c r="BR32" s="71">
        <f t="shared" si="17"/>
        <v>0</v>
      </c>
      <c r="BS32" s="71">
        <f t="shared" si="18"/>
        <v>0</v>
      </c>
      <c r="BT32" s="71">
        <f t="shared" si="19"/>
        <v>0</v>
      </c>
      <c r="BU32" s="72">
        <f t="shared" si="20"/>
        <v>61</v>
      </c>
      <c r="BV32" s="73">
        <f t="shared" si="21"/>
        <v>1039.8609000000001</v>
      </c>
      <c r="BW32" s="129" t="s">
        <v>567</v>
      </c>
      <c r="BX32" s="134">
        <v>2022</v>
      </c>
      <c r="BY32" s="129" t="s">
        <v>568</v>
      </c>
      <c r="BZ32" s="129" t="s">
        <v>572</v>
      </c>
      <c r="CA32" s="129" t="s">
        <v>574</v>
      </c>
      <c r="CB32" s="129" t="s">
        <v>546</v>
      </c>
      <c r="CC32" t="s">
        <v>546</v>
      </c>
    </row>
    <row r="33" spans="1:81" x14ac:dyDescent="0.25">
      <c r="A33" s="77" t="str">
        <f t="shared" si="0"/>
        <v>X2OQ05K9JY1G585</v>
      </c>
      <c r="B33" s="77" t="s">
        <v>251</v>
      </c>
      <c r="C33" s="77"/>
      <c r="D33" s="77" t="s">
        <v>253</v>
      </c>
      <c r="E33" s="77" t="s">
        <v>252</v>
      </c>
      <c r="F33" s="77" t="s">
        <v>274</v>
      </c>
      <c r="G33" s="77" t="s">
        <v>275</v>
      </c>
      <c r="H33" s="77" t="s">
        <v>97</v>
      </c>
      <c r="I33" s="77" t="s">
        <v>391</v>
      </c>
      <c r="J33" s="77" t="s">
        <v>380</v>
      </c>
      <c r="K33" s="77" t="s">
        <v>129</v>
      </c>
      <c r="L33" s="77" t="s">
        <v>130</v>
      </c>
      <c r="M33" s="77">
        <v>54.99</v>
      </c>
      <c r="N33" s="96">
        <f t="shared" si="1"/>
        <v>50387.337</v>
      </c>
      <c r="O33" s="77"/>
      <c r="P33" s="96">
        <f t="shared" si="2"/>
        <v>25405.38</v>
      </c>
      <c r="Q33" s="78">
        <f t="shared" si="3"/>
        <v>0.31</v>
      </c>
      <c r="R33" s="27">
        <v>17.046900000000001</v>
      </c>
      <c r="AD33" s="34">
        <v>15</v>
      </c>
      <c r="AE33" s="34">
        <v>15</v>
      </c>
      <c r="AF33" s="34"/>
      <c r="AG33" s="34"/>
      <c r="AH33" s="34"/>
      <c r="AI33" s="34"/>
      <c r="AJ33" s="35">
        <v>15</v>
      </c>
      <c r="AK33" s="34">
        <v>15</v>
      </c>
      <c r="AL33" s="35"/>
      <c r="AM33" s="34"/>
      <c r="AN33" s="34"/>
      <c r="AO33" s="35"/>
      <c r="AP33" s="35"/>
      <c r="AQ33" s="48">
        <f t="shared" si="4"/>
        <v>30</v>
      </c>
      <c r="AR33" s="66">
        <f t="shared" si="5"/>
        <v>528.45389999999998</v>
      </c>
      <c r="AS33" s="67">
        <f t="shared" si="22"/>
        <v>7</v>
      </c>
      <c r="AT33" s="67">
        <f t="shared" si="22"/>
        <v>11</v>
      </c>
      <c r="AU33" s="67">
        <f t="shared" si="22"/>
        <v>8</v>
      </c>
      <c r="AV33" s="67">
        <f t="shared" si="22"/>
        <v>5</v>
      </c>
      <c r="AW33" s="67">
        <f t="shared" si="22"/>
        <v>0</v>
      </c>
      <c r="AX33" s="67">
        <f t="shared" si="22"/>
        <v>0</v>
      </c>
      <c r="AY33" s="67">
        <f t="shared" si="22"/>
        <v>0</v>
      </c>
      <c r="AZ33" s="67">
        <f t="shared" si="22"/>
        <v>0</v>
      </c>
      <c r="BA33" s="68">
        <f t="shared" si="7"/>
        <v>31</v>
      </c>
      <c r="BB33" s="64">
        <f t="shared" si="8"/>
        <v>30</v>
      </c>
      <c r="BC33" s="69">
        <f t="shared" si="9"/>
        <v>511.40700000000004</v>
      </c>
      <c r="BD33" s="67">
        <f t="shared" si="23"/>
        <v>7</v>
      </c>
      <c r="BE33" s="67">
        <f t="shared" si="23"/>
        <v>11</v>
      </c>
      <c r="BF33" s="67">
        <f t="shared" si="23"/>
        <v>8</v>
      </c>
      <c r="BG33" s="67">
        <f t="shared" si="23"/>
        <v>4</v>
      </c>
      <c r="BH33" s="67">
        <f t="shared" si="23"/>
        <v>0</v>
      </c>
      <c r="BI33" s="67">
        <f t="shared" si="23"/>
        <v>0</v>
      </c>
      <c r="BJ33" s="67">
        <f t="shared" si="23"/>
        <v>0</v>
      </c>
      <c r="BK33" s="67">
        <f t="shared" si="23"/>
        <v>0</v>
      </c>
      <c r="BL33" s="70">
        <f t="shared" si="11"/>
        <v>30</v>
      </c>
      <c r="BM33" s="71">
        <f t="shared" si="12"/>
        <v>14</v>
      </c>
      <c r="BN33" s="71">
        <f t="shared" si="13"/>
        <v>22</v>
      </c>
      <c r="BO33" s="71">
        <f t="shared" si="14"/>
        <v>16</v>
      </c>
      <c r="BP33" s="71">
        <f t="shared" si="15"/>
        <v>9</v>
      </c>
      <c r="BQ33" s="71">
        <f t="shared" si="16"/>
        <v>0</v>
      </c>
      <c r="BR33" s="71">
        <f t="shared" si="17"/>
        <v>0</v>
      </c>
      <c r="BS33" s="71">
        <f t="shared" si="18"/>
        <v>0</v>
      </c>
      <c r="BT33" s="71">
        <f t="shared" si="19"/>
        <v>0</v>
      </c>
      <c r="BU33" s="72">
        <f t="shared" si="20"/>
        <v>61</v>
      </c>
      <c r="BV33" s="73">
        <f t="shared" si="21"/>
        <v>1039.8609000000001</v>
      </c>
      <c r="BW33" s="129" t="s">
        <v>567</v>
      </c>
      <c r="BX33" s="134">
        <v>2022</v>
      </c>
      <c r="BY33" s="129" t="s">
        <v>568</v>
      </c>
      <c r="BZ33" s="129" t="s">
        <v>572</v>
      </c>
      <c r="CA33" s="129" t="s">
        <v>574</v>
      </c>
      <c r="CB33" s="129" t="s">
        <v>546</v>
      </c>
      <c r="CC33" t="s">
        <v>546</v>
      </c>
    </row>
    <row r="34" spans="1:81" x14ac:dyDescent="0.25">
      <c r="A34" s="77" t="str">
        <f t="shared" si="0"/>
        <v>X2OD08D3191WTDW</v>
      </c>
      <c r="B34" s="77" t="s">
        <v>251</v>
      </c>
      <c r="C34" s="77"/>
      <c r="D34" s="77" t="s">
        <v>256</v>
      </c>
      <c r="E34" s="77" t="s">
        <v>254</v>
      </c>
      <c r="F34" s="77" t="s">
        <v>276</v>
      </c>
      <c r="G34" s="77" t="s">
        <v>277</v>
      </c>
      <c r="H34" s="77" t="s">
        <v>392</v>
      </c>
      <c r="I34" s="77" t="s">
        <v>393</v>
      </c>
      <c r="J34" s="77" t="s">
        <v>377</v>
      </c>
      <c r="K34" s="77" t="s">
        <v>450</v>
      </c>
      <c r="L34" s="77" t="s">
        <v>452</v>
      </c>
      <c r="M34" s="77">
        <v>49.99</v>
      </c>
      <c r="N34" s="96">
        <f t="shared" si="1"/>
        <v>45805.837</v>
      </c>
      <c r="O34" s="77"/>
      <c r="P34" s="96">
        <f t="shared" si="2"/>
        <v>23095.38</v>
      </c>
      <c r="Q34" s="78">
        <f t="shared" si="3"/>
        <v>0.31</v>
      </c>
      <c r="R34" s="27">
        <v>15.4969</v>
      </c>
      <c r="AD34" s="34"/>
      <c r="AE34" s="34"/>
      <c r="AF34" s="34"/>
      <c r="AG34" s="34"/>
      <c r="AH34" s="34"/>
      <c r="AI34" s="34"/>
      <c r="AJ34" s="35"/>
      <c r="AK34" s="34"/>
      <c r="AL34" s="35"/>
      <c r="AM34" s="34"/>
      <c r="AN34" s="34"/>
      <c r="AO34" s="35"/>
      <c r="AP34" s="35"/>
      <c r="AQ34" s="48">
        <f t="shared" si="4"/>
        <v>0</v>
      </c>
      <c r="AR34" s="66">
        <f t="shared" si="5"/>
        <v>0</v>
      </c>
      <c r="AS34" s="67">
        <f t="shared" si="22"/>
        <v>0</v>
      </c>
      <c r="AT34" s="67">
        <f t="shared" si="22"/>
        <v>0</v>
      </c>
      <c r="AU34" s="67">
        <f t="shared" si="22"/>
        <v>0</v>
      </c>
      <c r="AV34" s="67">
        <f t="shared" si="22"/>
        <v>0</v>
      </c>
      <c r="AW34" s="67">
        <f t="shared" si="22"/>
        <v>0</v>
      </c>
      <c r="AX34" s="67">
        <f t="shared" si="22"/>
        <v>0</v>
      </c>
      <c r="AY34" s="67">
        <f t="shared" si="22"/>
        <v>0</v>
      </c>
      <c r="AZ34" s="67">
        <f t="shared" si="22"/>
        <v>0</v>
      </c>
      <c r="BA34" s="68">
        <f t="shared" si="7"/>
        <v>0</v>
      </c>
      <c r="BB34" s="64">
        <f t="shared" si="8"/>
        <v>0</v>
      </c>
      <c r="BC34" s="69">
        <f t="shared" si="9"/>
        <v>0</v>
      </c>
      <c r="BD34" s="67">
        <f t="shared" si="23"/>
        <v>0</v>
      </c>
      <c r="BE34" s="67">
        <f t="shared" si="23"/>
        <v>0</v>
      </c>
      <c r="BF34" s="67">
        <f t="shared" si="23"/>
        <v>0</v>
      </c>
      <c r="BG34" s="67">
        <f t="shared" si="23"/>
        <v>0</v>
      </c>
      <c r="BH34" s="67">
        <f t="shared" si="23"/>
        <v>0</v>
      </c>
      <c r="BI34" s="67">
        <f t="shared" si="23"/>
        <v>0</v>
      </c>
      <c r="BJ34" s="67">
        <f t="shared" si="23"/>
        <v>0</v>
      </c>
      <c r="BK34" s="67">
        <f t="shared" si="23"/>
        <v>0</v>
      </c>
      <c r="BL34" s="70">
        <f t="shared" si="11"/>
        <v>0</v>
      </c>
      <c r="BM34" s="71">
        <f t="shared" si="12"/>
        <v>0</v>
      </c>
      <c r="BN34" s="71">
        <f t="shared" si="13"/>
        <v>0</v>
      </c>
      <c r="BO34" s="71">
        <f t="shared" si="14"/>
        <v>0</v>
      </c>
      <c r="BP34" s="71">
        <f t="shared" si="15"/>
        <v>0</v>
      </c>
      <c r="BQ34" s="71">
        <f t="shared" si="16"/>
        <v>0</v>
      </c>
      <c r="BR34" s="71">
        <f t="shared" si="17"/>
        <v>0</v>
      </c>
      <c r="BS34" s="71">
        <f t="shared" si="18"/>
        <v>0</v>
      </c>
      <c r="BT34" s="71">
        <f t="shared" si="19"/>
        <v>0</v>
      </c>
      <c r="BU34" s="72">
        <f t="shared" si="20"/>
        <v>0</v>
      </c>
      <c r="BV34" s="73">
        <f t="shared" si="21"/>
        <v>0</v>
      </c>
      <c r="BW34" s="129" t="s">
        <v>567</v>
      </c>
      <c r="BX34" s="134">
        <v>2022</v>
      </c>
      <c r="BY34" s="129" t="s">
        <v>568</v>
      </c>
      <c r="BZ34" s="129" t="s">
        <v>572</v>
      </c>
      <c r="CA34" s="129" t="s">
        <v>574</v>
      </c>
      <c r="CB34" s="129" t="s">
        <v>547</v>
      </c>
    </row>
    <row r="35" spans="1:81" x14ac:dyDescent="0.25">
      <c r="A35" s="77" t="str">
        <f t="shared" si="0"/>
        <v>X2OQ06K9K70DOLM</v>
      </c>
      <c r="B35" s="77" t="s">
        <v>251</v>
      </c>
      <c r="C35" s="77"/>
      <c r="D35" s="77" t="s">
        <v>253</v>
      </c>
      <c r="E35" s="77" t="s">
        <v>252</v>
      </c>
      <c r="F35" s="77" t="s">
        <v>278</v>
      </c>
      <c r="G35" s="77" t="s">
        <v>279</v>
      </c>
      <c r="H35" s="77" t="s">
        <v>405</v>
      </c>
      <c r="I35" s="77" t="s">
        <v>406</v>
      </c>
      <c r="J35" s="77" t="s">
        <v>407</v>
      </c>
      <c r="K35" s="77" t="s">
        <v>129</v>
      </c>
      <c r="L35" s="77" t="s">
        <v>130</v>
      </c>
      <c r="M35" s="77">
        <v>64.989999999999995</v>
      </c>
      <c r="N35" s="96">
        <f t="shared" si="1"/>
        <v>59550.337</v>
      </c>
      <c r="O35" s="77"/>
      <c r="P35" s="96">
        <f t="shared" si="2"/>
        <v>30025.38</v>
      </c>
      <c r="Q35" s="78">
        <f t="shared" si="3"/>
        <v>0.31</v>
      </c>
      <c r="R35" s="27">
        <v>20.146899999999999</v>
      </c>
      <c r="AD35" s="34">
        <v>15</v>
      </c>
      <c r="AE35" s="34">
        <v>15</v>
      </c>
      <c r="AF35" s="34"/>
      <c r="AG35" s="34"/>
      <c r="AH35" s="34"/>
      <c r="AI35" s="34"/>
      <c r="AJ35" s="35">
        <v>15</v>
      </c>
      <c r="AK35" s="34">
        <v>15</v>
      </c>
      <c r="AL35" s="35"/>
      <c r="AM35" s="34"/>
      <c r="AN35" s="34"/>
      <c r="AO35" s="35"/>
      <c r="AP35" s="35"/>
      <c r="AQ35" s="48">
        <f t="shared" si="4"/>
        <v>30</v>
      </c>
      <c r="AR35" s="66">
        <f t="shared" si="5"/>
        <v>624.5539</v>
      </c>
      <c r="AS35" s="67">
        <f t="shared" si="22"/>
        <v>7</v>
      </c>
      <c r="AT35" s="67">
        <f t="shared" si="22"/>
        <v>11</v>
      </c>
      <c r="AU35" s="67">
        <f t="shared" si="22"/>
        <v>8</v>
      </c>
      <c r="AV35" s="67">
        <f t="shared" si="22"/>
        <v>5</v>
      </c>
      <c r="AW35" s="67">
        <f t="shared" si="22"/>
        <v>0</v>
      </c>
      <c r="AX35" s="67">
        <f t="shared" si="22"/>
        <v>0</v>
      </c>
      <c r="AY35" s="67">
        <f t="shared" si="22"/>
        <v>0</v>
      </c>
      <c r="AZ35" s="67">
        <f t="shared" si="22"/>
        <v>0</v>
      </c>
      <c r="BA35" s="68">
        <f t="shared" si="7"/>
        <v>31</v>
      </c>
      <c r="BB35" s="64">
        <f t="shared" si="8"/>
        <v>30</v>
      </c>
      <c r="BC35" s="69">
        <f t="shared" si="9"/>
        <v>604.40699999999993</v>
      </c>
      <c r="BD35" s="67">
        <f t="shared" si="23"/>
        <v>7</v>
      </c>
      <c r="BE35" s="67">
        <f t="shared" si="23"/>
        <v>11</v>
      </c>
      <c r="BF35" s="67">
        <f t="shared" si="23"/>
        <v>8</v>
      </c>
      <c r="BG35" s="67">
        <f t="shared" si="23"/>
        <v>4</v>
      </c>
      <c r="BH35" s="67">
        <f t="shared" si="23"/>
        <v>0</v>
      </c>
      <c r="BI35" s="67">
        <f t="shared" si="23"/>
        <v>0</v>
      </c>
      <c r="BJ35" s="67">
        <f t="shared" si="23"/>
        <v>0</v>
      </c>
      <c r="BK35" s="67">
        <f t="shared" si="23"/>
        <v>0</v>
      </c>
      <c r="BL35" s="70">
        <f t="shared" si="11"/>
        <v>30</v>
      </c>
      <c r="BM35" s="71">
        <f t="shared" si="12"/>
        <v>14</v>
      </c>
      <c r="BN35" s="71">
        <f t="shared" si="13"/>
        <v>22</v>
      </c>
      <c r="BO35" s="71">
        <f t="shared" si="14"/>
        <v>16</v>
      </c>
      <c r="BP35" s="71">
        <f t="shared" si="15"/>
        <v>9</v>
      </c>
      <c r="BQ35" s="71">
        <f t="shared" si="16"/>
        <v>0</v>
      </c>
      <c r="BR35" s="71">
        <f t="shared" si="17"/>
        <v>0</v>
      </c>
      <c r="BS35" s="71">
        <f t="shared" si="18"/>
        <v>0</v>
      </c>
      <c r="BT35" s="71">
        <f t="shared" si="19"/>
        <v>0</v>
      </c>
      <c r="BU35" s="72">
        <f t="shared" si="20"/>
        <v>61</v>
      </c>
      <c r="BV35" s="73">
        <f t="shared" si="21"/>
        <v>1228.9608999999998</v>
      </c>
      <c r="BW35" s="129" t="s">
        <v>567</v>
      </c>
      <c r="BX35" s="134">
        <v>2022</v>
      </c>
      <c r="BY35" s="129" t="s">
        <v>568</v>
      </c>
      <c r="BZ35" s="129" t="s">
        <v>572</v>
      </c>
      <c r="CA35" s="129" t="s">
        <v>574</v>
      </c>
      <c r="CB35" s="129" t="s">
        <v>546</v>
      </c>
      <c r="CC35" t="s">
        <v>546</v>
      </c>
    </row>
    <row r="36" spans="1:81" x14ac:dyDescent="0.25">
      <c r="A36" s="77" t="str">
        <f t="shared" ref="A36:A99" si="24">F36&amp;H36</f>
        <v>X2OQ06K9K70MCH</v>
      </c>
      <c r="B36" s="77" t="s">
        <v>251</v>
      </c>
      <c r="C36" s="77"/>
      <c r="D36" s="77" t="s">
        <v>253</v>
      </c>
      <c r="E36" s="77" t="s">
        <v>252</v>
      </c>
      <c r="F36" s="77" t="s">
        <v>278</v>
      </c>
      <c r="G36" s="77" t="s">
        <v>279</v>
      </c>
      <c r="H36" s="77" t="s">
        <v>408</v>
      </c>
      <c r="I36" s="77" t="s">
        <v>409</v>
      </c>
      <c r="J36" s="77" t="s">
        <v>407</v>
      </c>
      <c r="K36" s="77" t="s">
        <v>129</v>
      </c>
      <c r="L36" s="77" t="s">
        <v>130</v>
      </c>
      <c r="M36" s="77">
        <v>64.989999999999995</v>
      </c>
      <c r="N36" s="96">
        <f t="shared" si="1"/>
        <v>59550.337</v>
      </c>
      <c r="O36" s="77"/>
      <c r="P36" s="96">
        <f t="shared" si="2"/>
        <v>30025.38</v>
      </c>
      <c r="Q36" s="78">
        <f t="shared" si="3"/>
        <v>0.31</v>
      </c>
      <c r="R36" s="27">
        <v>20.146899999999999</v>
      </c>
      <c r="AD36" s="34">
        <v>15</v>
      </c>
      <c r="AE36" s="34">
        <v>15</v>
      </c>
      <c r="AF36" s="34"/>
      <c r="AG36" s="34"/>
      <c r="AH36" s="34"/>
      <c r="AI36" s="34"/>
      <c r="AJ36" s="35">
        <v>15</v>
      </c>
      <c r="AK36" s="34">
        <v>15</v>
      </c>
      <c r="AL36" s="35"/>
      <c r="AM36" s="34"/>
      <c r="AN36" s="34"/>
      <c r="AO36" s="35"/>
      <c r="AP36" s="35"/>
      <c r="AQ36" s="48">
        <f t="shared" si="4"/>
        <v>30</v>
      </c>
      <c r="AR36" s="66">
        <f t="shared" si="5"/>
        <v>624.5539</v>
      </c>
      <c r="AS36" s="67">
        <f t="shared" si="22"/>
        <v>7</v>
      </c>
      <c r="AT36" s="67">
        <f t="shared" si="22"/>
        <v>11</v>
      </c>
      <c r="AU36" s="67">
        <f t="shared" si="22"/>
        <v>8</v>
      </c>
      <c r="AV36" s="67">
        <f t="shared" si="22"/>
        <v>5</v>
      </c>
      <c r="AW36" s="67">
        <f t="shared" si="22"/>
        <v>0</v>
      </c>
      <c r="AX36" s="67">
        <f t="shared" si="22"/>
        <v>0</v>
      </c>
      <c r="AY36" s="67">
        <f t="shared" si="22"/>
        <v>0</v>
      </c>
      <c r="AZ36" s="67">
        <f t="shared" si="22"/>
        <v>0</v>
      </c>
      <c r="BA36" s="68">
        <f t="shared" si="7"/>
        <v>31</v>
      </c>
      <c r="BB36" s="64">
        <f t="shared" si="8"/>
        <v>30</v>
      </c>
      <c r="BC36" s="69">
        <f t="shared" si="9"/>
        <v>604.40699999999993</v>
      </c>
      <c r="BD36" s="67">
        <f t="shared" si="23"/>
        <v>7</v>
      </c>
      <c r="BE36" s="67">
        <f t="shared" si="23"/>
        <v>11</v>
      </c>
      <c r="BF36" s="67">
        <f t="shared" si="23"/>
        <v>8</v>
      </c>
      <c r="BG36" s="67">
        <f t="shared" si="23"/>
        <v>4</v>
      </c>
      <c r="BH36" s="67">
        <f t="shared" si="23"/>
        <v>0</v>
      </c>
      <c r="BI36" s="67">
        <f t="shared" si="23"/>
        <v>0</v>
      </c>
      <c r="BJ36" s="67">
        <f t="shared" si="23"/>
        <v>0</v>
      </c>
      <c r="BK36" s="67">
        <f t="shared" si="23"/>
        <v>0</v>
      </c>
      <c r="BL36" s="70">
        <f t="shared" si="11"/>
        <v>30</v>
      </c>
      <c r="BM36" s="71">
        <f t="shared" si="12"/>
        <v>14</v>
      </c>
      <c r="BN36" s="71">
        <f t="shared" si="13"/>
        <v>22</v>
      </c>
      <c r="BO36" s="71">
        <f t="shared" si="14"/>
        <v>16</v>
      </c>
      <c r="BP36" s="71">
        <f t="shared" si="15"/>
        <v>9</v>
      </c>
      <c r="BQ36" s="71">
        <f t="shared" si="16"/>
        <v>0</v>
      </c>
      <c r="BR36" s="71">
        <f t="shared" si="17"/>
        <v>0</v>
      </c>
      <c r="BS36" s="71">
        <f t="shared" si="18"/>
        <v>0</v>
      </c>
      <c r="BT36" s="71">
        <f t="shared" si="19"/>
        <v>0</v>
      </c>
      <c r="BU36" s="72">
        <f t="shared" si="20"/>
        <v>61</v>
      </c>
      <c r="BV36" s="73">
        <f t="shared" si="21"/>
        <v>1228.9608999999998</v>
      </c>
      <c r="BW36" s="129" t="s">
        <v>567</v>
      </c>
      <c r="BX36" s="134">
        <v>2022</v>
      </c>
      <c r="BY36" s="129" t="s">
        <v>568</v>
      </c>
      <c r="BZ36" s="129" t="s">
        <v>572</v>
      </c>
      <c r="CA36" s="129" t="s">
        <v>574</v>
      </c>
      <c r="CB36" s="129" t="s">
        <v>546</v>
      </c>
      <c r="CC36" t="s">
        <v>546</v>
      </c>
    </row>
    <row r="37" spans="1:81" x14ac:dyDescent="0.25">
      <c r="A37" s="77" t="str">
        <f t="shared" si="24"/>
        <v>X2OD00D3WX1MWA</v>
      </c>
      <c r="B37" s="77" t="s">
        <v>251</v>
      </c>
      <c r="C37" s="77"/>
      <c r="D37" s="77" t="s">
        <v>256</v>
      </c>
      <c r="E37" s="77" t="s">
        <v>254</v>
      </c>
      <c r="F37" s="77" t="s">
        <v>280</v>
      </c>
      <c r="G37" s="77" t="s">
        <v>281</v>
      </c>
      <c r="H37" s="77" t="s">
        <v>394</v>
      </c>
      <c r="I37" s="77" t="s">
        <v>410</v>
      </c>
      <c r="J37" s="77" t="s">
        <v>395</v>
      </c>
      <c r="K37" s="77" t="s">
        <v>451</v>
      </c>
      <c r="L37" s="77" t="s">
        <v>452</v>
      </c>
      <c r="M37" s="77">
        <v>49.99</v>
      </c>
      <c r="N37" s="96">
        <f t="shared" si="1"/>
        <v>45805.837</v>
      </c>
      <c r="O37" s="77"/>
      <c r="P37" s="96">
        <f t="shared" si="2"/>
        <v>23095.38</v>
      </c>
      <c r="Q37" s="78">
        <f t="shared" si="3"/>
        <v>0.31</v>
      </c>
      <c r="R37" s="27">
        <v>15.4969</v>
      </c>
      <c r="AD37" s="34"/>
      <c r="AE37" s="34"/>
      <c r="AF37" s="34"/>
      <c r="AG37" s="34"/>
      <c r="AH37" s="34"/>
      <c r="AI37" s="34"/>
      <c r="AJ37" s="35"/>
      <c r="AK37" s="34"/>
      <c r="AL37" s="35"/>
      <c r="AM37" s="34"/>
      <c r="AN37" s="34"/>
      <c r="AO37" s="35"/>
      <c r="AP37" s="35"/>
      <c r="AQ37" s="48">
        <f t="shared" si="4"/>
        <v>0</v>
      </c>
      <c r="AR37" s="66">
        <f t="shared" si="5"/>
        <v>0</v>
      </c>
      <c r="AS37" s="67">
        <f t="shared" si="22"/>
        <v>0</v>
      </c>
      <c r="AT37" s="67">
        <f t="shared" si="22"/>
        <v>0</v>
      </c>
      <c r="AU37" s="67">
        <f t="shared" si="22"/>
        <v>0</v>
      </c>
      <c r="AV37" s="67">
        <f t="shared" si="22"/>
        <v>0</v>
      </c>
      <c r="AW37" s="67">
        <f t="shared" si="22"/>
        <v>0</v>
      </c>
      <c r="AX37" s="67">
        <f t="shared" si="22"/>
        <v>0</v>
      </c>
      <c r="AY37" s="67">
        <f t="shared" si="22"/>
        <v>0</v>
      </c>
      <c r="AZ37" s="67">
        <f t="shared" si="22"/>
        <v>0</v>
      </c>
      <c r="BA37" s="68">
        <f t="shared" si="7"/>
        <v>0</v>
      </c>
      <c r="BB37" s="64">
        <f t="shared" si="8"/>
        <v>0</v>
      </c>
      <c r="BC37" s="69">
        <f t="shared" si="9"/>
        <v>0</v>
      </c>
      <c r="BD37" s="67">
        <f t="shared" si="23"/>
        <v>0</v>
      </c>
      <c r="BE37" s="67">
        <f t="shared" si="23"/>
        <v>0</v>
      </c>
      <c r="BF37" s="67">
        <f t="shared" si="23"/>
        <v>0</v>
      </c>
      <c r="BG37" s="67">
        <f t="shared" si="23"/>
        <v>0</v>
      </c>
      <c r="BH37" s="67">
        <f t="shared" si="23"/>
        <v>0</v>
      </c>
      <c r="BI37" s="67">
        <f t="shared" si="23"/>
        <v>0</v>
      </c>
      <c r="BJ37" s="67">
        <f t="shared" si="23"/>
        <v>0</v>
      </c>
      <c r="BK37" s="67">
        <f t="shared" si="23"/>
        <v>0</v>
      </c>
      <c r="BL37" s="70">
        <f t="shared" si="11"/>
        <v>0</v>
      </c>
      <c r="BM37" s="71">
        <f t="shared" si="12"/>
        <v>0</v>
      </c>
      <c r="BN37" s="71">
        <f t="shared" si="13"/>
        <v>0</v>
      </c>
      <c r="BO37" s="71">
        <f t="shared" si="14"/>
        <v>0</v>
      </c>
      <c r="BP37" s="71">
        <f t="shared" si="15"/>
        <v>0</v>
      </c>
      <c r="BQ37" s="71">
        <f t="shared" si="16"/>
        <v>0</v>
      </c>
      <c r="BR37" s="71">
        <f t="shared" si="17"/>
        <v>0</v>
      </c>
      <c r="BS37" s="71">
        <f t="shared" si="18"/>
        <v>0</v>
      </c>
      <c r="BT37" s="71">
        <f t="shared" si="19"/>
        <v>0</v>
      </c>
      <c r="BU37" s="72">
        <f t="shared" si="20"/>
        <v>0</v>
      </c>
      <c r="BV37" s="73">
        <f t="shared" si="21"/>
        <v>0</v>
      </c>
      <c r="BW37" s="129" t="s">
        <v>567</v>
      </c>
      <c r="BX37" s="134">
        <v>2022</v>
      </c>
      <c r="BY37" s="129" t="s">
        <v>568</v>
      </c>
      <c r="BZ37" s="129" t="s">
        <v>572</v>
      </c>
      <c r="CA37" s="129" t="s">
        <v>574</v>
      </c>
      <c r="CB37" s="129" t="s">
        <v>571</v>
      </c>
    </row>
    <row r="38" spans="1:81" x14ac:dyDescent="0.25">
      <c r="A38" s="77" t="str">
        <f t="shared" si="24"/>
        <v>X2OD00D3WX1DDYW</v>
      </c>
      <c r="B38" s="77" t="s">
        <v>251</v>
      </c>
      <c r="C38" s="77"/>
      <c r="D38" s="77" t="s">
        <v>256</v>
      </c>
      <c r="E38" s="77" t="s">
        <v>254</v>
      </c>
      <c r="F38" s="77" t="s">
        <v>280</v>
      </c>
      <c r="G38" s="77" t="s">
        <v>281</v>
      </c>
      <c r="H38" s="77" t="s">
        <v>399</v>
      </c>
      <c r="I38" s="77" t="s">
        <v>400</v>
      </c>
      <c r="J38" s="77" t="s">
        <v>395</v>
      </c>
      <c r="K38" s="77" t="s">
        <v>451</v>
      </c>
      <c r="L38" s="77" t="s">
        <v>452</v>
      </c>
      <c r="M38" s="77">
        <v>49.99</v>
      </c>
      <c r="N38" s="96">
        <f t="shared" si="1"/>
        <v>45805.837</v>
      </c>
      <c r="O38" s="77"/>
      <c r="P38" s="96">
        <f t="shared" si="2"/>
        <v>23095.38</v>
      </c>
      <c r="Q38" s="78">
        <f t="shared" si="3"/>
        <v>0.31</v>
      </c>
      <c r="R38" s="27">
        <v>15.4969</v>
      </c>
      <c r="AD38" s="34"/>
      <c r="AE38" s="34"/>
      <c r="AF38" s="34"/>
      <c r="AG38" s="34"/>
      <c r="AH38" s="34"/>
      <c r="AI38" s="34"/>
      <c r="AJ38" s="35"/>
      <c r="AK38" s="34"/>
      <c r="AL38" s="35"/>
      <c r="AM38" s="34"/>
      <c r="AN38" s="34"/>
      <c r="AO38" s="35"/>
      <c r="AP38" s="35"/>
      <c r="AQ38" s="48">
        <f t="shared" si="4"/>
        <v>0</v>
      </c>
      <c r="AR38" s="66">
        <f t="shared" si="5"/>
        <v>0</v>
      </c>
      <c r="AS38" s="67">
        <f t="shared" si="22"/>
        <v>0</v>
      </c>
      <c r="AT38" s="67">
        <f t="shared" si="22"/>
        <v>0</v>
      </c>
      <c r="AU38" s="67">
        <f t="shared" si="22"/>
        <v>0</v>
      </c>
      <c r="AV38" s="67">
        <f t="shared" si="22"/>
        <v>0</v>
      </c>
      <c r="AW38" s="67">
        <f t="shared" si="22"/>
        <v>0</v>
      </c>
      <c r="AX38" s="67">
        <f t="shared" si="22"/>
        <v>0</v>
      </c>
      <c r="AY38" s="67">
        <f t="shared" si="22"/>
        <v>0</v>
      </c>
      <c r="AZ38" s="67">
        <f t="shared" si="22"/>
        <v>0</v>
      </c>
      <c r="BA38" s="68">
        <f t="shared" si="7"/>
        <v>0</v>
      </c>
      <c r="BB38" s="64">
        <f t="shared" si="8"/>
        <v>0</v>
      </c>
      <c r="BC38" s="69">
        <f t="shared" si="9"/>
        <v>0</v>
      </c>
      <c r="BD38" s="67">
        <f t="shared" si="23"/>
        <v>0</v>
      </c>
      <c r="BE38" s="67">
        <f t="shared" si="23"/>
        <v>0</v>
      </c>
      <c r="BF38" s="67">
        <f t="shared" si="23"/>
        <v>0</v>
      </c>
      <c r="BG38" s="67">
        <f t="shared" si="23"/>
        <v>0</v>
      </c>
      <c r="BH38" s="67">
        <f t="shared" si="23"/>
        <v>0</v>
      </c>
      <c r="BI38" s="67">
        <f t="shared" si="23"/>
        <v>0</v>
      </c>
      <c r="BJ38" s="67">
        <f t="shared" si="23"/>
        <v>0</v>
      </c>
      <c r="BK38" s="67">
        <f t="shared" si="23"/>
        <v>0</v>
      </c>
      <c r="BL38" s="70">
        <f t="shared" si="11"/>
        <v>0</v>
      </c>
      <c r="BM38" s="71">
        <f t="shared" si="12"/>
        <v>0</v>
      </c>
      <c r="BN38" s="71">
        <f t="shared" si="13"/>
        <v>0</v>
      </c>
      <c r="BO38" s="71">
        <f t="shared" si="14"/>
        <v>0</v>
      </c>
      <c r="BP38" s="71">
        <f t="shared" si="15"/>
        <v>0</v>
      </c>
      <c r="BQ38" s="71">
        <f t="shared" si="16"/>
        <v>0</v>
      </c>
      <c r="BR38" s="71">
        <f t="shared" si="17"/>
        <v>0</v>
      </c>
      <c r="BS38" s="71">
        <f t="shared" si="18"/>
        <v>0</v>
      </c>
      <c r="BT38" s="71">
        <f t="shared" si="19"/>
        <v>0</v>
      </c>
      <c r="BU38" s="72">
        <f t="shared" si="20"/>
        <v>0</v>
      </c>
      <c r="BV38" s="73">
        <f t="shared" si="21"/>
        <v>0</v>
      </c>
      <c r="BW38" s="129" t="s">
        <v>567</v>
      </c>
      <c r="BX38" s="134">
        <v>2022</v>
      </c>
      <c r="BY38" s="129" t="s">
        <v>568</v>
      </c>
      <c r="BZ38" s="129" t="s">
        <v>572</v>
      </c>
      <c r="CA38" s="129" t="s">
        <v>574</v>
      </c>
      <c r="CB38" s="129" t="s">
        <v>571</v>
      </c>
    </row>
    <row r="39" spans="1:81" x14ac:dyDescent="0.25">
      <c r="A39" s="77" t="str">
        <f t="shared" si="24"/>
        <v>X1VI34KAK90JBLK</v>
      </c>
      <c r="B39" s="77" t="s">
        <v>251</v>
      </c>
      <c r="C39" s="77"/>
      <c r="D39" s="77" t="s">
        <v>253</v>
      </c>
      <c r="E39" s="77" t="s">
        <v>252</v>
      </c>
      <c r="F39" s="77" t="s">
        <v>282</v>
      </c>
      <c r="G39" s="77" t="s">
        <v>283</v>
      </c>
      <c r="H39" s="77" t="s">
        <v>85</v>
      </c>
      <c r="I39" s="77" t="s">
        <v>366</v>
      </c>
      <c r="J39" s="77" t="s">
        <v>127</v>
      </c>
      <c r="K39" s="77" t="s">
        <v>129</v>
      </c>
      <c r="L39" s="77" t="s">
        <v>130</v>
      </c>
      <c r="M39" s="77">
        <v>24.99</v>
      </c>
      <c r="N39" s="96">
        <f t="shared" si="1"/>
        <v>22898.337</v>
      </c>
      <c r="O39" s="77"/>
      <c r="P39" s="96">
        <f t="shared" si="2"/>
        <v>11545.38</v>
      </c>
      <c r="Q39" s="78">
        <f t="shared" si="3"/>
        <v>0.31</v>
      </c>
      <c r="R39" s="27">
        <v>7.7468999999999992</v>
      </c>
      <c r="AD39" s="34">
        <v>15</v>
      </c>
      <c r="AE39" s="34">
        <v>15</v>
      </c>
      <c r="AF39" s="34"/>
      <c r="AG39" s="34"/>
      <c r="AH39" s="34"/>
      <c r="AI39" s="34"/>
      <c r="AJ39" s="35">
        <v>15</v>
      </c>
      <c r="AK39" s="34">
        <v>15</v>
      </c>
      <c r="AL39" s="35"/>
      <c r="AM39" s="34"/>
      <c r="AN39" s="34"/>
      <c r="AO39" s="35"/>
      <c r="AP39" s="35"/>
      <c r="AQ39" s="48">
        <f t="shared" si="4"/>
        <v>30</v>
      </c>
      <c r="AR39" s="66">
        <f t="shared" si="5"/>
        <v>240.15389999999996</v>
      </c>
      <c r="AS39" s="67">
        <f t="shared" si="22"/>
        <v>7</v>
      </c>
      <c r="AT39" s="67">
        <f t="shared" si="22"/>
        <v>11</v>
      </c>
      <c r="AU39" s="67">
        <f t="shared" si="22"/>
        <v>8</v>
      </c>
      <c r="AV39" s="67">
        <f t="shared" si="22"/>
        <v>5</v>
      </c>
      <c r="AW39" s="67">
        <f t="shared" si="22"/>
        <v>0</v>
      </c>
      <c r="AX39" s="67">
        <f t="shared" si="22"/>
        <v>0</v>
      </c>
      <c r="AY39" s="67">
        <f t="shared" si="22"/>
        <v>0</v>
      </c>
      <c r="AZ39" s="67">
        <f t="shared" si="22"/>
        <v>0</v>
      </c>
      <c r="BA39" s="68">
        <f t="shared" si="7"/>
        <v>31</v>
      </c>
      <c r="BB39" s="64">
        <f t="shared" si="8"/>
        <v>30</v>
      </c>
      <c r="BC39" s="69">
        <f t="shared" si="9"/>
        <v>232.40699999999998</v>
      </c>
      <c r="BD39" s="67">
        <f t="shared" si="23"/>
        <v>7</v>
      </c>
      <c r="BE39" s="67">
        <f t="shared" si="23"/>
        <v>11</v>
      </c>
      <c r="BF39" s="67">
        <f t="shared" si="23"/>
        <v>8</v>
      </c>
      <c r="BG39" s="67">
        <f t="shared" si="23"/>
        <v>4</v>
      </c>
      <c r="BH39" s="67">
        <f t="shared" si="23"/>
        <v>0</v>
      </c>
      <c r="BI39" s="67">
        <f t="shared" si="23"/>
        <v>0</v>
      </c>
      <c r="BJ39" s="67">
        <f t="shared" si="23"/>
        <v>0</v>
      </c>
      <c r="BK39" s="67">
        <f t="shared" si="23"/>
        <v>0</v>
      </c>
      <c r="BL39" s="70">
        <f t="shared" si="11"/>
        <v>30</v>
      </c>
      <c r="BM39" s="71">
        <f t="shared" si="12"/>
        <v>14</v>
      </c>
      <c r="BN39" s="71">
        <f t="shared" si="13"/>
        <v>22</v>
      </c>
      <c r="BO39" s="71">
        <f t="shared" si="14"/>
        <v>16</v>
      </c>
      <c r="BP39" s="71">
        <f t="shared" si="15"/>
        <v>9</v>
      </c>
      <c r="BQ39" s="71">
        <f t="shared" si="16"/>
        <v>0</v>
      </c>
      <c r="BR39" s="71">
        <f t="shared" si="17"/>
        <v>0</v>
      </c>
      <c r="BS39" s="71">
        <f t="shared" si="18"/>
        <v>0</v>
      </c>
      <c r="BT39" s="71">
        <f t="shared" si="19"/>
        <v>0</v>
      </c>
      <c r="BU39" s="72">
        <f t="shared" si="20"/>
        <v>61</v>
      </c>
      <c r="BV39" s="73">
        <f t="shared" si="21"/>
        <v>472.56089999999995</v>
      </c>
      <c r="BW39" s="129" t="s">
        <v>567</v>
      </c>
      <c r="BX39" s="134">
        <v>2022</v>
      </c>
      <c r="BY39" s="129" t="s">
        <v>568</v>
      </c>
      <c r="BZ39" s="129" t="s">
        <v>572</v>
      </c>
      <c r="CA39" s="129" t="s">
        <v>574</v>
      </c>
      <c r="CB39" s="129" t="s">
        <v>548</v>
      </c>
      <c r="CC39" t="s">
        <v>548</v>
      </c>
    </row>
    <row r="40" spans="1:81" x14ac:dyDescent="0.25">
      <c r="A40" s="77" t="str">
        <f t="shared" si="24"/>
        <v>X1VI34KAK90G011</v>
      </c>
      <c r="B40" s="77" t="s">
        <v>251</v>
      </c>
      <c r="C40" s="77"/>
      <c r="D40" s="77" t="s">
        <v>253</v>
      </c>
      <c r="E40" s="77" t="s">
        <v>252</v>
      </c>
      <c r="F40" s="77" t="s">
        <v>282</v>
      </c>
      <c r="G40" s="77" t="s">
        <v>283</v>
      </c>
      <c r="H40" s="77" t="s">
        <v>89</v>
      </c>
      <c r="I40" s="77" t="s">
        <v>367</v>
      </c>
      <c r="J40" s="77" t="s">
        <v>127</v>
      </c>
      <c r="K40" s="77" t="s">
        <v>129</v>
      </c>
      <c r="L40" s="77" t="s">
        <v>130</v>
      </c>
      <c r="M40" s="77">
        <v>24.99</v>
      </c>
      <c r="N40" s="96">
        <f t="shared" si="1"/>
        <v>22898.337</v>
      </c>
      <c r="O40" s="77"/>
      <c r="P40" s="96">
        <f t="shared" si="2"/>
        <v>11545.38</v>
      </c>
      <c r="Q40" s="78">
        <f t="shared" si="3"/>
        <v>0.31</v>
      </c>
      <c r="R40" s="27">
        <v>7.7468999999999992</v>
      </c>
      <c r="AD40" s="34">
        <v>15</v>
      </c>
      <c r="AE40" s="34">
        <v>15</v>
      </c>
      <c r="AF40" s="34"/>
      <c r="AG40" s="34"/>
      <c r="AH40" s="34"/>
      <c r="AI40" s="34"/>
      <c r="AJ40" s="35">
        <v>15</v>
      </c>
      <c r="AK40" s="34">
        <v>15</v>
      </c>
      <c r="AL40" s="35"/>
      <c r="AM40" s="34"/>
      <c r="AN40" s="34"/>
      <c r="AO40" s="35"/>
      <c r="AP40" s="35"/>
      <c r="AQ40" s="48">
        <f t="shared" si="4"/>
        <v>30</v>
      </c>
      <c r="AR40" s="66">
        <f t="shared" si="5"/>
        <v>240.15389999999996</v>
      </c>
      <c r="AS40" s="67">
        <f t="shared" si="22"/>
        <v>7</v>
      </c>
      <c r="AT40" s="67">
        <f t="shared" si="22"/>
        <v>11</v>
      </c>
      <c r="AU40" s="67">
        <f t="shared" si="22"/>
        <v>8</v>
      </c>
      <c r="AV40" s="67">
        <f t="shared" si="22"/>
        <v>5</v>
      </c>
      <c r="AW40" s="67">
        <f t="shared" si="22"/>
        <v>0</v>
      </c>
      <c r="AX40" s="67">
        <f t="shared" si="22"/>
        <v>0</v>
      </c>
      <c r="AY40" s="67">
        <f t="shared" si="22"/>
        <v>0</v>
      </c>
      <c r="AZ40" s="67">
        <f t="shared" si="22"/>
        <v>0</v>
      </c>
      <c r="BA40" s="68">
        <f t="shared" si="7"/>
        <v>31</v>
      </c>
      <c r="BB40" s="64">
        <f t="shared" si="8"/>
        <v>30</v>
      </c>
      <c r="BC40" s="69">
        <f t="shared" si="9"/>
        <v>232.40699999999998</v>
      </c>
      <c r="BD40" s="67">
        <f t="shared" si="23"/>
        <v>7</v>
      </c>
      <c r="BE40" s="67">
        <f t="shared" si="23"/>
        <v>11</v>
      </c>
      <c r="BF40" s="67">
        <f t="shared" si="23"/>
        <v>8</v>
      </c>
      <c r="BG40" s="67">
        <f t="shared" si="23"/>
        <v>4</v>
      </c>
      <c r="BH40" s="67">
        <f t="shared" si="23"/>
        <v>0</v>
      </c>
      <c r="BI40" s="67">
        <f t="shared" si="23"/>
        <v>0</v>
      </c>
      <c r="BJ40" s="67">
        <f t="shared" si="23"/>
        <v>0</v>
      </c>
      <c r="BK40" s="67">
        <f t="shared" si="23"/>
        <v>0</v>
      </c>
      <c r="BL40" s="70">
        <f t="shared" si="11"/>
        <v>30</v>
      </c>
      <c r="BM40" s="71">
        <f t="shared" si="12"/>
        <v>14</v>
      </c>
      <c r="BN40" s="71">
        <f t="shared" si="13"/>
        <v>22</v>
      </c>
      <c r="BO40" s="71">
        <f t="shared" si="14"/>
        <v>16</v>
      </c>
      <c r="BP40" s="71">
        <f t="shared" si="15"/>
        <v>9</v>
      </c>
      <c r="BQ40" s="71">
        <f t="shared" si="16"/>
        <v>0</v>
      </c>
      <c r="BR40" s="71">
        <f t="shared" si="17"/>
        <v>0</v>
      </c>
      <c r="BS40" s="71">
        <f t="shared" si="18"/>
        <v>0</v>
      </c>
      <c r="BT40" s="71">
        <f t="shared" si="19"/>
        <v>0</v>
      </c>
      <c r="BU40" s="72">
        <f t="shared" si="20"/>
        <v>61</v>
      </c>
      <c r="BV40" s="73">
        <f t="shared" si="21"/>
        <v>472.56089999999995</v>
      </c>
      <c r="BW40" s="129" t="s">
        <v>567</v>
      </c>
      <c r="BX40" s="134">
        <v>2022</v>
      </c>
      <c r="BY40" s="129" t="s">
        <v>568</v>
      </c>
      <c r="BZ40" s="129" t="s">
        <v>572</v>
      </c>
      <c r="CA40" s="129" t="s">
        <v>574</v>
      </c>
      <c r="CB40" s="129" t="s">
        <v>548</v>
      </c>
      <c r="CC40" t="s">
        <v>548</v>
      </c>
    </row>
    <row r="41" spans="1:81" x14ac:dyDescent="0.25">
      <c r="A41" s="77" t="str">
        <f t="shared" si="24"/>
        <v>X1VI34KAK90G8X8</v>
      </c>
      <c r="B41" s="77" t="s">
        <v>251</v>
      </c>
      <c r="C41" s="77"/>
      <c r="D41" s="77" t="s">
        <v>253</v>
      </c>
      <c r="E41" s="77" t="s">
        <v>252</v>
      </c>
      <c r="F41" s="77" t="s">
        <v>282</v>
      </c>
      <c r="G41" s="77" t="s">
        <v>283</v>
      </c>
      <c r="H41" s="77" t="s">
        <v>411</v>
      </c>
      <c r="I41" s="77" t="s">
        <v>412</v>
      </c>
      <c r="J41" s="77" t="s">
        <v>127</v>
      </c>
      <c r="K41" s="77" t="s">
        <v>129</v>
      </c>
      <c r="L41" s="77" t="s">
        <v>130</v>
      </c>
      <c r="M41" s="77">
        <v>24.99</v>
      </c>
      <c r="N41" s="96">
        <f t="shared" si="1"/>
        <v>22898.337</v>
      </c>
      <c r="O41" s="77"/>
      <c r="P41" s="96">
        <f t="shared" si="2"/>
        <v>11545.38</v>
      </c>
      <c r="Q41" s="78">
        <f t="shared" si="3"/>
        <v>0.31</v>
      </c>
      <c r="R41" s="27">
        <v>7.7468999999999992</v>
      </c>
      <c r="AD41" s="34">
        <v>15</v>
      </c>
      <c r="AE41" s="34">
        <v>15</v>
      </c>
      <c r="AF41" s="34"/>
      <c r="AG41" s="34"/>
      <c r="AH41" s="34"/>
      <c r="AI41" s="34"/>
      <c r="AJ41" s="35">
        <v>15</v>
      </c>
      <c r="AK41" s="34">
        <v>15</v>
      </c>
      <c r="AL41" s="35"/>
      <c r="AM41" s="34"/>
      <c r="AN41" s="34"/>
      <c r="AO41" s="35"/>
      <c r="AP41" s="35"/>
      <c r="AQ41" s="48">
        <f t="shared" si="4"/>
        <v>30</v>
      </c>
      <c r="AR41" s="66">
        <f t="shared" si="5"/>
        <v>240.15389999999996</v>
      </c>
      <c r="AS41" s="67">
        <f t="shared" si="22"/>
        <v>7</v>
      </c>
      <c r="AT41" s="67">
        <f t="shared" si="22"/>
        <v>11</v>
      </c>
      <c r="AU41" s="67">
        <f t="shared" si="22"/>
        <v>8</v>
      </c>
      <c r="AV41" s="67">
        <f t="shared" si="22"/>
        <v>5</v>
      </c>
      <c r="AW41" s="67">
        <f t="shared" si="22"/>
        <v>0</v>
      </c>
      <c r="AX41" s="67">
        <f t="shared" si="22"/>
        <v>0</v>
      </c>
      <c r="AY41" s="67">
        <f t="shared" si="22"/>
        <v>0</v>
      </c>
      <c r="AZ41" s="67">
        <f t="shared" si="22"/>
        <v>0</v>
      </c>
      <c r="BA41" s="68">
        <f t="shared" si="7"/>
        <v>31</v>
      </c>
      <c r="BB41" s="64">
        <f t="shared" si="8"/>
        <v>30</v>
      </c>
      <c r="BC41" s="69">
        <f t="shared" si="9"/>
        <v>232.40699999999998</v>
      </c>
      <c r="BD41" s="67">
        <f t="shared" si="23"/>
        <v>7</v>
      </c>
      <c r="BE41" s="67">
        <f t="shared" si="23"/>
        <v>11</v>
      </c>
      <c r="BF41" s="67">
        <f t="shared" si="23"/>
        <v>8</v>
      </c>
      <c r="BG41" s="67">
        <f t="shared" si="23"/>
        <v>4</v>
      </c>
      <c r="BH41" s="67">
        <f t="shared" si="23"/>
        <v>0</v>
      </c>
      <c r="BI41" s="67">
        <f t="shared" si="23"/>
        <v>0</v>
      </c>
      <c r="BJ41" s="67">
        <f t="shared" si="23"/>
        <v>0</v>
      </c>
      <c r="BK41" s="67">
        <f t="shared" si="23"/>
        <v>0</v>
      </c>
      <c r="BL41" s="70">
        <f t="shared" si="11"/>
        <v>30</v>
      </c>
      <c r="BM41" s="71">
        <f t="shared" si="12"/>
        <v>14</v>
      </c>
      <c r="BN41" s="71">
        <f t="shared" si="13"/>
        <v>22</v>
      </c>
      <c r="BO41" s="71">
        <f t="shared" si="14"/>
        <v>16</v>
      </c>
      <c r="BP41" s="71">
        <f t="shared" si="15"/>
        <v>9</v>
      </c>
      <c r="BQ41" s="71">
        <f t="shared" si="16"/>
        <v>0</v>
      </c>
      <c r="BR41" s="71">
        <f t="shared" si="17"/>
        <v>0</v>
      </c>
      <c r="BS41" s="71">
        <f t="shared" si="18"/>
        <v>0</v>
      </c>
      <c r="BT41" s="71">
        <f t="shared" si="19"/>
        <v>0</v>
      </c>
      <c r="BU41" s="72">
        <f t="shared" si="20"/>
        <v>61</v>
      </c>
      <c r="BV41" s="73">
        <f t="shared" si="21"/>
        <v>472.56089999999995</v>
      </c>
      <c r="BW41" s="129" t="s">
        <v>567</v>
      </c>
      <c r="BX41" s="134">
        <v>2022</v>
      </c>
      <c r="BY41" s="129" t="s">
        <v>568</v>
      </c>
      <c r="BZ41" s="129" t="s">
        <v>572</v>
      </c>
      <c r="CA41" s="129" t="s">
        <v>574</v>
      </c>
      <c r="CB41" s="129" t="s">
        <v>548</v>
      </c>
      <c r="CC41" t="s">
        <v>548</v>
      </c>
    </row>
    <row r="42" spans="1:81" x14ac:dyDescent="0.25">
      <c r="A42" s="77" t="str">
        <f t="shared" si="24"/>
        <v>X1VI34KAK90G720</v>
      </c>
      <c r="B42" s="77" t="s">
        <v>251</v>
      </c>
      <c r="C42" s="77"/>
      <c r="D42" s="77" t="s">
        <v>253</v>
      </c>
      <c r="E42" s="77" t="s">
        <v>252</v>
      </c>
      <c r="F42" s="77" t="s">
        <v>282</v>
      </c>
      <c r="G42" s="77" t="s">
        <v>283</v>
      </c>
      <c r="H42" s="77" t="s">
        <v>413</v>
      </c>
      <c r="I42" s="77" t="s">
        <v>414</v>
      </c>
      <c r="J42" s="77" t="s">
        <v>127</v>
      </c>
      <c r="K42" s="77" t="s">
        <v>129</v>
      </c>
      <c r="L42" s="77" t="s">
        <v>130</v>
      </c>
      <c r="M42" s="77">
        <v>24.99</v>
      </c>
      <c r="N42" s="96">
        <f t="shared" si="1"/>
        <v>22898.337</v>
      </c>
      <c r="O42" s="77"/>
      <c r="P42" s="96">
        <f t="shared" si="2"/>
        <v>11545.38</v>
      </c>
      <c r="Q42" s="78">
        <f t="shared" si="3"/>
        <v>0.31</v>
      </c>
      <c r="R42" s="27">
        <v>7.7468999999999992</v>
      </c>
      <c r="AD42" s="34">
        <v>15</v>
      </c>
      <c r="AE42" s="34">
        <v>15</v>
      </c>
      <c r="AF42" s="34"/>
      <c r="AG42" s="34"/>
      <c r="AH42" s="34"/>
      <c r="AI42" s="34"/>
      <c r="AJ42" s="35">
        <v>15</v>
      </c>
      <c r="AK42" s="34">
        <v>15</v>
      </c>
      <c r="AL42" s="35"/>
      <c r="AM42" s="34"/>
      <c r="AN42" s="34"/>
      <c r="AO42" s="35"/>
      <c r="AP42" s="35"/>
      <c r="AQ42" s="48">
        <f t="shared" si="4"/>
        <v>30</v>
      </c>
      <c r="AR42" s="66">
        <f t="shared" si="5"/>
        <v>240.15389999999996</v>
      </c>
      <c r="AS42" s="67">
        <f t="shared" si="22"/>
        <v>7</v>
      </c>
      <c r="AT42" s="67">
        <f t="shared" si="22"/>
        <v>11</v>
      </c>
      <c r="AU42" s="67">
        <f t="shared" si="22"/>
        <v>8</v>
      </c>
      <c r="AV42" s="67">
        <f t="shared" si="22"/>
        <v>5</v>
      </c>
      <c r="AW42" s="67">
        <f t="shared" si="22"/>
        <v>0</v>
      </c>
      <c r="AX42" s="67">
        <f t="shared" si="22"/>
        <v>0</v>
      </c>
      <c r="AY42" s="67">
        <f t="shared" si="22"/>
        <v>0</v>
      </c>
      <c r="AZ42" s="67">
        <f t="shared" si="22"/>
        <v>0</v>
      </c>
      <c r="BA42" s="68">
        <f t="shared" si="7"/>
        <v>31</v>
      </c>
      <c r="BB42" s="64">
        <f t="shared" si="8"/>
        <v>30</v>
      </c>
      <c r="BC42" s="69">
        <f t="shared" si="9"/>
        <v>232.40699999999998</v>
      </c>
      <c r="BD42" s="67">
        <f t="shared" si="23"/>
        <v>7</v>
      </c>
      <c r="BE42" s="67">
        <f t="shared" si="23"/>
        <v>11</v>
      </c>
      <c r="BF42" s="67">
        <f t="shared" si="23"/>
        <v>8</v>
      </c>
      <c r="BG42" s="67">
        <f t="shared" si="23"/>
        <v>4</v>
      </c>
      <c r="BH42" s="67">
        <f t="shared" si="23"/>
        <v>0</v>
      </c>
      <c r="BI42" s="67">
        <f t="shared" si="23"/>
        <v>0</v>
      </c>
      <c r="BJ42" s="67">
        <f t="shared" si="23"/>
        <v>0</v>
      </c>
      <c r="BK42" s="67">
        <f t="shared" si="23"/>
        <v>0</v>
      </c>
      <c r="BL42" s="70">
        <f t="shared" si="11"/>
        <v>30</v>
      </c>
      <c r="BM42" s="71">
        <f t="shared" si="12"/>
        <v>14</v>
      </c>
      <c r="BN42" s="71">
        <f t="shared" si="13"/>
        <v>22</v>
      </c>
      <c r="BO42" s="71">
        <f t="shared" si="14"/>
        <v>16</v>
      </c>
      <c r="BP42" s="71">
        <f t="shared" si="15"/>
        <v>9</v>
      </c>
      <c r="BQ42" s="71">
        <f t="shared" si="16"/>
        <v>0</v>
      </c>
      <c r="BR42" s="71">
        <f t="shared" si="17"/>
        <v>0</v>
      </c>
      <c r="BS42" s="71">
        <f t="shared" si="18"/>
        <v>0</v>
      </c>
      <c r="BT42" s="71">
        <f t="shared" si="19"/>
        <v>0</v>
      </c>
      <c r="BU42" s="72">
        <f t="shared" si="20"/>
        <v>61</v>
      </c>
      <c r="BV42" s="73">
        <f t="shared" si="21"/>
        <v>472.56089999999995</v>
      </c>
      <c r="BW42" s="129" t="s">
        <v>567</v>
      </c>
      <c r="BX42" s="134">
        <v>2022</v>
      </c>
      <c r="BY42" s="129" t="s">
        <v>568</v>
      </c>
      <c r="BZ42" s="129" t="s">
        <v>572</v>
      </c>
      <c r="CA42" s="129" t="s">
        <v>574</v>
      </c>
      <c r="CB42" s="129" t="s">
        <v>548</v>
      </c>
      <c r="CC42" t="s">
        <v>548</v>
      </c>
    </row>
    <row r="43" spans="1:81" x14ac:dyDescent="0.25">
      <c r="A43" s="77" t="str">
        <f t="shared" si="24"/>
        <v>X2OD01K9JY1JBLK</v>
      </c>
      <c r="B43" s="77" t="s">
        <v>251</v>
      </c>
      <c r="C43" s="77"/>
      <c r="D43" s="77" t="s">
        <v>253</v>
      </c>
      <c r="E43" s="77" t="s">
        <v>254</v>
      </c>
      <c r="F43" s="77" t="s">
        <v>284</v>
      </c>
      <c r="G43" s="77" t="s">
        <v>285</v>
      </c>
      <c r="H43" s="77" t="s">
        <v>85</v>
      </c>
      <c r="I43" s="77" t="s">
        <v>366</v>
      </c>
      <c r="J43" s="77" t="s">
        <v>389</v>
      </c>
      <c r="K43" s="77" t="s">
        <v>129</v>
      </c>
      <c r="L43" s="77" t="s">
        <v>130</v>
      </c>
      <c r="M43" s="77">
        <v>39.99</v>
      </c>
      <c r="N43" s="96">
        <f t="shared" si="1"/>
        <v>36642.837</v>
      </c>
      <c r="O43" s="77"/>
      <c r="P43" s="96">
        <f t="shared" si="2"/>
        <v>18475.379999999997</v>
      </c>
      <c r="Q43" s="78">
        <f t="shared" si="3"/>
        <v>0.31</v>
      </c>
      <c r="R43" s="27">
        <v>12.3969</v>
      </c>
      <c r="AD43" s="34">
        <v>15</v>
      </c>
      <c r="AE43" s="34">
        <v>15</v>
      </c>
      <c r="AF43" s="34"/>
      <c r="AG43" s="34"/>
      <c r="AH43" s="34"/>
      <c r="AI43" s="34"/>
      <c r="AJ43" s="35">
        <v>15</v>
      </c>
      <c r="AK43" s="34">
        <v>15</v>
      </c>
      <c r="AL43" s="35"/>
      <c r="AM43" s="34"/>
      <c r="AN43" s="34"/>
      <c r="AO43" s="35"/>
      <c r="AP43" s="35"/>
      <c r="AQ43" s="48">
        <f t="shared" si="4"/>
        <v>30</v>
      </c>
      <c r="AR43" s="66">
        <f t="shared" si="5"/>
        <v>384.3039</v>
      </c>
      <c r="AS43" s="67">
        <f t="shared" si="22"/>
        <v>7</v>
      </c>
      <c r="AT43" s="67">
        <f t="shared" si="22"/>
        <v>11</v>
      </c>
      <c r="AU43" s="67">
        <f t="shared" si="22"/>
        <v>8</v>
      </c>
      <c r="AV43" s="67">
        <f t="shared" si="22"/>
        <v>5</v>
      </c>
      <c r="AW43" s="67">
        <f t="shared" si="22"/>
        <v>0</v>
      </c>
      <c r="AX43" s="67">
        <f t="shared" si="22"/>
        <v>0</v>
      </c>
      <c r="AY43" s="67">
        <f t="shared" si="22"/>
        <v>0</v>
      </c>
      <c r="AZ43" s="67">
        <f t="shared" si="22"/>
        <v>0</v>
      </c>
      <c r="BA43" s="68">
        <f t="shared" si="7"/>
        <v>31</v>
      </c>
      <c r="BB43" s="64">
        <f t="shared" si="8"/>
        <v>30</v>
      </c>
      <c r="BC43" s="69">
        <f t="shared" si="9"/>
        <v>371.90700000000004</v>
      </c>
      <c r="BD43" s="67">
        <f t="shared" si="23"/>
        <v>7</v>
      </c>
      <c r="BE43" s="67">
        <f t="shared" si="23"/>
        <v>11</v>
      </c>
      <c r="BF43" s="67">
        <f t="shared" si="23"/>
        <v>8</v>
      </c>
      <c r="BG43" s="67">
        <f t="shared" si="23"/>
        <v>4</v>
      </c>
      <c r="BH43" s="67">
        <f t="shared" si="23"/>
        <v>0</v>
      </c>
      <c r="BI43" s="67">
        <f t="shared" si="23"/>
        <v>0</v>
      </c>
      <c r="BJ43" s="67">
        <f t="shared" si="23"/>
        <v>0</v>
      </c>
      <c r="BK43" s="67">
        <f t="shared" si="23"/>
        <v>0</v>
      </c>
      <c r="BL43" s="70">
        <f t="shared" si="11"/>
        <v>30</v>
      </c>
      <c r="BM43" s="71">
        <f t="shared" si="12"/>
        <v>14</v>
      </c>
      <c r="BN43" s="71">
        <f t="shared" si="13"/>
        <v>22</v>
      </c>
      <c r="BO43" s="71">
        <f t="shared" si="14"/>
        <v>16</v>
      </c>
      <c r="BP43" s="71">
        <f t="shared" si="15"/>
        <v>9</v>
      </c>
      <c r="BQ43" s="71">
        <f t="shared" si="16"/>
        <v>0</v>
      </c>
      <c r="BR43" s="71">
        <f t="shared" si="17"/>
        <v>0</v>
      </c>
      <c r="BS43" s="71">
        <f t="shared" si="18"/>
        <v>0</v>
      </c>
      <c r="BT43" s="71">
        <f t="shared" si="19"/>
        <v>0</v>
      </c>
      <c r="BU43" s="72">
        <f t="shared" si="20"/>
        <v>61</v>
      </c>
      <c r="BV43" s="73">
        <f t="shared" si="21"/>
        <v>756.21090000000004</v>
      </c>
      <c r="BW43" s="129" t="s">
        <v>567</v>
      </c>
      <c r="BX43" s="134">
        <v>2022</v>
      </c>
      <c r="BY43" s="129" t="s">
        <v>568</v>
      </c>
      <c r="BZ43" s="129" t="s">
        <v>572</v>
      </c>
      <c r="CA43" s="129" t="s">
        <v>574</v>
      </c>
      <c r="CB43" s="129" t="s">
        <v>558</v>
      </c>
      <c r="CC43" t="s">
        <v>549</v>
      </c>
    </row>
    <row r="44" spans="1:81" x14ac:dyDescent="0.25">
      <c r="A44" s="77" t="str">
        <f t="shared" si="24"/>
        <v>X2OD01K9JY1G011</v>
      </c>
      <c r="B44" s="77" t="s">
        <v>251</v>
      </c>
      <c r="C44" s="77"/>
      <c r="D44" s="77" t="s">
        <v>253</v>
      </c>
      <c r="E44" s="77" t="s">
        <v>254</v>
      </c>
      <c r="F44" s="77" t="s">
        <v>284</v>
      </c>
      <c r="G44" s="77" t="s">
        <v>285</v>
      </c>
      <c r="H44" s="77" t="s">
        <v>89</v>
      </c>
      <c r="I44" s="77" t="s">
        <v>367</v>
      </c>
      <c r="J44" s="77" t="s">
        <v>389</v>
      </c>
      <c r="K44" s="77" t="s">
        <v>129</v>
      </c>
      <c r="L44" s="77" t="s">
        <v>130</v>
      </c>
      <c r="M44" s="77">
        <v>39.99</v>
      </c>
      <c r="N44" s="96">
        <f t="shared" si="1"/>
        <v>36642.837</v>
      </c>
      <c r="O44" s="77"/>
      <c r="P44" s="96">
        <f t="shared" si="2"/>
        <v>18475.379999999997</v>
      </c>
      <c r="Q44" s="78">
        <f t="shared" si="3"/>
        <v>0.31</v>
      </c>
      <c r="R44" s="27">
        <v>12.3969</v>
      </c>
      <c r="AD44" s="34">
        <v>15</v>
      </c>
      <c r="AE44" s="34">
        <v>15</v>
      </c>
      <c r="AF44" s="34"/>
      <c r="AG44" s="34"/>
      <c r="AH44" s="34"/>
      <c r="AI44" s="34"/>
      <c r="AJ44" s="35">
        <v>15</v>
      </c>
      <c r="AK44" s="34">
        <v>15</v>
      </c>
      <c r="AL44" s="35"/>
      <c r="AM44" s="34"/>
      <c r="AN44" s="34"/>
      <c r="AO44" s="35"/>
      <c r="AP44" s="35"/>
      <c r="AQ44" s="48">
        <f t="shared" si="4"/>
        <v>30</v>
      </c>
      <c r="AR44" s="66">
        <f t="shared" si="5"/>
        <v>384.3039</v>
      </c>
      <c r="AS44" s="67">
        <f t="shared" si="22"/>
        <v>7</v>
      </c>
      <c r="AT44" s="67">
        <f t="shared" si="22"/>
        <v>11</v>
      </c>
      <c r="AU44" s="67">
        <f t="shared" si="22"/>
        <v>8</v>
      </c>
      <c r="AV44" s="67">
        <f t="shared" si="22"/>
        <v>5</v>
      </c>
      <c r="AW44" s="67">
        <f t="shared" si="22"/>
        <v>0</v>
      </c>
      <c r="AX44" s="67">
        <f t="shared" si="22"/>
        <v>0</v>
      </c>
      <c r="AY44" s="67">
        <f t="shared" si="22"/>
        <v>0</v>
      </c>
      <c r="AZ44" s="67">
        <f t="shared" si="22"/>
        <v>0</v>
      </c>
      <c r="BA44" s="68">
        <f t="shared" si="7"/>
        <v>31</v>
      </c>
      <c r="BB44" s="64">
        <f t="shared" si="8"/>
        <v>30</v>
      </c>
      <c r="BC44" s="69">
        <f t="shared" si="9"/>
        <v>371.90700000000004</v>
      </c>
      <c r="BD44" s="67">
        <f t="shared" si="23"/>
        <v>7</v>
      </c>
      <c r="BE44" s="67">
        <f t="shared" si="23"/>
        <v>11</v>
      </c>
      <c r="BF44" s="67">
        <f t="shared" si="23"/>
        <v>8</v>
      </c>
      <c r="BG44" s="67">
        <f t="shared" si="23"/>
        <v>4</v>
      </c>
      <c r="BH44" s="67">
        <f t="shared" si="23"/>
        <v>0</v>
      </c>
      <c r="BI44" s="67">
        <f t="shared" si="23"/>
        <v>0</v>
      </c>
      <c r="BJ44" s="67">
        <f t="shared" si="23"/>
        <v>0</v>
      </c>
      <c r="BK44" s="67">
        <f t="shared" si="23"/>
        <v>0</v>
      </c>
      <c r="BL44" s="70">
        <f t="shared" si="11"/>
        <v>30</v>
      </c>
      <c r="BM44" s="71">
        <f t="shared" si="12"/>
        <v>14</v>
      </c>
      <c r="BN44" s="71">
        <f t="shared" si="13"/>
        <v>22</v>
      </c>
      <c r="BO44" s="71">
        <f t="shared" si="14"/>
        <v>16</v>
      </c>
      <c r="BP44" s="71">
        <f t="shared" si="15"/>
        <v>9</v>
      </c>
      <c r="BQ44" s="71">
        <f t="shared" si="16"/>
        <v>0</v>
      </c>
      <c r="BR44" s="71">
        <f t="shared" si="17"/>
        <v>0</v>
      </c>
      <c r="BS44" s="71">
        <f t="shared" si="18"/>
        <v>0</v>
      </c>
      <c r="BT44" s="71">
        <f t="shared" si="19"/>
        <v>0</v>
      </c>
      <c r="BU44" s="72">
        <f t="shared" si="20"/>
        <v>61</v>
      </c>
      <c r="BV44" s="73">
        <f t="shared" si="21"/>
        <v>756.21090000000004</v>
      </c>
      <c r="BW44" s="129" t="s">
        <v>567</v>
      </c>
      <c r="BX44" s="134">
        <v>2022</v>
      </c>
      <c r="BY44" s="129" t="s">
        <v>568</v>
      </c>
      <c r="BZ44" s="129" t="s">
        <v>572</v>
      </c>
      <c r="CA44" s="129" t="s">
        <v>574</v>
      </c>
      <c r="CB44" s="129" t="s">
        <v>558</v>
      </c>
      <c r="CC44" t="s">
        <v>549</v>
      </c>
    </row>
    <row r="45" spans="1:81" x14ac:dyDescent="0.25">
      <c r="A45" s="77" t="str">
        <f t="shared" si="24"/>
        <v>X2OQ04K9JY1JBLK</v>
      </c>
      <c r="B45" s="77" t="s">
        <v>251</v>
      </c>
      <c r="C45" s="77"/>
      <c r="D45" s="77" t="s">
        <v>253</v>
      </c>
      <c r="E45" s="77" t="s">
        <v>254</v>
      </c>
      <c r="F45" s="77" t="s">
        <v>286</v>
      </c>
      <c r="G45" s="77" t="s">
        <v>287</v>
      </c>
      <c r="H45" s="77" t="s">
        <v>85</v>
      </c>
      <c r="I45" s="77" t="s">
        <v>366</v>
      </c>
      <c r="J45" s="77" t="s">
        <v>380</v>
      </c>
      <c r="K45" s="77" t="s">
        <v>129</v>
      </c>
      <c r="L45" s="77" t="s">
        <v>130</v>
      </c>
      <c r="M45" s="77">
        <v>49.99</v>
      </c>
      <c r="N45" s="96">
        <f t="shared" si="1"/>
        <v>45805.837</v>
      </c>
      <c r="O45" s="77"/>
      <c r="P45" s="96">
        <f t="shared" si="2"/>
        <v>23095.38</v>
      </c>
      <c r="Q45" s="78">
        <f t="shared" si="3"/>
        <v>0.31</v>
      </c>
      <c r="R45" s="27">
        <v>15.4969</v>
      </c>
      <c r="AD45" s="34"/>
      <c r="AE45" s="34"/>
      <c r="AF45" s="34"/>
      <c r="AG45" s="34"/>
      <c r="AH45" s="34"/>
      <c r="AI45" s="34"/>
      <c r="AJ45" s="35"/>
      <c r="AK45" s="34"/>
      <c r="AL45" s="35"/>
      <c r="AM45" s="34"/>
      <c r="AN45" s="34"/>
      <c r="AO45" s="35"/>
      <c r="AP45" s="35"/>
      <c r="AQ45" s="48">
        <f t="shared" si="4"/>
        <v>0</v>
      </c>
      <c r="AR45" s="66">
        <f t="shared" si="5"/>
        <v>0</v>
      </c>
      <c r="AS45" s="67">
        <f t="shared" si="22"/>
        <v>0</v>
      </c>
      <c r="AT45" s="67">
        <f t="shared" si="22"/>
        <v>0</v>
      </c>
      <c r="AU45" s="67">
        <f t="shared" si="22"/>
        <v>0</v>
      </c>
      <c r="AV45" s="67">
        <f t="shared" si="22"/>
        <v>0</v>
      </c>
      <c r="AW45" s="67">
        <f t="shared" si="22"/>
        <v>0</v>
      </c>
      <c r="AX45" s="67">
        <f t="shared" si="22"/>
        <v>0</v>
      </c>
      <c r="AY45" s="67">
        <f t="shared" si="22"/>
        <v>0</v>
      </c>
      <c r="AZ45" s="67">
        <f t="shared" si="22"/>
        <v>0</v>
      </c>
      <c r="BA45" s="68">
        <f t="shared" si="7"/>
        <v>0</v>
      </c>
      <c r="BB45" s="64">
        <f t="shared" si="8"/>
        <v>0</v>
      </c>
      <c r="BC45" s="69">
        <f t="shared" si="9"/>
        <v>0</v>
      </c>
      <c r="BD45" s="67">
        <f t="shared" si="23"/>
        <v>0</v>
      </c>
      <c r="BE45" s="67">
        <f t="shared" si="23"/>
        <v>0</v>
      </c>
      <c r="BF45" s="67">
        <f t="shared" si="23"/>
        <v>0</v>
      </c>
      <c r="BG45" s="67">
        <f t="shared" si="23"/>
        <v>0</v>
      </c>
      <c r="BH45" s="67">
        <f t="shared" si="23"/>
        <v>0</v>
      </c>
      <c r="BI45" s="67">
        <f t="shared" si="23"/>
        <v>0</v>
      </c>
      <c r="BJ45" s="67">
        <f t="shared" si="23"/>
        <v>0</v>
      </c>
      <c r="BK45" s="67">
        <f t="shared" si="23"/>
        <v>0</v>
      </c>
      <c r="BL45" s="70">
        <f t="shared" si="11"/>
        <v>0</v>
      </c>
      <c r="BM45" s="71">
        <f t="shared" si="12"/>
        <v>0</v>
      </c>
      <c r="BN45" s="71">
        <f t="shared" si="13"/>
        <v>0</v>
      </c>
      <c r="BO45" s="71">
        <f t="shared" si="14"/>
        <v>0</v>
      </c>
      <c r="BP45" s="71">
        <f t="shared" si="15"/>
        <v>0</v>
      </c>
      <c r="BQ45" s="71">
        <f t="shared" si="16"/>
        <v>0</v>
      </c>
      <c r="BR45" s="71">
        <f t="shared" si="17"/>
        <v>0</v>
      </c>
      <c r="BS45" s="71">
        <f t="shared" si="18"/>
        <v>0</v>
      </c>
      <c r="BT45" s="71">
        <f t="shared" si="19"/>
        <v>0</v>
      </c>
      <c r="BU45" s="72">
        <f t="shared" si="20"/>
        <v>0</v>
      </c>
      <c r="BV45" s="73">
        <f t="shared" si="21"/>
        <v>0</v>
      </c>
      <c r="BW45" s="129" t="s">
        <v>567</v>
      </c>
      <c r="BX45" s="134">
        <v>2022</v>
      </c>
      <c r="BY45" s="129" t="s">
        <v>568</v>
      </c>
      <c r="BZ45" s="129" t="s">
        <v>572</v>
      </c>
      <c r="CA45" s="129" t="s">
        <v>574</v>
      </c>
      <c r="CB45" s="129" t="s">
        <v>547</v>
      </c>
    </row>
    <row r="46" spans="1:81" x14ac:dyDescent="0.25">
      <c r="A46" s="77" t="str">
        <f t="shared" si="24"/>
        <v>X2OB03WA7V0JBLK</v>
      </c>
      <c r="B46" s="77" t="s">
        <v>251</v>
      </c>
      <c r="C46" s="77"/>
      <c r="D46" s="77" t="s">
        <v>255</v>
      </c>
      <c r="E46" s="77" t="s">
        <v>254</v>
      </c>
      <c r="F46" s="77" t="s">
        <v>288</v>
      </c>
      <c r="G46" s="77" t="s">
        <v>289</v>
      </c>
      <c r="H46" s="77" t="s">
        <v>85</v>
      </c>
      <c r="I46" s="77" t="s">
        <v>366</v>
      </c>
      <c r="J46" s="77" t="s">
        <v>396</v>
      </c>
      <c r="K46" s="77" t="s">
        <v>129</v>
      </c>
      <c r="L46" s="77" t="s">
        <v>130</v>
      </c>
      <c r="M46" s="77">
        <v>49.99</v>
      </c>
      <c r="N46" s="96">
        <f t="shared" si="1"/>
        <v>45805.837</v>
      </c>
      <c r="O46" s="77"/>
      <c r="P46" s="96">
        <f t="shared" si="2"/>
        <v>23095.38</v>
      </c>
      <c r="Q46" s="78">
        <f t="shared" si="3"/>
        <v>0.31</v>
      </c>
      <c r="R46" s="27">
        <v>15.4969</v>
      </c>
      <c r="AD46" s="34"/>
      <c r="AE46" s="34"/>
      <c r="AF46" s="34"/>
      <c r="AG46" s="34"/>
      <c r="AH46" s="34"/>
      <c r="AI46" s="34"/>
      <c r="AJ46" s="35"/>
      <c r="AK46" s="34"/>
      <c r="AL46" s="35"/>
      <c r="AM46" s="34"/>
      <c r="AN46" s="34"/>
      <c r="AO46" s="35"/>
      <c r="AP46" s="35"/>
      <c r="AQ46" s="48">
        <f t="shared" si="4"/>
        <v>0</v>
      </c>
      <c r="AR46" s="66">
        <f t="shared" si="5"/>
        <v>0</v>
      </c>
      <c r="AS46" s="67">
        <f t="shared" si="22"/>
        <v>0</v>
      </c>
      <c r="AT46" s="67">
        <f t="shared" si="22"/>
        <v>0</v>
      </c>
      <c r="AU46" s="67">
        <f t="shared" si="22"/>
        <v>0</v>
      </c>
      <c r="AV46" s="67">
        <f t="shared" si="22"/>
        <v>0</v>
      </c>
      <c r="AW46" s="67">
        <f t="shared" si="22"/>
        <v>0</v>
      </c>
      <c r="AX46" s="67">
        <f t="shared" si="22"/>
        <v>0</v>
      </c>
      <c r="AY46" s="67">
        <f t="shared" si="22"/>
        <v>0</v>
      </c>
      <c r="AZ46" s="67">
        <f t="shared" si="22"/>
        <v>0</v>
      </c>
      <c r="BA46" s="68">
        <f t="shared" si="7"/>
        <v>0</v>
      </c>
      <c r="BB46" s="64">
        <f t="shared" si="8"/>
        <v>0</v>
      </c>
      <c r="BC46" s="69">
        <f t="shared" si="9"/>
        <v>0</v>
      </c>
      <c r="BD46" s="67">
        <f t="shared" si="23"/>
        <v>0</v>
      </c>
      <c r="BE46" s="67">
        <f t="shared" si="23"/>
        <v>0</v>
      </c>
      <c r="BF46" s="67">
        <f t="shared" si="23"/>
        <v>0</v>
      </c>
      <c r="BG46" s="67">
        <f t="shared" si="23"/>
        <v>0</v>
      </c>
      <c r="BH46" s="67">
        <f t="shared" si="23"/>
        <v>0</v>
      </c>
      <c r="BI46" s="67">
        <f t="shared" si="23"/>
        <v>0</v>
      </c>
      <c r="BJ46" s="67">
        <f t="shared" si="23"/>
        <v>0</v>
      </c>
      <c r="BK46" s="67">
        <f t="shared" si="23"/>
        <v>0</v>
      </c>
      <c r="BL46" s="70">
        <f t="shared" si="11"/>
        <v>0</v>
      </c>
      <c r="BM46" s="71">
        <f t="shared" si="12"/>
        <v>0</v>
      </c>
      <c r="BN46" s="71">
        <f t="shared" si="13"/>
        <v>0</v>
      </c>
      <c r="BO46" s="71">
        <f t="shared" si="14"/>
        <v>0</v>
      </c>
      <c r="BP46" s="71">
        <f t="shared" si="15"/>
        <v>0</v>
      </c>
      <c r="BQ46" s="71">
        <f t="shared" si="16"/>
        <v>0</v>
      </c>
      <c r="BR46" s="71">
        <f t="shared" si="17"/>
        <v>0</v>
      </c>
      <c r="BS46" s="71">
        <f t="shared" si="18"/>
        <v>0</v>
      </c>
      <c r="BT46" s="71">
        <f t="shared" si="19"/>
        <v>0</v>
      </c>
      <c r="BU46" s="72">
        <f t="shared" si="20"/>
        <v>0</v>
      </c>
      <c r="BV46" s="73">
        <f t="shared" si="21"/>
        <v>0</v>
      </c>
      <c r="BW46" s="129" t="s">
        <v>567</v>
      </c>
      <c r="BX46" s="134">
        <v>2022</v>
      </c>
      <c r="BY46" s="129" t="s">
        <v>568</v>
      </c>
      <c r="BZ46" s="129" t="s">
        <v>572</v>
      </c>
      <c r="CA46" s="129" t="s">
        <v>574</v>
      </c>
      <c r="CB46" s="129" t="s">
        <v>547</v>
      </c>
    </row>
    <row r="47" spans="1:81" x14ac:dyDescent="0.25">
      <c r="A47" s="77" t="str">
        <f t="shared" si="24"/>
        <v>X2OB03WA7V0CAMO</v>
      </c>
      <c r="B47" s="77" t="s">
        <v>251</v>
      </c>
      <c r="C47" s="77"/>
      <c r="D47" s="77" t="s">
        <v>255</v>
      </c>
      <c r="E47" s="77" t="s">
        <v>254</v>
      </c>
      <c r="F47" s="77" t="s">
        <v>288</v>
      </c>
      <c r="G47" s="77" t="s">
        <v>289</v>
      </c>
      <c r="H47" s="77" t="s">
        <v>150</v>
      </c>
      <c r="I47" s="77" t="s">
        <v>397</v>
      </c>
      <c r="J47" s="77" t="s">
        <v>396</v>
      </c>
      <c r="K47" s="77" t="s">
        <v>129</v>
      </c>
      <c r="L47" s="77" t="s">
        <v>130</v>
      </c>
      <c r="M47" s="77">
        <v>49.99</v>
      </c>
      <c r="N47" s="96">
        <f t="shared" si="1"/>
        <v>45805.837</v>
      </c>
      <c r="O47" s="77"/>
      <c r="P47" s="96">
        <f t="shared" si="2"/>
        <v>23095.38</v>
      </c>
      <c r="Q47" s="78">
        <f t="shared" si="3"/>
        <v>0.31</v>
      </c>
      <c r="R47" s="27">
        <v>15.4969</v>
      </c>
      <c r="AD47" s="34"/>
      <c r="AE47" s="34"/>
      <c r="AF47" s="34"/>
      <c r="AG47" s="34"/>
      <c r="AH47" s="34"/>
      <c r="AI47" s="34"/>
      <c r="AJ47" s="35"/>
      <c r="AK47" s="34"/>
      <c r="AL47" s="35"/>
      <c r="AM47" s="34"/>
      <c r="AN47" s="34"/>
      <c r="AO47" s="35"/>
      <c r="AP47" s="35"/>
      <c r="AQ47" s="48">
        <f t="shared" si="4"/>
        <v>0</v>
      </c>
      <c r="AR47" s="66">
        <f t="shared" si="5"/>
        <v>0</v>
      </c>
      <c r="AS47" s="67">
        <f t="shared" si="22"/>
        <v>0</v>
      </c>
      <c r="AT47" s="67">
        <f t="shared" si="22"/>
        <v>0</v>
      </c>
      <c r="AU47" s="67">
        <f t="shared" si="22"/>
        <v>0</v>
      </c>
      <c r="AV47" s="67">
        <f t="shared" si="22"/>
        <v>0</v>
      </c>
      <c r="AW47" s="67">
        <f t="shared" si="22"/>
        <v>0</v>
      </c>
      <c r="AX47" s="67">
        <f t="shared" si="22"/>
        <v>0</v>
      </c>
      <c r="AY47" s="67">
        <f t="shared" si="22"/>
        <v>0</v>
      </c>
      <c r="AZ47" s="67">
        <f t="shared" si="22"/>
        <v>0</v>
      </c>
      <c r="BA47" s="68">
        <f t="shared" si="7"/>
        <v>0</v>
      </c>
      <c r="BB47" s="64">
        <f t="shared" si="8"/>
        <v>0</v>
      </c>
      <c r="BC47" s="69">
        <f t="shared" si="9"/>
        <v>0</v>
      </c>
      <c r="BD47" s="67">
        <f t="shared" si="23"/>
        <v>0</v>
      </c>
      <c r="BE47" s="67">
        <f t="shared" si="23"/>
        <v>0</v>
      </c>
      <c r="BF47" s="67">
        <f t="shared" si="23"/>
        <v>0</v>
      </c>
      <c r="BG47" s="67">
        <f t="shared" si="23"/>
        <v>0</v>
      </c>
      <c r="BH47" s="67">
        <f t="shared" si="23"/>
        <v>0</v>
      </c>
      <c r="BI47" s="67">
        <f t="shared" si="23"/>
        <v>0</v>
      </c>
      <c r="BJ47" s="67">
        <f t="shared" si="23"/>
        <v>0</v>
      </c>
      <c r="BK47" s="67">
        <f t="shared" si="23"/>
        <v>0</v>
      </c>
      <c r="BL47" s="70">
        <f t="shared" si="11"/>
        <v>0</v>
      </c>
      <c r="BM47" s="71">
        <f t="shared" si="12"/>
        <v>0</v>
      </c>
      <c r="BN47" s="71">
        <f t="shared" si="13"/>
        <v>0</v>
      </c>
      <c r="BO47" s="71">
        <f t="shared" si="14"/>
        <v>0</v>
      </c>
      <c r="BP47" s="71">
        <f t="shared" si="15"/>
        <v>0</v>
      </c>
      <c r="BQ47" s="71">
        <f t="shared" si="16"/>
        <v>0</v>
      </c>
      <c r="BR47" s="71">
        <f t="shared" si="17"/>
        <v>0</v>
      </c>
      <c r="BS47" s="71">
        <f t="shared" si="18"/>
        <v>0</v>
      </c>
      <c r="BT47" s="71">
        <f t="shared" si="19"/>
        <v>0</v>
      </c>
      <c r="BU47" s="72">
        <f t="shared" si="20"/>
        <v>0</v>
      </c>
      <c r="BV47" s="73">
        <f t="shared" si="21"/>
        <v>0</v>
      </c>
      <c r="BW47" s="129" t="s">
        <v>567</v>
      </c>
      <c r="BX47" s="134">
        <v>2022</v>
      </c>
      <c r="BY47" s="129" t="s">
        <v>568</v>
      </c>
      <c r="BZ47" s="129" t="s">
        <v>572</v>
      </c>
      <c r="CA47" s="129" t="s">
        <v>574</v>
      </c>
      <c r="CB47" s="129" t="s">
        <v>547</v>
      </c>
    </row>
    <row r="48" spans="1:81" x14ac:dyDescent="0.25">
      <c r="A48" s="77" t="str">
        <f t="shared" si="24"/>
        <v>X2OB03WA7V0G9M3</v>
      </c>
      <c r="B48" s="77" t="s">
        <v>251</v>
      </c>
      <c r="C48" s="77"/>
      <c r="D48" s="77" t="s">
        <v>255</v>
      </c>
      <c r="E48" s="77" t="s">
        <v>254</v>
      </c>
      <c r="F48" s="77" t="s">
        <v>288</v>
      </c>
      <c r="G48" s="77" t="s">
        <v>289</v>
      </c>
      <c r="H48" s="77" t="s">
        <v>247</v>
      </c>
      <c r="I48" s="77" t="s">
        <v>415</v>
      </c>
      <c r="J48" s="77" t="s">
        <v>396</v>
      </c>
      <c r="K48" s="77" t="s">
        <v>129</v>
      </c>
      <c r="L48" s="77" t="s">
        <v>130</v>
      </c>
      <c r="M48" s="77">
        <v>49.99</v>
      </c>
      <c r="N48" s="96">
        <f t="shared" si="1"/>
        <v>45805.837</v>
      </c>
      <c r="O48" s="77"/>
      <c r="P48" s="96">
        <f t="shared" si="2"/>
        <v>23095.38</v>
      </c>
      <c r="Q48" s="78">
        <f t="shared" si="3"/>
        <v>0.31</v>
      </c>
      <c r="R48" s="27">
        <v>15.4969</v>
      </c>
      <c r="AD48" s="34"/>
      <c r="AE48" s="34"/>
      <c r="AF48" s="34"/>
      <c r="AG48" s="34"/>
      <c r="AH48" s="34"/>
      <c r="AI48" s="34"/>
      <c r="AJ48" s="35"/>
      <c r="AK48" s="34"/>
      <c r="AL48" s="35"/>
      <c r="AM48" s="34"/>
      <c r="AN48" s="34"/>
      <c r="AO48" s="35"/>
      <c r="AP48" s="35"/>
      <c r="AQ48" s="48">
        <f t="shared" si="4"/>
        <v>0</v>
      </c>
      <c r="AR48" s="66">
        <f t="shared" si="5"/>
        <v>0</v>
      </c>
      <c r="AS48" s="67">
        <f t="shared" si="22"/>
        <v>0</v>
      </c>
      <c r="AT48" s="67">
        <f t="shared" si="22"/>
        <v>0</v>
      </c>
      <c r="AU48" s="67">
        <f t="shared" si="22"/>
        <v>0</v>
      </c>
      <c r="AV48" s="67">
        <f t="shared" si="22"/>
        <v>0</v>
      </c>
      <c r="AW48" s="67">
        <f t="shared" si="22"/>
        <v>0</v>
      </c>
      <c r="AX48" s="67">
        <f t="shared" si="22"/>
        <v>0</v>
      </c>
      <c r="AY48" s="67">
        <f t="shared" si="22"/>
        <v>0</v>
      </c>
      <c r="AZ48" s="67">
        <f t="shared" si="22"/>
        <v>0</v>
      </c>
      <c r="BA48" s="68">
        <f t="shared" si="7"/>
        <v>0</v>
      </c>
      <c r="BB48" s="64">
        <f t="shared" si="8"/>
        <v>0</v>
      </c>
      <c r="BC48" s="69">
        <f t="shared" si="9"/>
        <v>0</v>
      </c>
      <c r="BD48" s="67">
        <f t="shared" si="23"/>
        <v>0</v>
      </c>
      <c r="BE48" s="67">
        <f t="shared" si="23"/>
        <v>0</v>
      </c>
      <c r="BF48" s="67">
        <f t="shared" si="23"/>
        <v>0</v>
      </c>
      <c r="BG48" s="67">
        <f t="shared" si="23"/>
        <v>0</v>
      </c>
      <c r="BH48" s="67">
        <f t="shared" si="23"/>
        <v>0</v>
      </c>
      <c r="BI48" s="67">
        <f t="shared" si="23"/>
        <v>0</v>
      </c>
      <c r="BJ48" s="67">
        <f t="shared" si="23"/>
        <v>0</v>
      </c>
      <c r="BK48" s="67">
        <f t="shared" si="23"/>
        <v>0</v>
      </c>
      <c r="BL48" s="70">
        <f t="shared" si="11"/>
        <v>0</v>
      </c>
      <c r="BM48" s="71">
        <f t="shared" si="12"/>
        <v>0</v>
      </c>
      <c r="BN48" s="71">
        <f t="shared" si="13"/>
        <v>0</v>
      </c>
      <c r="BO48" s="71">
        <f t="shared" si="14"/>
        <v>0</v>
      </c>
      <c r="BP48" s="71">
        <f t="shared" si="15"/>
        <v>0</v>
      </c>
      <c r="BQ48" s="71">
        <f t="shared" si="16"/>
        <v>0</v>
      </c>
      <c r="BR48" s="71">
        <f t="shared" si="17"/>
        <v>0</v>
      </c>
      <c r="BS48" s="71">
        <f t="shared" si="18"/>
        <v>0</v>
      </c>
      <c r="BT48" s="71">
        <f t="shared" si="19"/>
        <v>0</v>
      </c>
      <c r="BU48" s="72">
        <f t="shared" si="20"/>
        <v>0</v>
      </c>
      <c r="BV48" s="73">
        <f t="shared" si="21"/>
        <v>0</v>
      </c>
      <c r="BW48" s="129" t="s">
        <v>567</v>
      </c>
      <c r="BX48" s="134">
        <v>2022</v>
      </c>
      <c r="BY48" s="129" t="s">
        <v>568</v>
      </c>
      <c r="BZ48" s="129" t="s">
        <v>572</v>
      </c>
      <c r="CA48" s="129" t="s">
        <v>574</v>
      </c>
      <c r="CB48" s="129" t="s">
        <v>547</v>
      </c>
    </row>
    <row r="49" spans="1:81" x14ac:dyDescent="0.25">
      <c r="A49" s="77" t="str">
        <f t="shared" si="24"/>
        <v>X2OP15KAA10G1AP</v>
      </c>
      <c r="B49" s="77" t="s">
        <v>251</v>
      </c>
      <c r="C49" s="77"/>
      <c r="D49" s="77" t="s">
        <v>253</v>
      </c>
      <c r="E49" s="77" t="s">
        <v>252</v>
      </c>
      <c r="F49" s="77" t="s">
        <v>290</v>
      </c>
      <c r="G49" s="77" t="s">
        <v>291</v>
      </c>
      <c r="H49" s="77" t="s">
        <v>416</v>
      </c>
      <c r="I49" s="77" t="s">
        <v>417</v>
      </c>
      <c r="J49" s="77" t="s">
        <v>127</v>
      </c>
      <c r="K49" s="77" t="s">
        <v>128</v>
      </c>
      <c r="L49" s="77" t="s">
        <v>130</v>
      </c>
      <c r="M49" s="77">
        <v>34.99</v>
      </c>
      <c r="N49" s="96">
        <f t="shared" ref="N49:N112" si="25">M49*$M$8*$N$8*$Q$8</f>
        <v>32061.337</v>
      </c>
      <c r="O49" s="77"/>
      <c r="P49" s="96">
        <f t="shared" ref="P49:P112" si="26">((N49/1.19)*(1-40%))</f>
        <v>16165.38</v>
      </c>
      <c r="Q49" s="78">
        <f t="shared" ref="Q49:Q112" si="27">R49/M49</f>
        <v>0.31</v>
      </c>
      <c r="R49" s="27">
        <v>10.8469</v>
      </c>
      <c r="AD49" s="34"/>
      <c r="AE49" s="34"/>
      <c r="AF49" s="34"/>
      <c r="AG49" s="34"/>
      <c r="AH49" s="34"/>
      <c r="AI49" s="34"/>
      <c r="AJ49" s="35"/>
      <c r="AK49" s="34"/>
      <c r="AL49" s="35"/>
      <c r="AM49" s="34"/>
      <c r="AN49" s="34"/>
      <c r="AO49" s="35"/>
      <c r="AP49" s="35"/>
      <c r="AQ49" s="48">
        <f t="shared" si="4"/>
        <v>0</v>
      </c>
      <c r="AR49" s="66">
        <f t="shared" si="5"/>
        <v>0</v>
      </c>
      <c r="AS49" s="67">
        <f t="shared" si="22"/>
        <v>0</v>
      </c>
      <c r="AT49" s="67">
        <f t="shared" si="22"/>
        <v>0</v>
      </c>
      <c r="AU49" s="67">
        <f t="shared" si="22"/>
        <v>0</v>
      </c>
      <c r="AV49" s="67">
        <f t="shared" si="22"/>
        <v>0</v>
      </c>
      <c r="AW49" s="67">
        <f t="shared" si="22"/>
        <v>0</v>
      </c>
      <c r="AX49" s="67">
        <f t="shared" si="22"/>
        <v>0</v>
      </c>
      <c r="AY49" s="67">
        <f t="shared" si="22"/>
        <v>0</v>
      </c>
      <c r="AZ49" s="67">
        <f t="shared" si="22"/>
        <v>0</v>
      </c>
      <c r="BA49" s="68">
        <f t="shared" si="7"/>
        <v>0</v>
      </c>
      <c r="BB49" s="64">
        <f t="shared" si="8"/>
        <v>0</v>
      </c>
      <c r="BC49" s="69">
        <f t="shared" si="9"/>
        <v>0</v>
      </c>
      <c r="BD49" s="67">
        <f t="shared" si="23"/>
        <v>0</v>
      </c>
      <c r="BE49" s="67">
        <f t="shared" si="23"/>
        <v>0</v>
      </c>
      <c r="BF49" s="67">
        <f t="shared" si="23"/>
        <v>0</v>
      </c>
      <c r="BG49" s="67">
        <f t="shared" si="23"/>
        <v>0</v>
      </c>
      <c r="BH49" s="67">
        <f t="shared" si="23"/>
        <v>0</v>
      </c>
      <c r="BI49" s="67">
        <f t="shared" si="23"/>
        <v>0</v>
      </c>
      <c r="BJ49" s="67">
        <f t="shared" si="23"/>
        <v>0</v>
      </c>
      <c r="BK49" s="67">
        <f t="shared" si="23"/>
        <v>0</v>
      </c>
      <c r="BL49" s="70">
        <f t="shared" si="11"/>
        <v>0</v>
      </c>
      <c r="BM49" s="71">
        <f t="shared" si="12"/>
        <v>0</v>
      </c>
      <c r="BN49" s="71">
        <f t="shared" si="13"/>
        <v>0</v>
      </c>
      <c r="BO49" s="71">
        <f t="shared" si="14"/>
        <v>0</v>
      </c>
      <c r="BP49" s="71">
        <f t="shared" si="15"/>
        <v>0</v>
      </c>
      <c r="BQ49" s="71">
        <f t="shared" si="16"/>
        <v>0</v>
      </c>
      <c r="BR49" s="71">
        <f t="shared" si="17"/>
        <v>0</v>
      </c>
      <c r="BS49" s="71">
        <f t="shared" si="18"/>
        <v>0</v>
      </c>
      <c r="BT49" s="71">
        <f t="shared" si="19"/>
        <v>0</v>
      </c>
      <c r="BU49" s="72">
        <f t="shared" si="20"/>
        <v>0</v>
      </c>
      <c r="BV49" s="73">
        <f t="shared" si="21"/>
        <v>0</v>
      </c>
      <c r="BW49" s="129" t="s">
        <v>567</v>
      </c>
      <c r="BX49" s="134">
        <v>2022</v>
      </c>
      <c r="BY49" s="129" t="s">
        <v>568</v>
      </c>
      <c r="BZ49" s="129" t="s">
        <v>572</v>
      </c>
      <c r="CA49" s="129" t="s">
        <v>574</v>
      </c>
      <c r="CB49" s="129" t="s">
        <v>570</v>
      </c>
    </row>
    <row r="50" spans="1:81" x14ac:dyDescent="0.25">
      <c r="A50" s="77" t="str">
        <f t="shared" si="24"/>
        <v>X2OP15KAA10G7R1</v>
      </c>
      <c r="B50" s="77" t="s">
        <v>251</v>
      </c>
      <c r="C50" s="77"/>
      <c r="D50" s="77" t="s">
        <v>253</v>
      </c>
      <c r="E50" s="77" t="s">
        <v>252</v>
      </c>
      <c r="F50" s="77" t="s">
        <v>290</v>
      </c>
      <c r="G50" s="77" t="s">
        <v>291</v>
      </c>
      <c r="H50" s="77" t="s">
        <v>368</v>
      </c>
      <c r="I50" s="77" t="s">
        <v>369</v>
      </c>
      <c r="J50" s="77" t="s">
        <v>127</v>
      </c>
      <c r="K50" s="77" t="s">
        <v>128</v>
      </c>
      <c r="L50" s="77" t="s">
        <v>130</v>
      </c>
      <c r="M50" s="77">
        <v>34.99</v>
      </c>
      <c r="N50" s="96">
        <f t="shared" si="25"/>
        <v>32061.337</v>
      </c>
      <c r="O50" s="77"/>
      <c r="P50" s="96">
        <f t="shared" si="26"/>
        <v>16165.38</v>
      </c>
      <c r="Q50" s="78">
        <f t="shared" si="27"/>
        <v>0.31</v>
      </c>
      <c r="R50" s="27">
        <v>10.8469</v>
      </c>
      <c r="AD50" s="34">
        <v>15</v>
      </c>
      <c r="AE50" s="34">
        <v>15</v>
      </c>
      <c r="AF50" s="34"/>
      <c r="AG50" s="34"/>
      <c r="AH50" s="34"/>
      <c r="AI50" s="34"/>
      <c r="AJ50" s="35">
        <v>15</v>
      </c>
      <c r="AK50" s="34">
        <v>15</v>
      </c>
      <c r="AL50" s="35"/>
      <c r="AM50" s="34"/>
      <c r="AN50" s="34"/>
      <c r="AO50" s="35"/>
      <c r="AP50" s="35"/>
      <c r="AQ50" s="48">
        <f t="shared" si="4"/>
        <v>30</v>
      </c>
      <c r="AR50" s="66">
        <f t="shared" si="5"/>
        <v>336.25389999999999</v>
      </c>
      <c r="AS50" s="67">
        <f t="shared" si="22"/>
        <v>7</v>
      </c>
      <c r="AT50" s="67">
        <f t="shared" si="22"/>
        <v>11</v>
      </c>
      <c r="AU50" s="67">
        <f t="shared" si="22"/>
        <v>8</v>
      </c>
      <c r="AV50" s="67">
        <f t="shared" si="22"/>
        <v>5</v>
      </c>
      <c r="AW50" s="67">
        <f t="shared" si="22"/>
        <v>0</v>
      </c>
      <c r="AX50" s="67">
        <f t="shared" si="22"/>
        <v>0</v>
      </c>
      <c r="AY50" s="67">
        <f t="shared" si="22"/>
        <v>0</v>
      </c>
      <c r="AZ50" s="67">
        <f t="shared" si="22"/>
        <v>0</v>
      </c>
      <c r="BA50" s="68">
        <f t="shared" si="7"/>
        <v>31</v>
      </c>
      <c r="BB50" s="64">
        <f t="shared" si="8"/>
        <v>30</v>
      </c>
      <c r="BC50" s="69">
        <f t="shared" si="9"/>
        <v>325.40699999999998</v>
      </c>
      <c r="BD50" s="67">
        <f t="shared" si="23"/>
        <v>7</v>
      </c>
      <c r="BE50" s="67">
        <f t="shared" si="23"/>
        <v>11</v>
      </c>
      <c r="BF50" s="67">
        <f t="shared" si="23"/>
        <v>8</v>
      </c>
      <c r="BG50" s="67">
        <f t="shared" si="23"/>
        <v>4</v>
      </c>
      <c r="BH50" s="67">
        <f t="shared" si="23"/>
        <v>0</v>
      </c>
      <c r="BI50" s="67">
        <f t="shared" si="23"/>
        <v>0</v>
      </c>
      <c r="BJ50" s="67">
        <f t="shared" si="23"/>
        <v>0</v>
      </c>
      <c r="BK50" s="67">
        <f t="shared" si="23"/>
        <v>0</v>
      </c>
      <c r="BL50" s="70">
        <f t="shared" si="11"/>
        <v>30</v>
      </c>
      <c r="BM50" s="71">
        <f t="shared" si="12"/>
        <v>14</v>
      </c>
      <c r="BN50" s="71">
        <f t="shared" si="13"/>
        <v>22</v>
      </c>
      <c r="BO50" s="71">
        <f t="shared" si="14"/>
        <v>16</v>
      </c>
      <c r="BP50" s="71">
        <f t="shared" si="15"/>
        <v>9</v>
      </c>
      <c r="BQ50" s="71">
        <f t="shared" si="16"/>
        <v>0</v>
      </c>
      <c r="BR50" s="71">
        <f t="shared" si="17"/>
        <v>0</v>
      </c>
      <c r="BS50" s="71">
        <f t="shared" si="18"/>
        <v>0</v>
      </c>
      <c r="BT50" s="71">
        <f t="shared" si="19"/>
        <v>0</v>
      </c>
      <c r="BU50" s="72">
        <f t="shared" si="20"/>
        <v>61</v>
      </c>
      <c r="BV50" s="73">
        <f t="shared" si="21"/>
        <v>661.66089999999997</v>
      </c>
      <c r="BW50" s="129" t="s">
        <v>567</v>
      </c>
      <c r="BX50" s="134">
        <v>2022</v>
      </c>
      <c r="BY50" s="129" t="s">
        <v>568</v>
      </c>
      <c r="BZ50" s="129" t="s">
        <v>572</v>
      </c>
      <c r="CA50" s="129" t="s">
        <v>574</v>
      </c>
      <c r="CB50" s="129" t="s">
        <v>548</v>
      </c>
      <c r="CC50" t="s">
        <v>548</v>
      </c>
    </row>
    <row r="51" spans="1:81" x14ac:dyDescent="0.25">
      <c r="A51" s="77" t="str">
        <f t="shared" si="24"/>
        <v>X2OP12KA9L0F0E1</v>
      </c>
      <c r="B51" s="77" t="s">
        <v>251</v>
      </c>
      <c r="C51" s="77"/>
      <c r="D51" s="77" t="s">
        <v>253</v>
      </c>
      <c r="E51" s="77" t="s">
        <v>252</v>
      </c>
      <c r="F51" s="77" t="s">
        <v>292</v>
      </c>
      <c r="G51" s="77" t="s">
        <v>293</v>
      </c>
      <c r="H51" s="77" t="s">
        <v>119</v>
      </c>
      <c r="I51" s="77" t="s">
        <v>373</v>
      </c>
      <c r="J51" s="77" t="s">
        <v>390</v>
      </c>
      <c r="K51" s="77" t="s">
        <v>129</v>
      </c>
      <c r="L51" s="77" t="s">
        <v>130</v>
      </c>
      <c r="M51" s="77">
        <v>29.99</v>
      </c>
      <c r="N51" s="96">
        <f t="shared" si="25"/>
        <v>27479.837</v>
      </c>
      <c r="O51" s="77"/>
      <c r="P51" s="96">
        <f t="shared" si="26"/>
        <v>13855.38</v>
      </c>
      <c r="Q51" s="78">
        <f t="shared" si="27"/>
        <v>0.31</v>
      </c>
      <c r="R51" s="27">
        <v>9.2968999999999991</v>
      </c>
      <c r="AD51" s="34"/>
      <c r="AE51" s="34"/>
      <c r="AF51" s="34"/>
      <c r="AG51" s="34"/>
      <c r="AH51" s="34"/>
      <c r="AI51" s="34"/>
      <c r="AJ51" s="35"/>
      <c r="AK51" s="34"/>
      <c r="AL51" s="35"/>
      <c r="AM51" s="34"/>
      <c r="AN51" s="34"/>
      <c r="AO51" s="35"/>
      <c r="AP51" s="35"/>
      <c r="AQ51" s="48">
        <f t="shared" si="4"/>
        <v>0</v>
      </c>
      <c r="AR51" s="66">
        <f t="shared" si="5"/>
        <v>0</v>
      </c>
      <c r="AS51" s="67">
        <f t="shared" si="22"/>
        <v>0</v>
      </c>
      <c r="AT51" s="67">
        <f t="shared" si="22"/>
        <v>0</v>
      </c>
      <c r="AU51" s="67">
        <f t="shared" si="22"/>
        <v>0</v>
      </c>
      <c r="AV51" s="67">
        <f t="shared" si="22"/>
        <v>0</v>
      </c>
      <c r="AW51" s="67">
        <f t="shared" si="22"/>
        <v>0</v>
      </c>
      <c r="AX51" s="67">
        <f t="shared" si="22"/>
        <v>0</v>
      </c>
      <c r="AY51" s="67">
        <f t="shared" si="22"/>
        <v>0</v>
      </c>
      <c r="AZ51" s="67">
        <f t="shared" si="22"/>
        <v>0</v>
      </c>
      <c r="BA51" s="68">
        <f t="shared" si="7"/>
        <v>0</v>
      </c>
      <c r="BB51" s="64">
        <f t="shared" si="8"/>
        <v>0</v>
      </c>
      <c r="BC51" s="69">
        <f t="shared" si="9"/>
        <v>0</v>
      </c>
      <c r="BD51" s="67">
        <f t="shared" si="23"/>
        <v>0</v>
      </c>
      <c r="BE51" s="67">
        <f t="shared" si="23"/>
        <v>0</v>
      </c>
      <c r="BF51" s="67">
        <f t="shared" si="23"/>
        <v>0</v>
      </c>
      <c r="BG51" s="67">
        <f t="shared" si="23"/>
        <v>0</v>
      </c>
      <c r="BH51" s="67">
        <f t="shared" si="23"/>
        <v>0</v>
      </c>
      <c r="BI51" s="67">
        <f t="shared" si="23"/>
        <v>0</v>
      </c>
      <c r="BJ51" s="67">
        <f t="shared" si="23"/>
        <v>0</v>
      </c>
      <c r="BK51" s="67">
        <f t="shared" si="23"/>
        <v>0</v>
      </c>
      <c r="BL51" s="70">
        <f t="shared" si="11"/>
        <v>0</v>
      </c>
      <c r="BM51" s="71">
        <f t="shared" si="12"/>
        <v>0</v>
      </c>
      <c r="BN51" s="71">
        <f t="shared" si="13"/>
        <v>0</v>
      </c>
      <c r="BO51" s="71">
        <f t="shared" si="14"/>
        <v>0</v>
      </c>
      <c r="BP51" s="71">
        <f t="shared" si="15"/>
        <v>0</v>
      </c>
      <c r="BQ51" s="71">
        <f t="shared" si="16"/>
        <v>0</v>
      </c>
      <c r="BR51" s="71">
        <f t="shared" si="17"/>
        <v>0</v>
      </c>
      <c r="BS51" s="71">
        <f t="shared" si="18"/>
        <v>0</v>
      </c>
      <c r="BT51" s="71">
        <f t="shared" si="19"/>
        <v>0</v>
      </c>
      <c r="BU51" s="72">
        <f t="shared" si="20"/>
        <v>0</v>
      </c>
      <c r="BV51" s="73">
        <f t="shared" si="21"/>
        <v>0</v>
      </c>
      <c r="BW51" s="129" t="s">
        <v>567</v>
      </c>
      <c r="BX51" s="134">
        <v>2022</v>
      </c>
      <c r="BY51" s="129" t="s">
        <v>568</v>
      </c>
      <c r="BZ51" s="129" t="s">
        <v>572</v>
      </c>
      <c r="CA51" s="129" t="s">
        <v>574</v>
      </c>
      <c r="CB51" s="129" t="s">
        <v>570</v>
      </c>
    </row>
    <row r="52" spans="1:81" x14ac:dyDescent="0.25">
      <c r="A52" s="77" t="str">
        <f t="shared" si="24"/>
        <v>X2OQ20KB610G720</v>
      </c>
      <c r="B52" s="77" t="s">
        <v>251</v>
      </c>
      <c r="C52" s="77"/>
      <c r="D52" s="77" t="s">
        <v>253</v>
      </c>
      <c r="E52" s="77" t="s">
        <v>252</v>
      </c>
      <c r="F52" s="77" t="s">
        <v>294</v>
      </c>
      <c r="G52" s="77" t="s">
        <v>295</v>
      </c>
      <c r="H52" s="77" t="s">
        <v>413</v>
      </c>
      <c r="I52" s="77" t="s">
        <v>414</v>
      </c>
      <c r="J52" s="77" t="s">
        <v>401</v>
      </c>
      <c r="K52" s="77" t="s">
        <v>129</v>
      </c>
      <c r="L52" s="77" t="s">
        <v>130</v>
      </c>
      <c r="M52" s="77">
        <v>49.99</v>
      </c>
      <c r="N52" s="96">
        <f t="shared" si="25"/>
        <v>45805.837</v>
      </c>
      <c r="O52" s="77"/>
      <c r="P52" s="96">
        <f t="shared" si="26"/>
        <v>23095.38</v>
      </c>
      <c r="Q52" s="78">
        <f t="shared" si="27"/>
        <v>0.31</v>
      </c>
      <c r="R52" s="27">
        <v>15.4969</v>
      </c>
      <c r="AD52" s="34">
        <v>15</v>
      </c>
      <c r="AE52" s="34">
        <v>15</v>
      </c>
      <c r="AF52" s="34"/>
      <c r="AG52" s="34"/>
      <c r="AH52" s="34"/>
      <c r="AI52" s="34"/>
      <c r="AJ52" s="35">
        <v>15</v>
      </c>
      <c r="AK52" s="34">
        <v>15</v>
      </c>
      <c r="AL52" s="35"/>
      <c r="AM52" s="34"/>
      <c r="AN52" s="34"/>
      <c r="AO52" s="35"/>
      <c r="AP52" s="35"/>
      <c r="AQ52" s="48">
        <f t="shared" si="4"/>
        <v>30</v>
      </c>
      <c r="AR52" s="66">
        <f t="shared" si="5"/>
        <v>480.40390000000002</v>
      </c>
      <c r="AS52" s="67">
        <f t="shared" si="22"/>
        <v>7</v>
      </c>
      <c r="AT52" s="67">
        <f t="shared" si="22"/>
        <v>11</v>
      </c>
      <c r="AU52" s="67">
        <f t="shared" si="22"/>
        <v>8</v>
      </c>
      <c r="AV52" s="67">
        <f t="shared" si="22"/>
        <v>5</v>
      </c>
      <c r="AW52" s="67">
        <f t="shared" si="22"/>
        <v>0</v>
      </c>
      <c r="AX52" s="67">
        <f t="shared" si="22"/>
        <v>0</v>
      </c>
      <c r="AY52" s="67">
        <f t="shared" si="22"/>
        <v>0</v>
      </c>
      <c r="AZ52" s="67">
        <f t="shared" si="22"/>
        <v>0</v>
      </c>
      <c r="BA52" s="68">
        <f t="shared" si="7"/>
        <v>31</v>
      </c>
      <c r="BB52" s="64">
        <f t="shared" si="8"/>
        <v>30</v>
      </c>
      <c r="BC52" s="69">
        <f t="shared" si="9"/>
        <v>464.90699999999998</v>
      </c>
      <c r="BD52" s="67">
        <f t="shared" si="23"/>
        <v>7</v>
      </c>
      <c r="BE52" s="67">
        <f t="shared" si="23"/>
        <v>11</v>
      </c>
      <c r="BF52" s="67">
        <f t="shared" si="23"/>
        <v>8</v>
      </c>
      <c r="BG52" s="67">
        <f t="shared" si="23"/>
        <v>4</v>
      </c>
      <c r="BH52" s="67">
        <f t="shared" si="23"/>
        <v>0</v>
      </c>
      <c r="BI52" s="67">
        <f t="shared" si="23"/>
        <v>0</v>
      </c>
      <c r="BJ52" s="67">
        <f t="shared" si="23"/>
        <v>0</v>
      </c>
      <c r="BK52" s="67">
        <f t="shared" si="23"/>
        <v>0</v>
      </c>
      <c r="BL52" s="70">
        <f t="shared" si="11"/>
        <v>30</v>
      </c>
      <c r="BM52" s="71">
        <f t="shared" si="12"/>
        <v>14</v>
      </c>
      <c r="BN52" s="71">
        <f t="shared" si="13"/>
        <v>22</v>
      </c>
      <c r="BO52" s="71">
        <f t="shared" si="14"/>
        <v>16</v>
      </c>
      <c r="BP52" s="71">
        <f t="shared" si="15"/>
        <v>9</v>
      </c>
      <c r="BQ52" s="71">
        <f t="shared" si="16"/>
        <v>0</v>
      </c>
      <c r="BR52" s="71">
        <f t="shared" si="17"/>
        <v>0</v>
      </c>
      <c r="BS52" s="71">
        <f t="shared" si="18"/>
        <v>0</v>
      </c>
      <c r="BT52" s="71">
        <f t="shared" si="19"/>
        <v>0</v>
      </c>
      <c r="BU52" s="72">
        <f t="shared" si="20"/>
        <v>61</v>
      </c>
      <c r="BV52" s="73">
        <f t="shared" si="21"/>
        <v>945.31090000000006</v>
      </c>
      <c r="BW52" s="129" t="s">
        <v>567</v>
      </c>
      <c r="BX52" s="134">
        <v>2022</v>
      </c>
      <c r="BY52" s="129" t="s">
        <v>568</v>
      </c>
      <c r="BZ52" s="129" t="s">
        <v>572</v>
      </c>
      <c r="CA52" s="129" t="s">
        <v>574</v>
      </c>
      <c r="CB52" s="129" t="s">
        <v>546</v>
      </c>
      <c r="CC52" t="s">
        <v>546</v>
      </c>
    </row>
    <row r="53" spans="1:81" x14ac:dyDescent="0.25">
      <c r="A53" s="77" t="str">
        <f t="shared" si="24"/>
        <v>X2OQ20KB610JBLK</v>
      </c>
      <c r="B53" s="77" t="s">
        <v>251</v>
      </c>
      <c r="C53" s="77"/>
      <c r="D53" s="77" t="s">
        <v>253</v>
      </c>
      <c r="E53" s="77" t="s">
        <v>252</v>
      </c>
      <c r="F53" s="77" t="s">
        <v>294</v>
      </c>
      <c r="G53" s="77" t="s">
        <v>295</v>
      </c>
      <c r="H53" s="77" t="s">
        <v>85</v>
      </c>
      <c r="I53" s="77" t="s">
        <v>366</v>
      </c>
      <c r="J53" s="77" t="s">
        <v>401</v>
      </c>
      <c r="K53" s="77" t="s">
        <v>129</v>
      </c>
      <c r="L53" s="77" t="s">
        <v>130</v>
      </c>
      <c r="M53" s="77">
        <v>49.99</v>
      </c>
      <c r="N53" s="96">
        <f t="shared" si="25"/>
        <v>45805.837</v>
      </c>
      <c r="O53" s="77"/>
      <c r="P53" s="96">
        <f t="shared" si="26"/>
        <v>23095.38</v>
      </c>
      <c r="Q53" s="78">
        <f t="shared" si="27"/>
        <v>0.31</v>
      </c>
      <c r="R53" s="27">
        <v>15.4969</v>
      </c>
      <c r="AD53" s="34">
        <v>15</v>
      </c>
      <c r="AE53" s="34">
        <v>15</v>
      </c>
      <c r="AF53" s="34"/>
      <c r="AG53" s="34"/>
      <c r="AH53" s="34"/>
      <c r="AI53" s="34"/>
      <c r="AJ53" s="35">
        <v>15</v>
      </c>
      <c r="AK53" s="34">
        <v>15</v>
      </c>
      <c r="AL53" s="35"/>
      <c r="AM53" s="34"/>
      <c r="AN53" s="34"/>
      <c r="AO53" s="35"/>
      <c r="AP53" s="35"/>
      <c r="AQ53" s="48">
        <f t="shared" si="4"/>
        <v>30</v>
      </c>
      <c r="AR53" s="66">
        <f t="shared" si="5"/>
        <v>480.40390000000002</v>
      </c>
      <c r="AS53" s="67">
        <f t="shared" si="22"/>
        <v>7</v>
      </c>
      <c r="AT53" s="67">
        <f t="shared" si="22"/>
        <v>11</v>
      </c>
      <c r="AU53" s="67">
        <f t="shared" si="22"/>
        <v>8</v>
      </c>
      <c r="AV53" s="67">
        <f t="shared" si="22"/>
        <v>5</v>
      </c>
      <c r="AW53" s="67">
        <f t="shared" ref="AS53:AZ85" si="28">ROUND(IF($L53=$L$4,($AQ53*AW$4),IF($L53=$L$5,($AQ53*AW$5),IF($L53=$L$6,($AQ53*AW$6),IF($L53=$L$7,($AQ53*AW$7))))),0)</f>
        <v>0</v>
      </c>
      <c r="AX53" s="67">
        <f t="shared" si="28"/>
        <v>0</v>
      </c>
      <c r="AY53" s="67">
        <f t="shared" si="28"/>
        <v>0</v>
      </c>
      <c r="AZ53" s="67">
        <f t="shared" si="28"/>
        <v>0</v>
      </c>
      <c r="BA53" s="68">
        <f t="shared" si="7"/>
        <v>31</v>
      </c>
      <c r="BB53" s="64">
        <f t="shared" si="8"/>
        <v>30</v>
      </c>
      <c r="BC53" s="69">
        <f t="shared" si="9"/>
        <v>464.90699999999998</v>
      </c>
      <c r="BD53" s="67">
        <f t="shared" si="23"/>
        <v>7</v>
      </c>
      <c r="BE53" s="67">
        <f t="shared" si="23"/>
        <v>11</v>
      </c>
      <c r="BF53" s="67">
        <f t="shared" si="23"/>
        <v>8</v>
      </c>
      <c r="BG53" s="67">
        <f t="shared" si="23"/>
        <v>4</v>
      </c>
      <c r="BH53" s="67">
        <f t="shared" ref="BD53:BK85" si="29">ROUND(IF($L53=$L$4,($BB53*BH$4),IF($L53=$L$5,($BB53*BH$5),IF($L53=$L$6,($BB53*BH$6),IF($L53=$L$7,($BB53*BH$7))))),0)</f>
        <v>0</v>
      </c>
      <c r="BI53" s="67">
        <f t="shared" si="29"/>
        <v>0</v>
      </c>
      <c r="BJ53" s="67">
        <f t="shared" si="29"/>
        <v>0</v>
      </c>
      <c r="BK53" s="67">
        <f t="shared" si="29"/>
        <v>0</v>
      </c>
      <c r="BL53" s="70">
        <f t="shared" si="11"/>
        <v>30</v>
      </c>
      <c r="BM53" s="71">
        <f t="shared" si="12"/>
        <v>14</v>
      </c>
      <c r="BN53" s="71">
        <f t="shared" si="13"/>
        <v>22</v>
      </c>
      <c r="BO53" s="71">
        <f t="shared" si="14"/>
        <v>16</v>
      </c>
      <c r="BP53" s="71">
        <f t="shared" si="15"/>
        <v>9</v>
      </c>
      <c r="BQ53" s="71">
        <f t="shared" si="16"/>
        <v>0</v>
      </c>
      <c r="BR53" s="71">
        <f t="shared" si="17"/>
        <v>0</v>
      </c>
      <c r="BS53" s="71">
        <f t="shared" si="18"/>
        <v>0</v>
      </c>
      <c r="BT53" s="71">
        <f t="shared" si="19"/>
        <v>0</v>
      </c>
      <c r="BU53" s="72">
        <f t="shared" si="20"/>
        <v>61</v>
      </c>
      <c r="BV53" s="73">
        <f t="shared" si="21"/>
        <v>945.31090000000006</v>
      </c>
      <c r="BW53" s="129" t="s">
        <v>567</v>
      </c>
      <c r="BX53" s="134">
        <v>2022</v>
      </c>
      <c r="BY53" s="129" t="s">
        <v>568</v>
      </c>
      <c r="BZ53" s="129" t="s">
        <v>572</v>
      </c>
      <c r="CA53" s="129" t="s">
        <v>574</v>
      </c>
      <c r="CB53" s="129" t="s">
        <v>546</v>
      </c>
      <c r="CC53" t="s">
        <v>546</v>
      </c>
    </row>
    <row r="54" spans="1:81" x14ac:dyDescent="0.25">
      <c r="A54" s="77" t="str">
        <f t="shared" si="24"/>
        <v>X2OQ20KB610TWHT</v>
      </c>
      <c r="B54" s="77" t="s">
        <v>251</v>
      </c>
      <c r="C54" s="77"/>
      <c r="D54" s="77" t="s">
        <v>253</v>
      </c>
      <c r="E54" s="77" t="s">
        <v>252</v>
      </c>
      <c r="F54" s="77" t="s">
        <v>294</v>
      </c>
      <c r="G54" s="77" t="s">
        <v>295</v>
      </c>
      <c r="H54" s="77" t="s">
        <v>384</v>
      </c>
      <c r="I54" s="77" t="s">
        <v>385</v>
      </c>
      <c r="J54" s="77" t="s">
        <v>401</v>
      </c>
      <c r="K54" s="77" t="s">
        <v>129</v>
      </c>
      <c r="L54" s="77" t="s">
        <v>130</v>
      </c>
      <c r="M54" s="77">
        <v>49.99</v>
      </c>
      <c r="N54" s="96">
        <f t="shared" si="25"/>
        <v>45805.837</v>
      </c>
      <c r="O54" s="77"/>
      <c r="P54" s="96">
        <f t="shared" si="26"/>
        <v>23095.38</v>
      </c>
      <c r="Q54" s="78">
        <f t="shared" si="27"/>
        <v>0.31</v>
      </c>
      <c r="R54" s="27">
        <v>15.4969</v>
      </c>
      <c r="AD54" s="34">
        <v>15</v>
      </c>
      <c r="AE54" s="34">
        <v>15</v>
      </c>
      <c r="AF54" s="34"/>
      <c r="AG54" s="34"/>
      <c r="AH54" s="34"/>
      <c r="AI54" s="34"/>
      <c r="AJ54" s="35">
        <v>15</v>
      </c>
      <c r="AK54" s="34">
        <v>15</v>
      </c>
      <c r="AL54" s="35"/>
      <c r="AM54" s="34"/>
      <c r="AN54" s="34"/>
      <c r="AO54" s="35"/>
      <c r="AP54" s="35"/>
      <c r="AQ54" s="48">
        <f t="shared" si="4"/>
        <v>30</v>
      </c>
      <c r="AR54" s="66">
        <f t="shared" si="5"/>
        <v>480.40390000000002</v>
      </c>
      <c r="AS54" s="67">
        <f t="shared" si="28"/>
        <v>7</v>
      </c>
      <c r="AT54" s="67">
        <f t="shared" si="28"/>
        <v>11</v>
      </c>
      <c r="AU54" s="67">
        <f t="shared" si="28"/>
        <v>8</v>
      </c>
      <c r="AV54" s="67">
        <f t="shared" si="28"/>
        <v>5</v>
      </c>
      <c r="AW54" s="67">
        <f t="shared" si="28"/>
        <v>0</v>
      </c>
      <c r="AX54" s="67">
        <f t="shared" si="28"/>
        <v>0</v>
      </c>
      <c r="AY54" s="67">
        <f t="shared" si="28"/>
        <v>0</v>
      </c>
      <c r="AZ54" s="67">
        <f t="shared" si="28"/>
        <v>0</v>
      </c>
      <c r="BA54" s="68">
        <f t="shared" si="7"/>
        <v>31</v>
      </c>
      <c r="BB54" s="64">
        <f t="shared" si="8"/>
        <v>30</v>
      </c>
      <c r="BC54" s="69">
        <f t="shared" si="9"/>
        <v>464.90699999999998</v>
      </c>
      <c r="BD54" s="67">
        <f t="shared" si="29"/>
        <v>7</v>
      </c>
      <c r="BE54" s="67">
        <f t="shared" si="29"/>
        <v>11</v>
      </c>
      <c r="BF54" s="67">
        <f t="shared" si="29"/>
        <v>8</v>
      </c>
      <c r="BG54" s="67">
        <f t="shared" si="29"/>
        <v>4</v>
      </c>
      <c r="BH54" s="67">
        <f t="shared" si="29"/>
        <v>0</v>
      </c>
      <c r="BI54" s="67">
        <f t="shared" si="29"/>
        <v>0</v>
      </c>
      <c r="BJ54" s="67">
        <f t="shared" si="29"/>
        <v>0</v>
      </c>
      <c r="BK54" s="67">
        <f t="shared" si="29"/>
        <v>0</v>
      </c>
      <c r="BL54" s="70">
        <f t="shared" si="11"/>
        <v>30</v>
      </c>
      <c r="BM54" s="71">
        <f t="shared" si="12"/>
        <v>14</v>
      </c>
      <c r="BN54" s="71">
        <f t="shared" si="13"/>
        <v>22</v>
      </c>
      <c r="BO54" s="71">
        <f t="shared" si="14"/>
        <v>16</v>
      </c>
      <c r="BP54" s="71">
        <f t="shared" si="15"/>
        <v>9</v>
      </c>
      <c r="BQ54" s="71">
        <f t="shared" si="16"/>
        <v>0</v>
      </c>
      <c r="BR54" s="71">
        <f t="shared" si="17"/>
        <v>0</v>
      </c>
      <c r="BS54" s="71">
        <f t="shared" si="18"/>
        <v>0</v>
      </c>
      <c r="BT54" s="71">
        <f t="shared" si="19"/>
        <v>0</v>
      </c>
      <c r="BU54" s="72">
        <f t="shared" si="20"/>
        <v>61</v>
      </c>
      <c r="BV54" s="73">
        <f t="shared" si="21"/>
        <v>945.31090000000006</v>
      </c>
      <c r="BW54" s="129" t="s">
        <v>567</v>
      </c>
      <c r="BX54" s="134">
        <v>2022</v>
      </c>
      <c r="BY54" s="129" t="s">
        <v>568</v>
      </c>
      <c r="BZ54" s="129" t="s">
        <v>572</v>
      </c>
      <c r="CA54" s="129" t="s">
        <v>574</v>
      </c>
      <c r="CB54" s="129" t="s">
        <v>546</v>
      </c>
      <c r="CC54" t="s">
        <v>546</v>
      </c>
    </row>
    <row r="55" spans="1:81" x14ac:dyDescent="0.25">
      <c r="A55" s="77" t="str">
        <f t="shared" si="24"/>
        <v>X2OQ20KB610G393</v>
      </c>
      <c r="B55" s="77" t="s">
        <v>251</v>
      </c>
      <c r="C55" s="77"/>
      <c r="D55" s="77" t="s">
        <v>253</v>
      </c>
      <c r="E55" s="77" t="s">
        <v>252</v>
      </c>
      <c r="F55" s="77" t="s">
        <v>294</v>
      </c>
      <c r="G55" s="77" t="s">
        <v>295</v>
      </c>
      <c r="H55" s="77" t="s">
        <v>418</v>
      </c>
      <c r="I55" s="77" t="s">
        <v>419</v>
      </c>
      <c r="J55" s="77" t="s">
        <v>401</v>
      </c>
      <c r="K55" s="77" t="s">
        <v>129</v>
      </c>
      <c r="L55" s="77" t="s">
        <v>130</v>
      </c>
      <c r="M55" s="77">
        <v>49.99</v>
      </c>
      <c r="N55" s="96">
        <f t="shared" si="25"/>
        <v>45805.837</v>
      </c>
      <c r="O55" s="77"/>
      <c r="P55" s="96">
        <f t="shared" si="26"/>
        <v>23095.38</v>
      </c>
      <c r="Q55" s="78">
        <f t="shared" si="27"/>
        <v>0.31</v>
      </c>
      <c r="R55" s="27">
        <v>15.4969</v>
      </c>
      <c r="AD55" s="34"/>
      <c r="AE55" s="34"/>
      <c r="AF55" s="34"/>
      <c r="AG55" s="34"/>
      <c r="AH55" s="34"/>
      <c r="AI55" s="34"/>
      <c r="AJ55" s="35"/>
      <c r="AK55" s="34"/>
      <c r="AL55" s="35"/>
      <c r="AM55" s="34"/>
      <c r="AN55" s="34"/>
      <c r="AO55" s="35"/>
      <c r="AP55" s="35"/>
      <c r="AQ55" s="48">
        <f t="shared" si="4"/>
        <v>0</v>
      </c>
      <c r="AR55" s="66">
        <f t="shared" si="5"/>
        <v>0</v>
      </c>
      <c r="AS55" s="67">
        <f t="shared" si="28"/>
        <v>0</v>
      </c>
      <c r="AT55" s="67">
        <f t="shared" si="28"/>
        <v>0</v>
      </c>
      <c r="AU55" s="67">
        <f t="shared" si="28"/>
        <v>0</v>
      </c>
      <c r="AV55" s="67">
        <f t="shared" si="28"/>
        <v>0</v>
      </c>
      <c r="AW55" s="67">
        <f t="shared" si="28"/>
        <v>0</v>
      </c>
      <c r="AX55" s="67">
        <f t="shared" si="28"/>
        <v>0</v>
      </c>
      <c r="AY55" s="67">
        <f t="shared" si="28"/>
        <v>0</v>
      </c>
      <c r="AZ55" s="67">
        <f t="shared" si="28"/>
        <v>0</v>
      </c>
      <c r="BA55" s="68">
        <f t="shared" si="7"/>
        <v>0</v>
      </c>
      <c r="BB55" s="64">
        <f t="shared" si="8"/>
        <v>0</v>
      </c>
      <c r="BC55" s="69">
        <f t="shared" si="9"/>
        <v>0</v>
      </c>
      <c r="BD55" s="67">
        <f t="shared" si="29"/>
        <v>0</v>
      </c>
      <c r="BE55" s="67">
        <f t="shared" si="29"/>
        <v>0</v>
      </c>
      <c r="BF55" s="67">
        <f t="shared" si="29"/>
        <v>0</v>
      </c>
      <c r="BG55" s="67">
        <f t="shared" si="29"/>
        <v>0</v>
      </c>
      <c r="BH55" s="67">
        <f t="shared" si="29"/>
        <v>0</v>
      </c>
      <c r="BI55" s="67">
        <f t="shared" si="29"/>
        <v>0</v>
      </c>
      <c r="BJ55" s="67">
        <f t="shared" si="29"/>
        <v>0</v>
      </c>
      <c r="BK55" s="67">
        <f t="shared" si="29"/>
        <v>0</v>
      </c>
      <c r="BL55" s="70">
        <f t="shared" si="11"/>
        <v>0</v>
      </c>
      <c r="BM55" s="71">
        <f t="shared" si="12"/>
        <v>0</v>
      </c>
      <c r="BN55" s="71">
        <f t="shared" si="13"/>
        <v>0</v>
      </c>
      <c r="BO55" s="71">
        <f t="shared" si="14"/>
        <v>0</v>
      </c>
      <c r="BP55" s="71">
        <f t="shared" si="15"/>
        <v>0</v>
      </c>
      <c r="BQ55" s="71">
        <f t="shared" si="16"/>
        <v>0</v>
      </c>
      <c r="BR55" s="71">
        <f t="shared" si="17"/>
        <v>0</v>
      </c>
      <c r="BS55" s="71">
        <f t="shared" si="18"/>
        <v>0</v>
      </c>
      <c r="BT55" s="71">
        <f t="shared" si="19"/>
        <v>0</v>
      </c>
      <c r="BU55" s="72">
        <f t="shared" si="20"/>
        <v>0</v>
      </c>
      <c r="BV55" s="73">
        <f t="shared" si="21"/>
        <v>0</v>
      </c>
      <c r="BW55" s="129" t="s">
        <v>567</v>
      </c>
      <c r="BX55" s="134">
        <v>2022</v>
      </c>
      <c r="BY55" s="129" t="s">
        <v>568</v>
      </c>
      <c r="BZ55" s="129" t="s">
        <v>572</v>
      </c>
      <c r="CA55" s="129" t="s">
        <v>574</v>
      </c>
      <c r="CB55" s="129" t="s">
        <v>546</v>
      </c>
    </row>
    <row r="56" spans="1:81" x14ac:dyDescent="0.25">
      <c r="A56" s="77" t="str">
        <f t="shared" si="24"/>
        <v>X2OQ20KB610G8X8</v>
      </c>
      <c r="B56" s="77" t="s">
        <v>251</v>
      </c>
      <c r="C56" s="77"/>
      <c r="D56" s="77" t="s">
        <v>253</v>
      </c>
      <c r="E56" s="77" t="s">
        <v>252</v>
      </c>
      <c r="F56" s="77" t="s">
        <v>294</v>
      </c>
      <c r="G56" s="77" t="s">
        <v>295</v>
      </c>
      <c r="H56" s="77" t="s">
        <v>411</v>
      </c>
      <c r="I56" s="77" t="s">
        <v>412</v>
      </c>
      <c r="J56" s="77" t="s">
        <v>401</v>
      </c>
      <c r="K56" s="77" t="s">
        <v>129</v>
      </c>
      <c r="L56" s="77" t="s">
        <v>130</v>
      </c>
      <c r="M56" s="77">
        <v>49.99</v>
      </c>
      <c r="N56" s="96">
        <f t="shared" si="25"/>
        <v>45805.837</v>
      </c>
      <c r="O56" s="77"/>
      <c r="P56" s="96">
        <f t="shared" si="26"/>
        <v>23095.38</v>
      </c>
      <c r="Q56" s="78">
        <f t="shared" si="27"/>
        <v>0.31</v>
      </c>
      <c r="R56" s="27">
        <v>15.4969</v>
      </c>
      <c r="AD56" s="34">
        <v>15</v>
      </c>
      <c r="AE56" s="34">
        <v>15</v>
      </c>
      <c r="AF56" s="34"/>
      <c r="AG56" s="34"/>
      <c r="AH56" s="34"/>
      <c r="AI56" s="34"/>
      <c r="AJ56" s="35">
        <v>15</v>
      </c>
      <c r="AK56" s="34">
        <v>15</v>
      </c>
      <c r="AL56" s="35"/>
      <c r="AM56" s="34"/>
      <c r="AN56" s="34"/>
      <c r="AO56" s="35"/>
      <c r="AP56" s="35"/>
      <c r="AQ56" s="48">
        <f t="shared" si="4"/>
        <v>30</v>
      </c>
      <c r="AR56" s="66">
        <f t="shared" si="5"/>
        <v>480.40390000000002</v>
      </c>
      <c r="AS56" s="67">
        <f t="shared" si="28"/>
        <v>7</v>
      </c>
      <c r="AT56" s="67">
        <f t="shared" si="28"/>
        <v>11</v>
      </c>
      <c r="AU56" s="67">
        <f t="shared" si="28"/>
        <v>8</v>
      </c>
      <c r="AV56" s="67">
        <f t="shared" si="28"/>
        <v>5</v>
      </c>
      <c r="AW56" s="67">
        <f t="shared" si="28"/>
        <v>0</v>
      </c>
      <c r="AX56" s="67">
        <f t="shared" si="28"/>
        <v>0</v>
      </c>
      <c r="AY56" s="67">
        <f t="shared" si="28"/>
        <v>0</v>
      </c>
      <c r="AZ56" s="67">
        <f t="shared" si="28"/>
        <v>0</v>
      </c>
      <c r="BA56" s="68">
        <f t="shared" si="7"/>
        <v>31</v>
      </c>
      <c r="BB56" s="64">
        <f t="shared" si="8"/>
        <v>30</v>
      </c>
      <c r="BC56" s="69">
        <f t="shared" si="9"/>
        <v>464.90699999999998</v>
      </c>
      <c r="BD56" s="67">
        <f t="shared" si="29"/>
        <v>7</v>
      </c>
      <c r="BE56" s="67">
        <f t="shared" si="29"/>
        <v>11</v>
      </c>
      <c r="BF56" s="67">
        <f t="shared" si="29"/>
        <v>8</v>
      </c>
      <c r="BG56" s="67">
        <f t="shared" si="29"/>
        <v>4</v>
      </c>
      <c r="BH56" s="67">
        <f t="shared" si="29"/>
        <v>0</v>
      </c>
      <c r="BI56" s="67">
        <f t="shared" si="29"/>
        <v>0</v>
      </c>
      <c r="BJ56" s="67">
        <f t="shared" si="29"/>
        <v>0</v>
      </c>
      <c r="BK56" s="67">
        <f t="shared" si="29"/>
        <v>0</v>
      </c>
      <c r="BL56" s="70">
        <f t="shared" si="11"/>
        <v>30</v>
      </c>
      <c r="BM56" s="71">
        <f t="shared" si="12"/>
        <v>14</v>
      </c>
      <c r="BN56" s="71">
        <f t="shared" si="13"/>
        <v>22</v>
      </c>
      <c r="BO56" s="71">
        <f t="shared" si="14"/>
        <v>16</v>
      </c>
      <c r="BP56" s="71">
        <f t="shared" si="15"/>
        <v>9</v>
      </c>
      <c r="BQ56" s="71">
        <f t="shared" si="16"/>
        <v>0</v>
      </c>
      <c r="BR56" s="71">
        <f t="shared" si="17"/>
        <v>0</v>
      </c>
      <c r="BS56" s="71">
        <f t="shared" si="18"/>
        <v>0</v>
      </c>
      <c r="BT56" s="71">
        <f t="shared" si="19"/>
        <v>0</v>
      </c>
      <c r="BU56" s="72">
        <f t="shared" si="20"/>
        <v>61</v>
      </c>
      <c r="BV56" s="73">
        <f t="shared" si="21"/>
        <v>945.31090000000006</v>
      </c>
      <c r="BW56" s="129" t="s">
        <v>567</v>
      </c>
      <c r="BX56" s="134">
        <v>2022</v>
      </c>
      <c r="BY56" s="129" t="s">
        <v>568</v>
      </c>
      <c r="BZ56" s="129" t="s">
        <v>572</v>
      </c>
      <c r="CA56" s="129" t="s">
        <v>574</v>
      </c>
      <c r="CB56" s="129" t="s">
        <v>546</v>
      </c>
      <c r="CC56" t="s">
        <v>546</v>
      </c>
    </row>
    <row r="57" spans="1:81" x14ac:dyDescent="0.25">
      <c r="A57" s="77" t="str">
        <f t="shared" si="24"/>
        <v>X2OQ07K9JY1G011</v>
      </c>
      <c r="B57" s="77" t="s">
        <v>251</v>
      </c>
      <c r="C57" s="77"/>
      <c r="D57" s="77" t="s">
        <v>253</v>
      </c>
      <c r="E57" s="77" t="s">
        <v>252</v>
      </c>
      <c r="F57" s="77" t="s">
        <v>296</v>
      </c>
      <c r="G57" s="77" t="s">
        <v>297</v>
      </c>
      <c r="H57" s="77" t="s">
        <v>89</v>
      </c>
      <c r="I57" s="77" t="s">
        <v>367</v>
      </c>
      <c r="J57" s="77" t="s">
        <v>380</v>
      </c>
      <c r="K57" s="77" t="s">
        <v>129</v>
      </c>
      <c r="L57" s="77" t="s">
        <v>130</v>
      </c>
      <c r="M57" s="77">
        <v>44.99</v>
      </c>
      <c r="N57" s="96">
        <f t="shared" si="25"/>
        <v>41224.337</v>
      </c>
      <c r="O57" s="77"/>
      <c r="P57" s="96">
        <f t="shared" si="26"/>
        <v>20785.38</v>
      </c>
      <c r="Q57" s="78">
        <f t="shared" si="27"/>
        <v>0.31</v>
      </c>
      <c r="R57" s="27">
        <v>13.946900000000001</v>
      </c>
      <c r="AD57" s="34">
        <v>15</v>
      </c>
      <c r="AE57" s="34">
        <v>15</v>
      </c>
      <c r="AF57" s="34"/>
      <c r="AG57" s="34"/>
      <c r="AH57" s="34"/>
      <c r="AI57" s="34"/>
      <c r="AJ57" s="35">
        <v>15</v>
      </c>
      <c r="AK57" s="34">
        <v>15</v>
      </c>
      <c r="AL57" s="35"/>
      <c r="AM57" s="34"/>
      <c r="AN57" s="34"/>
      <c r="AO57" s="35"/>
      <c r="AP57" s="35"/>
      <c r="AQ57" s="48">
        <f t="shared" si="4"/>
        <v>30</v>
      </c>
      <c r="AR57" s="66">
        <f t="shared" si="5"/>
        <v>432.35390000000001</v>
      </c>
      <c r="AS57" s="67">
        <f t="shared" si="28"/>
        <v>7</v>
      </c>
      <c r="AT57" s="67">
        <f t="shared" si="28"/>
        <v>11</v>
      </c>
      <c r="AU57" s="67">
        <f t="shared" si="28"/>
        <v>8</v>
      </c>
      <c r="AV57" s="67">
        <f t="shared" si="28"/>
        <v>5</v>
      </c>
      <c r="AW57" s="67">
        <f t="shared" si="28"/>
        <v>0</v>
      </c>
      <c r="AX57" s="67">
        <f t="shared" si="28"/>
        <v>0</v>
      </c>
      <c r="AY57" s="67">
        <f t="shared" si="28"/>
        <v>0</v>
      </c>
      <c r="AZ57" s="67">
        <f t="shared" si="28"/>
        <v>0</v>
      </c>
      <c r="BA57" s="68">
        <f t="shared" si="7"/>
        <v>31</v>
      </c>
      <c r="BB57" s="64">
        <f t="shared" si="8"/>
        <v>30</v>
      </c>
      <c r="BC57" s="69">
        <f t="shared" si="9"/>
        <v>418.40700000000004</v>
      </c>
      <c r="BD57" s="67">
        <f t="shared" si="29"/>
        <v>7</v>
      </c>
      <c r="BE57" s="67">
        <f t="shared" si="29"/>
        <v>11</v>
      </c>
      <c r="BF57" s="67">
        <f t="shared" si="29"/>
        <v>8</v>
      </c>
      <c r="BG57" s="67">
        <f t="shared" si="29"/>
        <v>4</v>
      </c>
      <c r="BH57" s="67">
        <f t="shared" si="29"/>
        <v>0</v>
      </c>
      <c r="BI57" s="67">
        <f t="shared" si="29"/>
        <v>0</v>
      </c>
      <c r="BJ57" s="67">
        <f t="shared" si="29"/>
        <v>0</v>
      </c>
      <c r="BK57" s="67">
        <f t="shared" si="29"/>
        <v>0</v>
      </c>
      <c r="BL57" s="70">
        <f t="shared" si="11"/>
        <v>30</v>
      </c>
      <c r="BM57" s="71">
        <f t="shared" si="12"/>
        <v>14</v>
      </c>
      <c r="BN57" s="71">
        <f t="shared" si="13"/>
        <v>22</v>
      </c>
      <c r="BO57" s="71">
        <f t="shared" si="14"/>
        <v>16</v>
      </c>
      <c r="BP57" s="71">
        <f t="shared" si="15"/>
        <v>9</v>
      </c>
      <c r="BQ57" s="71">
        <f t="shared" si="16"/>
        <v>0</v>
      </c>
      <c r="BR57" s="71">
        <f t="shared" si="17"/>
        <v>0</v>
      </c>
      <c r="BS57" s="71">
        <f t="shared" si="18"/>
        <v>0</v>
      </c>
      <c r="BT57" s="71">
        <f t="shared" si="19"/>
        <v>0</v>
      </c>
      <c r="BU57" s="72">
        <f t="shared" si="20"/>
        <v>61</v>
      </c>
      <c r="BV57" s="73">
        <f t="shared" si="21"/>
        <v>850.76090000000011</v>
      </c>
      <c r="BW57" s="129" t="s">
        <v>567</v>
      </c>
      <c r="BX57" s="134">
        <v>2022</v>
      </c>
      <c r="BY57" s="129" t="s">
        <v>568</v>
      </c>
      <c r="BZ57" s="129" t="s">
        <v>572</v>
      </c>
      <c r="CA57" s="129" t="s">
        <v>574</v>
      </c>
      <c r="CB57" s="129" t="s">
        <v>546</v>
      </c>
      <c r="CC57" t="s">
        <v>546</v>
      </c>
    </row>
    <row r="58" spans="1:81" x14ac:dyDescent="0.25">
      <c r="A58" s="77" t="str">
        <f t="shared" si="24"/>
        <v>X1GI07KAK90JBLK</v>
      </c>
      <c r="B58" s="77" t="s">
        <v>251</v>
      </c>
      <c r="C58" s="77"/>
      <c r="D58" s="77" t="s">
        <v>253</v>
      </c>
      <c r="E58" s="77" t="s">
        <v>252</v>
      </c>
      <c r="F58" s="77" t="s">
        <v>298</v>
      </c>
      <c r="G58" s="77" t="s">
        <v>299</v>
      </c>
      <c r="H58" s="77" t="s">
        <v>85</v>
      </c>
      <c r="I58" s="77" t="s">
        <v>366</v>
      </c>
      <c r="J58" s="77" t="s">
        <v>127</v>
      </c>
      <c r="K58" s="77" t="s">
        <v>129</v>
      </c>
      <c r="L58" s="77" t="s">
        <v>130</v>
      </c>
      <c r="M58" s="77">
        <v>24.99</v>
      </c>
      <c r="N58" s="96">
        <f t="shared" si="25"/>
        <v>22898.337</v>
      </c>
      <c r="O58" s="77"/>
      <c r="P58" s="96">
        <f t="shared" si="26"/>
        <v>11545.38</v>
      </c>
      <c r="Q58" s="78">
        <f t="shared" si="27"/>
        <v>0.31</v>
      </c>
      <c r="R58" s="27">
        <v>7.7468999999999992</v>
      </c>
      <c r="AD58" s="34"/>
      <c r="AE58" s="34"/>
      <c r="AF58" s="34"/>
      <c r="AG58" s="34"/>
      <c r="AH58" s="34"/>
      <c r="AI58" s="34"/>
      <c r="AJ58" s="35"/>
      <c r="AK58" s="34"/>
      <c r="AL58" s="35"/>
      <c r="AM58" s="34"/>
      <c r="AN58" s="34"/>
      <c r="AO58" s="35"/>
      <c r="AP58" s="35"/>
      <c r="AQ58" s="48">
        <f t="shared" si="4"/>
        <v>0</v>
      </c>
      <c r="AR58" s="66">
        <f t="shared" si="5"/>
        <v>0</v>
      </c>
      <c r="AS58" s="67">
        <f t="shared" si="28"/>
        <v>0</v>
      </c>
      <c r="AT58" s="67">
        <f t="shared" si="28"/>
        <v>0</v>
      </c>
      <c r="AU58" s="67">
        <f t="shared" si="28"/>
        <v>0</v>
      </c>
      <c r="AV58" s="67">
        <f t="shared" si="28"/>
        <v>0</v>
      </c>
      <c r="AW58" s="67">
        <f t="shared" si="28"/>
        <v>0</v>
      </c>
      <c r="AX58" s="67">
        <f t="shared" si="28"/>
        <v>0</v>
      </c>
      <c r="AY58" s="67">
        <f t="shared" si="28"/>
        <v>0</v>
      </c>
      <c r="AZ58" s="67">
        <f t="shared" si="28"/>
        <v>0</v>
      </c>
      <c r="BA58" s="68">
        <f t="shared" si="7"/>
        <v>0</v>
      </c>
      <c r="BB58" s="64">
        <f t="shared" si="8"/>
        <v>0</v>
      </c>
      <c r="BC58" s="69">
        <f t="shared" si="9"/>
        <v>0</v>
      </c>
      <c r="BD58" s="67">
        <f t="shared" si="29"/>
        <v>0</v>
      </c>
      <c r="BE58" s="67">
        <f t="shared" si="29"/>
        <v>0</v>
      </c>
      <c r="BF58" s="67">
        <f t="shared" si="29"/>
        <v>0</v>
      </c>
      <c r="BG58" s="67">
        <f t="shared" si="29"/>
        <v>0</v>
      </c>
      <c r="BH58" s="67">
        <f t="shared" si="29"/>
        <v>0</v>
      </c>
      <c r="BI58" s="67">
        <f t="shared" si="29"/>
        <v>0</v>
      </c>
      <c r="BJ58" s="67">
        <f t="shared" si="29"/>
        <v>0</v>
      </c>
      <c r="BK58" s="67">
        <f t="shared" si="29"/>
        <v>0</v>
      </c>
      <c r="BL58" s="70">
        <f t="shared" si="11"/>
        <v>0</v>
      </c>
      <c r="BM58" s="71">
        <f t="shared" si="12"/>
        <v>0</v>
      </c>
      <c r="BN58" s="71">
        <f t="shared" si="13"/>
        <v>0</v>
      </c>
      <c r="BO58" s="71">
        <f t="shared" si="14"/>
        <v>0</v>
      </c>
      <c r="BP58" s="71">
        <f t="shared" si="15"/>
        <v>0</v>
      </c>
      <c r="BQ58" s="71">
        <f t="shared" si="16"/>
        <v>0</v>
      </c>
      <c r="BR58" s="71">
        <f t="shared" si="17"/>
        <v>0</v>
      </c>
      <c r="BS58" s="71">
        <f t="shared" si="18"/>
        <v>0</v>
      </c>
      <c r="BT58" s="71">
        <f t="shared" si="19"/>
        <v>0</v>
      </c>
      <c r="BU58" s="72">
        <f t="shared" si="20"/>
        <v>0</v>
      </c>
      <c r="BV58" s="73">
        <f t="shared" si="21"/>
        <v>0</v>
      </c>
      <c r="BW58" s="129" t="s">
        <v>567</v>
      </c>
      <c r="BX58" s="134">
        <v>2022</v>
      </c>
      <c r="BY58" s="129" t="s">
        <v>568</v>
      </c>
      <c r="BZ58" s="129" t="s">
        <v>572</v>
      </c>
      <c r="CA58" s="129" t="s">
        <v>574</v>
      </c>
      <c r="CB58" s="129" t="s">
        <v>570</v>
      </c>
    </row>
    <row r="59" spans="1:81" x14ac:dyDescent="0.25">
      <c r="A59" s="77" t="str">
        <f t="shared" si="24"/>
        <v>X1GI07KAK90G011</v>
      </c>
      <c r="B59" s="77" t="s">
        <v>251</v>
      </c>
      <c r="C59" s="77"/>
      <c r="D59" s="77" t="s">
        <v>253</v>
      </c>
      <c r="E59" s="77" t="s">
        <v>252</v>
      </c>
      <c r="F59" s="77" t="s">
        <v>298</v>
      </c>
      <c r="G59" s="77" t="s">
        <v>299</v>
      </c>
      <c r="H59" s="77" t="s">
        <v>89</v>
      </c>
      <c r="I59" s="77" t="s">
        <v>367</v>
      </c>
      <c r="J59" s="77" t="s">
        <v>127</v>
      </c>
      <c r="K59" s="77" t="s">
        <v>129</v>
      </c>
      <c r="L59" s="77" t="s">
        <v>130</v>
      </c>
      <c r="M59" s="77">
        <v>24.99</v>
      </c>
      <c r="N59" s="96">
        <f t="shared" si="25"/>
        <v>22898.337</v>
      </c>
      <c r="O59" s="77"/>
      <c r="P59" s="96">
        <f t="shared" si="26"/>
        <v>11545.38</v>
      </c>
      <c r="Q59" s="78">
        <f t="shared" si="27"/>
        <v>0.31</v>
      </c>
      <c r="R59" s="27">
        <v>7.7468999999999992</v>
      </c>
      <c r="AD59" s="34"/>
      <c r="AE59" s="34"/>
      <c r="AF59" s="34"/>
      <c r="AG59" s="34"/>
      <c r="AH59" s="34"/>
      <c r="AI59" s="34"/>
      <c r="AJ59" s="35"/>
      <c r="AK59" s="34"/>
      <c r="AL59" s="35"/>
      <c r="AM59" s="34"/>
      <c r="AN59" s="34"/>
      <c r="AO59" s="35"/>
      <c r="AP59" s="35"/>
      <c r="AQ59" s="48">
        <f t="shared" si="4"/>
        <v>0</v>
      </c>
      <c r="AR59" s="66">
        <f t="shared" si="5"/>
        <v>0</v>
      </c>
      <c r="AS59" s="67">
        <f t="shared" si="28"/>
        <v>0</v>
      </c>
      <c r="AT59" s="67">
        <f t="shared" si="28"/>
        <v>0</v>
      </c>
      <c r="AU59" s="67">
        <f t="shared" si="28"/>
        <v>0</v>
      </c>
      <c r="AV59" s="67">
        <f t="shared" si="28"/>
        <v>0</v>
      </c>
      <c r="AW59" s="67">
        <f t="shared" si="28"/>
        <v>0</v>
      </c>
      <c r="AX59" s="67">
        <f t="shared" si="28"/>
        <v>0</v>
      </c>
      <c r="AY59" s="67">
        <f t="shared" si="28"/>
        <v>0</v>
      </c>
      <c r="AZ59" s="67">
        <f t="shared" si="28"/>
        <v>0</v>
      </c>
      <c r="BA59" s="68">
        <f t="shared" si="7"/>
        <v>0</v>
      </c>
      <c r="BB59" s="64">
        <f t="shared" si="8"/>
        <v>0</v>
      </c>
      <c r="BC59" s="69">
        <f t="shared" si="9"/>
        <v>0</v>
      </c>
      <c r="BD59" s="67">
        <f t="shared" si="29"/>
        <v>0</v>
      </c>
      <c r="BE59" s="67">
        <f t="shared" si="29"/>
        <v>0</v>
      </c>
      <c r="BF59" s="67">
        <f t="shared" si="29"/>
        <v>0</v>
      </c>
      <c r="BG59" s="67">
        <f t="shared" si="29"/>
        <v>0</v>
      </c>
      <c r="BH59" s="67">
        <f t="shared" si="29"/>
        <v>0</v>
      </c>
      <c r="BI59" s="67">
        <f t="shared" si="29"/>
        <v>0</v>
      </c>
      <c r="BJ59" s="67">
        <f t="shared" si="29"/>
        <v>0</v>
      </c>
      <c r="BK59" s="67">
        <f t="shared" si="29"/>
        <v>0</v>
      </c>
      <c r="BL59" s="70">
        <f t="shared" si="11"/>
        <v>0</v>
      </c>
      <c r="BM59" s="71">
        <f t="shared" si="12"/>
        <v>0</v>
      </c>
      <c r="BN59" s="71">
        <f t="shared" si="13"/>
        <v>0</v>
      </c>
      <c r="BO59" s="71">
        <f t="shared" si="14"/>
        <v>0</v>
      </c>
      <c r="BP59" s="71">
        <f t="shared" si="15"/>
        <v>0</v>
      </c>
      <c r="BQ59" s="71">
        <f t="shared" si="16"/>
        <v>0</v>
      </c>
      <c r="BR59" s="71">
        <f t="shared" si="17"/>
        <v>0</v>
      </c>
      <c r="BS59" s="71">
        <f t="shared" si="18"/>
        <v>0</v>
      </c>
      <c r="BT59" s="71">
        <f t="shared" si="19"/>
        <v>0</v>
      </c>
      <c r="BU59" s="72">
        <f t="shared" si="20"/>
        <v>0</v>
      </c>
      <c r="BV59" s="73">
        <f t="shared" si="21"/>
        <v>0</v>
      </c>
      <c r="BW59" s="129" t="s">
        <v>567</v>
      </c>
      <c r="BX59" s="134">
        <v>2022</v>
      </c>
      <c r="BY59" s="129" t="s">
        <v>568</v>
      </c>
      <c r="BZ59" s="129" t="s">
        <v>572</v>
      </c>
      <c r="CA59" s="129" t="s">
        <v>574</v>
      </c>
      <c r="CB59" s="129" t="s">
        <v>570</v>
      </c>
    </row>
    <row r="60" spans="1:81" x14ac:dyDescent="0.25">
      <c r="A60" s="77" t="str">
        <f t="shared" si="24"/>
        <v>X1GI07KAK90G585</v>
      </c>
      <c r="B60" s="77" t="s">
        <v>251</v>
      </c>
      <c r="C60" s="77"/>
      <c r="D60" s="77" t="s">
        <v>253</v>
      </c>
      <c r="E60" s="77" t="s">
        <v>252</v>
      </c>
      <c r="F60" s="77" t="s">
        <v>298</v>
      </c>
      <c r="G60" s="77" t="s">
        <v>299</v>
      </c>
      <c r="H60" s="77" t="s">
        <v>97</v>
      </c>
      <c r="I60" s="77" t="s">
        <v>391</v>
      </c>
      <c r="J60" s="77" t="s">
        <v>127</v>
      </c>
      <c r="K60" s="77" t="s">
        <v>129</v>
      </c>
      <c r="L60" s="77" t="s">
        <v>130</v>
      </c>
      <c r="M60" s="77">
        <v>24.99</v>
      </c>
      <c r="N60" s="96">
        <f t="shared" si="25"/>
        <v>22898.337</v>
      </c>
      <c r="O60" s="77"/>
      <c r="P60" s="96">
        <f t="shared" si="26"/>
        <v>11545.38</v>
      </c>
      <c r="Q60" s="78">
        <f t="shared" si="27"/>
        <v>0.31</v>
      </c>
      <c r="R60" s="27">
        <v>7.7468999999999992</v>
      </c>
      <c r="AD60" s="34"/>
      <c r="AE60" s="34"/>
      <c r="AF60" s="34"/>
      <c r="AG60" s="34"/>
      <c r="AH60" s="34"/>
      <c r="AI60" s="34"/>
      <c r="AJ60" s="35"/>
      <c r="AK60" s="34"/>
      <c r="AL60" s="35"/>
      <c r="AM60" s="34"/>
      <c r="AN60" s="34"/>
      <c r="AO60" s="35"/>
      <c r="AP60" s="35"/>
      <c r="AQ60" s="48">
        <f t="shared" si="4"/>
        <v>0</v>
      </c>
      <c r="AR60" s="66">
        <f t="shared" si="5"/>
        <v>0</v>
      </c>
      <c r="AS60" s="67">
        <f t="shared" si="28"/>
        <v>0</v>
      </c>
      <c r="AT60" s="67">
        <f t="shared" si="28"/>
        <v>0</v>
      </c>
      <c r="AU60" s="67">
        <f t="shared" si="28"/>
        <v>0</v>
      </c>
      <c r="AV60" s="67">
        <f t="shared" si="28"/>
        <v>0</v>
      </c>
      <c r="AW60" s="67">
        <f t="shared" si="28"/>
        <v>0</v>
      </c>
      <c r="AX60" s="67">
        <f t="shared" si="28"/>
        <v>0</v>
      </c>
      <c r="AY60" s="67">
        <f t="shared" si="28"/>
        <v>0</v>
      </c>
      <c r="AZ60" s="67">
        <f t="shared" si="28"/>
        <v>0</v>
      </c>
      <c r="BA60" s="68">
        <f t="shared" si="7"/>
        <v>0</v>
      </c>
      <c r="BB60" s="64">
        <f t="shared" si="8"/>
        <v>0</v>
      </c>
      <c r="BC60" s="69">
        <f t="shared" si="9"/>
        <v>0</v>
      </c>
      <c r="BD60" s="67">
        <f t="shared" si="29"/>
        <v>0</v>
      </c>
      <c r="BE60" s="67">
        <f t="shared" si="29"/>
        <v>0</v>
      </c>
      <c r="BF60" s="67">
        <f t="shared" si="29"/>
        <v>0</v>
      </c>
      <c r="BG60" s="67">
        <f t="shared" si="29"/>
        <v>0</v>
      </c>
      <c r="BH60" s="67">
        <f t="shared" si="29"/>
        <v>0</v>
      </c>
      <c r="BI60" s="67">
        <f t="shared" si="29"/>
        <v>0</v>
      </c>
      <c r="BJ60" s="67">
        <f t="shared" si="29"/>
        <v>0</v>
      </c>
      <c r="BK60" s="67">
        <f t="shared" si="29"/>
        <v>0</v>
      </c>
      <c r="BL60" s="70">
        <f t="shared" si="11"/>
        <v>0</v>
      </c>
      <c r="BM60" s="71">
        <f t="shared" si="12"/>
        <v>0</v>
      </c>
      <c r="BN60" s="71">
        <f t="shared" si="13"/>
        <v>0</v>
      </c>
      <c r="BO60" s="71">
        <f t="shared" si="14"/>
        <v>0</v>
      </c>
      <c r="BP60" s="71">
        <f t="shared" si="15"/>
        <v>0</v>
      </c>
      <c r="BQ60" s="71">
        <f t="shared" si="16"/>
        <v>0</v>
      </c>
      <c r="BR60" s="71">
        <f t="shared" si="17"/>
        <v>0</v>
      </c>
      <c r="BS60" s="71">
        <f t="shared" si="18"/>
        <v>0</v>
      </c>
      <c r="BT60" s="71">
        <f t="shared" si="19"/>
        <v>0</v>
      </c>
      <c r="BU60" s="72">
        <f t="shared" si="20"/>
        <v>0</v>
      </c>
      <c r="BV60" s="73">
        <f t="shared" si="21"/>
        <v>0</v>
      </c>
      <c r="BW60" s="129" t="s">
        <v>567</v>
      </c>
      <c r="BX60" s="134">
        <v>2022</v>
      </c>
      <c r="BY60" s="129" t="s">
        <v>568</v>
      </c>
      <c r="BZ60" s="129" t="s">
        <v>572</v>
      </c>
      <c r="CA60" s="129" t="s">
        <v>574</v>
      </c>
      <c r="CB60" s="129" t="s">
        <v>570</v>
      </c>
    </row>
    <row r="61" spans="1:81" x14ac:dyDescent="0.25">
      <c r="A61" s="77" t="str">
        <f t="shared" si="24"/>
        <v>X2OB05KB610JBLK</v>
      </c>
      <c r="B61" s="77" t="s">
        <v>251</v>
      </c>
      <c r="C61" s="77"/>
      <c r="D61" s="77" t="s">
        <v>253</v>
      </c>
      <c r="E61" s="77" t="s">
        <v>254</v>
      </c>
      <c r="F61" s="77" t="s">
        <v>300</v>
      </c>
      <c r="G61" s="77" t="s">
        <v>301</v>
      </c>
      <c r="H61" s="77" t="s">
        <v>85</v>
      </c>
      <c r="I61" s="77" t="s">
        <v>366</v>
      </c>
      <c r="J61" s="77" t="s">
        <v>401</v>
      </c>
      <c r="K61" s="77" t="s">
        <v>129</v>
      </c>
      <c r="L61" s="77" t="s">
        <v>130</v>
      </c>
      <c r="M61" s="77">
        <v>49.99</v>
      </c>
      <c r="N61" s="96">
        <f t="shared" si="25"/>
        <v>45805.837</v>
      </c>
      <c r="O61" s="77"/>
      <c r="P61" s="96">
        <f t="shared" si="26"/>
        <v>23095.38</v>
      </c>
      <c r="Q61" s="78">
        <f t="shared" si="27"/>
        <v>0.31</v>
      </c>
      <c r="R61" s="27">
        <v>15.4969</v>
      </c>
      <c r="AD61" s="34"/>
      <c r="AE61" s="34"/>
      <c r="AF61" s="34"/>
      <c r="AG61" s="34"/>
      <c r="AH61" s="34"/>
      <c r="AI61" s="34"/>
      <c r="AJ61" s="35"/>
      <c r="AK61" s="34"/>
      <c r="AL61" s="35"/>
      <c r="AM61" s="34"/>
      <c r="AN61" s="34"/>
      <c r="AO61" s="35"/>
      <c r="AP61" s="35"/>
      <c r="AQ61" s="48">
        <f t="shared" si="4"/>
        <v>0</v>
      </c>
      <c r="AR61" s="66">
        <f t="shared" si="5"/>
        <v>0</v>
      </c>
      <c r="AS61" s="67">
        <f t="shared" si="28"/>
        <v>0</v>
      </c>
      <c r="AT61" s="67">
        <f t="shared" si="28"/>
        <v>0</v>
      </c>
      <c r="AU61" s="67">
        <f t="shared" si="28"/>
        <v>0</v>
      </c>
      <c r="AV61" s="67">
        <f t="shared" si="28"/>
        <v>0</v>
      </c>
      <c r="AW61" s="67">
        <f t="shared" si="28"/>
        <v>0</v>
      </c>
      <c r="AX61" s="67">
        <f t="shared" si="28"/>
        <v>0</v>
      </c>
      <c r="AY61" s="67">
        <f t="shared" si="28"/>
        <v>0</v>
      </c>
      <c r="AZ61" s="67">
        <f t="shared" si="28"/>
        <v>0</v>
      </c>
      <c r="BA61" s="68">
        <f t="shared" si="7"/>
        <v>0</v>
      </c>
      <c r="BB61" s="64">
        <f t="shared" si="8"/>
        <v>0</v>
      </c>
      <c r="BC61" s="69">
        <f t="shared" si="9"/>
        <v>0</v>
      </c>
      <c r="BD61" s="67">
        <f t="shared" si="29"/>
        <v>0</v>
      </c>
      <c r="BE61" s="67">
        <f t="shared" si="29"/>
        <v>0</v>
      </c>
      <c r="BF61" s="67">
        <f t="shared" si="29"/>
        <v>0</v>
      </c>
      <c r="BG61" s="67">
        <f t="shared" si="29"/>
        <v>0</v>
      </c>
      <c r="BH61" s="67">
        <f t="shared" si="29"/>
        <v>0</v>
      </c>
      <c r="BI61" s="67">
        <f t="shared" si="29"/>
        <v>0</v>
      </c>
      <c r="BJ61" s="67">
        <f t="shared" si="29"/>
        <v>0</v>
      </c>
      <c r="BK61" s="67">
        <f t="shared" si="29"/>
        <v>0</v>
      </c>
      <c r="BL61" s="70">
        <f t="shared" si="11"/>
        <v>0</v>
      </c>
      <c r="BM61" s="71">
        <f t="shared" si="12"/>
        <v>0</v>
      </c>
      <c r="BN61" s="71">
        <f t="shared" si="13"/>
        <v>0</v>
      </c>
      <c r="BO61" s="71">
        <f t="shared" si="14"/>
        <v>0</v>
      </c>
      <c r="BP61" s="71">
        <f t="shared" si="15"/>
        <v>0</v>
      </c>
      <c r="BQ61" s="71">
        <f t="shared" si="16"/>
        <v>0</v>
      </c>
      <c r="BR61" s="71">
        <f t="shared" si="17"/>
        <v>0</v>
      </c>
      <c r="BS61" s="71">
        <f t="shared" si="18"/>
        <v>0</v>
      </c>
      <c r="BT61" s="71">
        <f t="shared" si="19"/>
        <v>0</v>
      </c>
      <c r="BU61" s="72">
        <f t="shared" si="20"/>
        <v>0</v>
      </c>
      <c r="BV61" s="73">
        <f t="shared" si="21"/>
        <v>0</v>
      </c>
      <c r="BW61" s="129" t="s">
        <v>567</v>
      </c>
      <c r="BX61" s="134">
        <v>2022</v>
      </c>
      <c r="BY61" s="129" t="s">
        <v>568</v>
      </c>
      <c r="BZ61" s="129" t="s">
        <v>572</v>
      </c>
      <c r="CA61" s="129" t="s">
        <v>574</v>
      </c>
      <c r="CB61" s="129" t="s">
        <v>547</v>
      </c>
    </row>
    <row r="62" spans="1:81" x14ac:dyDescent="0.25">
      <c r="A62" s="77" t="str">
        <f t="shared" si="24"/>
        <v>X2OB05KB610G393</v>
      </c>
      <c r="B62" s="77" t="s">
        <v>251</v>
      </c>
      <c r="C62" s="77"/>
      <c r="D62" s="77" t="s">
        <v>253</v>
      </c>
      <c r="E62" s="77" t="s">
        <v>254</v>
      </c>
      <c r="F62" s="77" t="s">
        <v>300</v>
      </c>
      <c r="G62" s="77" t="s">
        <v>301</v>
      </c>
      <c r="H62" s="77" t="s">
        <v>418</v>
      </c>
      <c r="I62" s="77" t="s">
        <v>419</v>
      </c>
      <c r="J62" s="77" t="s">
        <v>401</v>
      </c>
      <c r="K62" s="77" t="s">
        <v>129</v>
      </c>
      <c r="L62" s="77" t="s">
        <v>130</v>
      </c>
      <c r="M62" s="77">
        <v>49.99</v>
      </c>
      <c r="N62" s="96">
        <f t="shared" si="25"/>
        <v>45805.837</v>
      </c>
      <c r="O62" s="77"/>
      <c r="P62" s="96">
        <f t="shared" si="26"/>
        <v>23095.38</v>
      </c>
      <c r="Q62" s="78">
        <f t="shared" si="27"/>
        <v>0.31</v>
      </c>
      <c r="R62" s="27">
        <v>15.4969</v>
      </c>
      <c r="AD62" s="34"/>
      <c r="AE62" s="34"/>
      <c r="AF62" s="34"/>
      <c r="AG62" s="34"/>
      <c r="AH62" s="34"/>
      <c r="AI62" s="34"/>
      <c r="AJ62" s="35"/>
      <c r="AK62" s="34"/>
      <c r="AL62" s="35"/>
      <c r="AM62" s="34"/>
      <c r="AN62" s="34"/>
      <c r="AO62" s="35"/>
      <c r="AP62" s="35"/>
      <c r="AQ62" s="48">
        <f t="shared" si="4"/>
        <v>0</v>
      </c>
      <c r="AR62" s="66">
        <f t="shared" si="5"/>
        <v>0</v>
      </c>
      <c r="AS62" s="67">
        <f t="shared" si="28"/>
        <v>0</v>
      </c>
      <c r="AT62" s="67">
        <f t="shared" si="28"/>
        <v>0</v>
      </c>
      <c r="AU62" s="67">
        <f t="shared" si="28"/>
        <v>0</v>
      </c>
      <c r="AV62" s="67">
        <f t="shared" si="28"/>
        <v>0</v>
      </c>
      <c r="AW62" s="67">
        <f t="shared" si="28"/>
        <v>0</v>
      </c>
      <c r="AX62" s="67">
        <f t="shared" si="28"/>
        <v>0</v>
      </c>
      <c r="AY62" s="67">
        <f t="shared" si="28"/>
        <v>0</v>
      </c>
      <c r="AZ62" s="67">
        <f t="shared" si="28"/>
        <v>0</v>
      </c>
      <c r="BA62" s="68">
        <f t="shared" si="7"/>
        <v>0</v>
      </c>
      <c r="BB62" s="64">
        <f t="shared" si="8"/>
        <v>0</v>
      </c>
      <c r="BC62" s="69">
        <f t="shared" si="9"/>
        <v>0</v>
      </c>
      <c r="BD62" s="67">
        <f t="shared" si="29"/>
        <v>0</v>
      </c>
      <c r="BE62" s="67">
        <f t="shared" si="29"/>
        <v>0</v>
      </c>
      <c r="BF62" s="67">
        <f t="shared" si="29"/>
        <v>0</v>
      </c>
      <c r="BG62" s="67">
        <f t="shared" si="29"/>
        <v>0</v>
      </c>
      <c r="BH62" s="67">
        <f t="shared" si="29"/>
        <v>0</v>
      </c>
      <c r="BI62" s="67">
        <f t="shared" si="29"/>
        <v>0</v>
      </c>
      <c r="BJ62" s="67">
        <f t="shared" si="29"/>
        <v>0</v>
      </c>
      <c r="BK62" s="67">
        <f t="shared" si="29"/>
        <v>0</v>
      </c>
      <c r="BL62" s="70">
        <f t="shared" si="11"/>
        <v>0</v>
      </c>
      <c r="BM62" s="71">
        <f t="shared" si="12"/>
        <v>0</v>
      </c>
      <c r="BN62" s="71">
        <f t="shared" si="13"/>
        <v>0</v>
      </c>
      <c r="BO62" s="71">
        <f t="shared" si="14"/>
        <v>0</v>
      </c>
      <c r="BP62" s="71">
        <f t="shared" si="15"/>
        <v>0</v>
      </c>
      <c r="BQ62" s="71">
        <f t="shared" si="16"/>
        <v>0</v>
      </c>
      <c r="BR62" s="71">
        <f t="shared" si="17"/>
        <v>0</v>
      </c>
      <c r="BS62" s="71">
        <f t="shared" si="18"/>
        <v>0</v>
      </c>
      <c r="BT62" s="71">
        <f t="shared" si="19"/>
        <v>0</v>
      </c>
      <c r="BU62" s="72">
        <f t="shared" si="20"/>
        <v>0</v>
      </c>
      <c r="BV62" s="73">
        <f t="shared" si="21"/>
        <v>0</v>
      </c>
      <c r="BW62" s="129" t="s">
        <v>567</v>
      </c>
      <c r="BX62" s="134">
        <v>2022</v>
      </c>
      <c r="BY62" s="129" t="s">
        <v>568</v>
      </c>
      <c r="BZ62" s="129" t="s">
        <v>572</v>
      </c>
      <c r="CA62" s="129" t="s">
        <v>574</v>
      </c>
      <c r="CB62" s="129" t="s">
        <v>547</v>
      </c>
    </row>
    <row r="63" spans="1:81" x14ac:dyDescent="0.25">
      <c r="A63" s="77" t="str">
        <f t="shared" si="24"/>
        <v>X2OB05KB610G8X8</v>
      </c>
      <c r="B63" s="77" t="s">
        <v>251</v>
      </c>
      <c r="C63" s="77"/>
      <c r="D63" s="77" t="s">
        <v>253</v>
      </c>
      <c r="E63" s="77" t="s">
        <v>254</v>
      </c>
      <c r="F63" s="77" t="s">
        <v>300</v>
      </c>
      <c r="G63" s="77" t="s">
        <v>301</v>
      </c>
      <c r="H63" s="77" t="s">
        <v>411</v>
      </c>
      <c r="I63" s="77" t="s">
        <v>412</v>
      </c>
      <c r="J63" s="77" t="s">
        <v>401</v>
      </c>
      <c r="K63" s="77" t="s">
        <v>129</v>
      </c>
      <c r="L63" s="77" t="s">
        <v>130</v>
      </c>
      <c r="M63" s="77">
        <v>49.99</v>
      </c>
      <c r="N63" s="96">
        <f t="shared" si="25"/>
        <v>45805.837</v>
      </c>
      <c r="O63" s="77"/>
      <c r="P63" s="96">
        <f t="shared" si="26"/>
        <v>23095.38</v>
      </c>
      <c r="Q63" s="78">
        <f t="shared" si="27"/>
        <v>0.31</v>
      </c>
      <c r="R63" s="27">
        <v>15.4969</v>
      </c>
      <c r="AD63" s="34"/>
      <c r="AE63" s="34"/>
      <c r="AF63" s="34"/>
      <c r="AG63" s="34"/>
      <c r="AH63" s="34"/>
      <c r="AI63" s="34"/>
      <c r="AJ63" s="35"/>
      <c r="AK63" s="34"/>
      <c r="AL63" s="35"/>
      <c r="AM63" s="34"/>
      <c r="AN63" s="34"/>
      <c r="AO63" s="35"/>
      <c r="AP63" s="35"/>
      <c r="AQ63" s="48">
        <f t="shared" si="4"/>
        <v>0</v>
      </c>
      <c r="AR63" s="66">
        <f t="shared" si="5"/>
        <v>0</v>
      </c>
      <c r="AS63" s="67">
        <f t="shared" si="28"/>
        <v>0</v>
      </c>
      <c r="AT63" s="67">
        <f t="shared" si="28"/>
        <v>0</v>
      </c>
      <c r="AU63" s="67">
        <f t="shared" si="28"/>
        <v>0</v>
      </c>
      <c r="AV63" s="67">
        <f t="shared" si="28"/>
        <v>0</v>
      </c>
      <c r="AW63" s="67">
        <f t="shared" si="28"/>
        <v>0</v>
      </c>
      <c r="AX63" s="67">
        <f t="shared" si="28"/>
        <v>0</v>
      </c>
      <c r="AY63" s="67">
        <f t="shared" si="28"/>
        <v>0</v>
      </c>
      <c r="AZ63" s="67">
        <f t="shared" si="28"/>
        <v>0</v>
      </c>
      <c r="BA63" s="68">
        <f t="shared" si="7"/>
        <v>0</v>
      </c>
      <c r="BB63" s="64">
        <f t="shared" si="8"/>
        <v>0</v>
      </c>
      <c r="BC63" s="69">
        <f t="shared" si="9"/>
        <v>0</v>
      </c>
      <c r="BD63" s="67">
        <f t="shared" si="29"/>
        <v>0</v>
      </c>
      <c r="BE63" s="67">
        <f t="shared" si="29"/>
        <v>0</v>
      </c>
      <c r="BF63" s="67">
        <f t="shared" si="29"/>
        <v>0</v>
      </c>
      <c r="BG63" s="67">
        <f t="shared" si="29"/>
        <v>0</v>
      </c>
      <c r="BH63" s="67">
        <f t="shared" si="29"/>
        <v>0</v>
      </c>
      <c r="BI63" s="67">
        <f t="shared" si="29"/>
        <v>0</v>
      </c>
      <c r="BJ63" s="67">
        <f t="shared" si="29"/>
        <v>0</v>
      </c>
      <c r="BK63" s="67">
        <f t="shared" si="29"/>
        <v>0</v>
      </c>
      <c r="BL63" s="70">
        <f t="shared" si="11"/>
        <v>0</v>
      </c>
      <c r="BM63" s="71">
        <f t="shared" si="12"/>
        <v>0</v>
      </c>
      <c r="BN63" s="71">
        <f t="shared" si="13"/>
        <v>0</v>
      </c>
      <c r="BO63" s="71">
        <f t="shared" si="14"/>
        <v>0</v>
      </c>
      <c r="BP63" s="71">
        <f t="shared" si="15"/>
        <v>0</v>
      </c>
      <c r="BQ63" s="71">
        <f t="shared" si="16"/>
        <v>0</v>
      </c>
      <c r="BR63" s="71">
        <f t="shared" si="17"/>
        <v>0</v>
      </c>
      <c r="BS63" s="71">
        <f t="shared" si="18"/>
        <v>0</v>
      </c>
      <c r="BT63" s="71">
        <f t="shared" si="19"/>
        <v>0</v>
      </c>
      <c r="BU63" s="72">
        <f t="shared" si="20"/>
        <v>0</v>
      </c>
      <c r="BV63" s="73">
        <f t="shared" si="21"/>
        <v>0</v>
      </c>
      <c r="BW63" s="129" t="s">
        <v>567</v>
      </c>
      <c r="BX63" s="134">
        <v>2022</v>
      </c>
      <c r="BY63" s="129" t="s">
        <v>568</v>
      </c>
      <c r="BZ63" s="129" t="s">
        <v>572</v>
      </c>
      <c r="CA63" s="129" t="s">
        <v>574</v>
      </c>
      <c r="CB63" s="129" t="s">
        <v>547</v>
      </c>
    </row>
    <row r="64" spans="1:81" x14ac:dyDescent="0.25">
      <c r="A64" s="77" t="str">
        <f t="shared" si="24"/>
        <v>X1VP23K8OP0G7EQ</v>
      </c>
      <c r="B64" s="77" t="s">
        <v>251</v>
      </c>
      <c r="C64" s="77"/>
      <c r="D64" s="77" t="s">
        <v>253</v>
      </c>
      <c r="E64" s="77" t="s">
        <v>252</v>
      </c>
      <c r="F64" s="77" t="s">
        <v>302</v>
      </c>
      <c r="G64" s="77" t="s">
        <v>303</v>
      </c>
      <c r="H64" s="77" t="s">
        <v>420</v>
      </c>
      <c r="I64" s="77" t="s">
        <v>421</v>
      </c>
      <c r="J64" s="77" t="s">
        <v>127</v>
      </c>
      <c r="K64" s="77" t="s">
        <v>129</v>
      </c>
      <c r="L64" s="77" t="s">
        <v>130</v>
      </c>
      <c r="M64" s="77">
        <v>29.99</v>
      </c>
      <c r="N64" s="96">
        <f t="shared" si="25"/>
        <v>27479.837</v>
      </c>
      <c r="O64" s="77"/>
      <c r="P64" s="96">
        <f t="shared" si="26"/>
        <v>13855.38</v>
      </c>
      <c r="Q64" s="78">
        <f t="shared" si="27"/>
        <v>0.31</v>
      </c>
      <c r="R64" s="27">
        <v>9.2968999999999991</v>
      </c>
      <c r="AD64" s="34">
        <v>20</v>
      </c>
      <c r="AE64" s="34">
        <v>20</v>
      </c>
      <c r="AF64" s="34"/>
      <c r="AG64" s="34"/>
      <c r="AH64" s="34"/>
      <c r="AI64" s="34"/>
      <c r="AJ64" s="35">
        <v>20</v>
      </c>
      <c r="AK64" s="34">
        <v>20</v>
      </c>
      <c r="AL64" s="35"/>
      <c r="AM64" s="34"/>
      <c r="AN64" s="34"/>
      <c r="AO64" s="35"/>
      <c r="AP64" s="35"/>
      <c r="AQ64" s="48">
        <f t="shared" si="4"/>
        <v>40</v>
      </c>
      <c r="AR64" s="66">
        <f t="shared" si="5"/>
        <v>371.87599999999998</v>
      </c>
      <c r="AS64" s="67">
        <f t="shared" si="28"/>
        <v>9</v>
      </c>
      <c r="AT64" s="67">
        <f t="shared" si="28"/>
        <v>14</v>
      </c>
      <c r="AU64" s="67">
        <f t="shared" si="28"/>
        <v>11</v>
      </c>
      <c r="AV64" s="67">
        <f t="shared" si="28"/>
        <v>6</v>
      </c>
      <c r="AW64" s="67">
        <f t="shared" si="28"/>
        <v>0</v>
      </c>
      <c r="AX64" s="67">
        <f t="shared" si="28"/>
        <v>0</v>
      </c>
      <c r="AY64" s="67">
        <f t="shared" si="28"/>
        <v>0</v>
      </c>
      <c r="AZ64" s="67">
        <f t="shared" si="28"/>
        <v>0</v>
      </c>
      <c r="BA64" s="68">
        <f t="shared" si="7"/>
        <v>40</v>
      </c>
      <c r="BB64" s="64">
        <f t="shared" si="8"/>
        <v>40</v>
      </c>
      <c r="BC64" s="69">
        <f t="shared" si="9"/>
        <v>371.87599999999998</v>
      </c>
      <c r="BD64" s="67">
        <f t="shared" si="29"/>
        <v>9</v>
      </c>
      <c r="BE64" s="67">
        <f t="shared" si="29"/>
        <v>14</v>
      </c>
      <c r="BF64" s="67">
        <f t="shared" si="29"/>
        <v>11</v>
      </c>
      <c r="BG64" s="67">
        <f t="shared" si="29"/>
        <v>6</v>
      </c>
      <c r="BH64" s="67">
        <f t="shared" si="29"/>
        <v>0</v>
      </c>
      <c r="BI64" s="67">
        <f t="shared" si="29"/>
        <v>0</v>
      </c>
      <c r="BJ64" s="67">
        <f t="shared" si="29"/>
        <v>0</v>
      </c>
      <c r="BK64" s="67">
        <f t="shared" si="29"/>
        <v>0</v>
      </c>
      <c r="BL64" s="70">
        <f t="shared" si="11"/>
        <v>40</v>
      </c>
      <c r="BM64" s="71">
        <f t="shared" si="12"/>
        <v>18</v>
      </c>
      <c r="BN64" s="71">
        <f t="shared" si="13"/>
        <v>28</v>
      </c>
      <c r="BO64" s="71">
        <f t="shared" si="14"/>
        <v>22</v>
      </c>
      <c r="BP64" s="71">
        <f t="shared" si="15"/>
        <v>12</v>
      </c>
      <c r="BQ64" s="71">
        <f t="shared" si="16"/>
        <v>0</v>
      </c>
      <c r="BR64" s="71">
        <f t="shared" si="17"/>
        <v>0</v>
      </c>
      <c r="BS64" s="71">
        <f t="shared" si="18"/>
        <v>0</v>
      </c>
      <c r="BT64" s="71">
        <f t="shared" si="19"/>
        <v>0</v>
      </c>
      <c r="BU64" s="72">
        <f t="shared" si="20"/>
        <v>80</v>
      </c>
      <c r="BV64" s="73">
        <f t="shared" si="21"/>
        <v>743.75199999999995</v>
      </c>
      <c r="BW64" s="129" t="s">
        <v>567</v>
      </c>
      <c r="BX64" s="134">
        <v>2022</v>
      </c>
      <c r="BY64" s="129" t="s">
        <v>568</v>
      </c>
      <c r="BZ64" s="129" t="s">
        <v>572</v>
      </c>
      <c r="CA64" s="129" t="s">
        <v>574</v>
      </c>
      <c r="CB64" s="129" t="s">
        <v>548</v>
      </c>
      <c r="CC64" t="s">
        <v>548</v>
      </c>
    </row>
    <row r="65" spans="1:81" x14ac:dyDescent="0.25">
      <c r="A65" s="77" t="str">
        <f t="shared" si="24"/>
        <v>X1VP23K8OP0G585</v>
      </c>
      <c r="B65" s="77" t="s">
        <v>251</v>
      </c>
      <c r="C65" s="77"/>
      <c r="D65" s="77" t="s">
        <v>253</v>
      </c>
      <c r="E65" s="77" t="s">
        <v>252</v>
      </c>
      <c r="F65" s="77" t="s">
        <v>302</v>
      </c>
      <c r="G65" s="77" t="s">
        <v>303</v>
      </c>
      <c r="H65" s="77" t="s">
        <v>97</v>
      </c>
      <c r="I65" s="77" t="s">
        <v>391</v>
      </c>
      <c r="J65" s="77" t="s">
        <v>127</v>
      </c>
      <c r="K65" s="77" t="s">
        <v>129</v>
      </c>
      <c r="L65" s="77" t="s">
        <v>130</v>
      </c>
      <c r="M65" s="77">
        <v>29.99</v>
      </c>
      <c r="N65" s="96">
        <f t="shared" si="25"/>
        <v>27479.837</v>
      </c>
      <c r="O65" s="77"/>
      <c r="P65" s="96">
        <f t="shared" si="26"/>
        <v>13855.38</v>
      </c>
      <c r="Q65" s="78">
        <f t="shared" si="27"/>
        <v>0.31</v>
      </c>
      <c r="R65" s="27">
        <v>9.2968999999999991</v>
      </c>
      <c r="AD65" s="34"/>
      <c r="AE65" s="34"/>
      <c r="AF65" s="34"/>
      <c r="AG65" s="34"/>
      <c r="AH65" s="34"/>
      <c r="AI65" s="34"/>
      <c r="AJ65" s="35"/>
      <c r="AK65" s="34"/>
      <c r="AL65" s="35"/>
      <c r="AM65" s="34"/>
      <c r="AN65" s="34"/>
      <c r="AO65" s="35"/>
      <c r="AP65" s="35"/>
      <c r="AQ65" s="48">
        <f t="shared" si="4"/>
        <v>0</v>
      </c>
      <c r="AR65" s="66">
        <f t="shared" si="5"/>
        <v>0</v>
      </c>
      <c r="AS65" s="67">
        <f t="shared" si="28"/>
        <v>0</v>
      </c>
      <c r="AT65" s="67">
        <f t="shared" si="28"/>
        <v>0</v>
      </c>
      <c r="AU65" s="67">
        <f t="shared" si="28"/>
        <v>0</v>
      </c>
      <c r="AV65" s="67">
        <f t="shared" si="28"/>
        <v>0</v>
      </c>
      <c r="AW65" s="67">
        <f t="shared" si="28"/>
        <v>0</v>
      </c>
      <c r="AX65" s="67">
        <f t="shared" si="28"/>
        <v>0</v>
      </c>
      <c r="AY65" s="67">
        <f t="shared" si="28"/>
        <v>0</v>
      </c>
      <c r="AZ65" s="67">
        <f t="shared" si="28"/>
        <v>0</v>
      </c>
      <c r="BA65" s="68">
        <f t="shared" si="7"/>
        <v>0</v>
      </c>
      <c r="BB65" s="64">
        <f t="shared" si="8"/>
        <v>0</v>
      </c>
      <c r="BC65" s="69">
        <f t="shared" si="9"/>
        <v>0</v>
      </c>
      <c r="BD65" s="67">
        <f t="shared" si="29"/>
        <v>0</v>
      </c>
      <c r="BE65" s="67">
        <f t="shared" si="29"/>
        <v>0</v>
      </c>
      <c r="BF65" s="67">
        <f t="shared" si="29"/>
        <v>0</v>
      </c>
      <c r="BG65" s="67">
        <f t="shared" si="29"/>
        <v>0</v>
      </c>
      <c r="BH65" s="67">
        <f t="shared" si="29"/>
        <v>0</v>
      </c>
      <c r="BI65" s="67">
        <f t="shared" si="29"/>
        <v>0</v>
      </c>
      <c r="BJ65" s="67">
        <f t="shared" si="29"/>
        <v>0</v>
      </c>
      <c r="BK65" s="67">
        <f t="shared" si="29"/>
        <v>0</v>
      </c>
      <c r="BL65" s="70">
        <f t="shared" si="11"/>
        <v>0</v>
      </c>
      <c r="BM65" s="71">
        <f t="shared" si="12"/>
        <v>0</v>
      </c>
      <c r="BN65" s="71">
        <f t="shared" si="13"/>
        <v>0</v>
      </c>
      <c r="BO65" s="71">
        <f t="shared" si="14"/>
        <v>0</v>
      </c>
      <c r="BP65" s="71">
        <f t="shared" si="15"/>
        <v>0</v>
      </c>
      <c r="BQ65" s="71">
        <f t="shared" si="16"/>
        <v>0</v>
      </c>
      <c r="BR65" s="71">
        <f t="shared" si="17"/>
        <v>0</v>
      </c>
      <c r="BS65" s="71">
        <f t="shared" si="18"/>
        <v>0</v>
      </c>
      <c r="BT65" s="71">
        <f t="shared" si="19"/>
        <v>0</v>
      </c>
      <c r="BU65" s="72">
        <f t="shared" si="20"/>
        <v>0</v>
      </c>
      <c r="BV65" s="73">
        <f t="shared" si="21"/>
        <v>0</v>
      </c>
      <c r="BW65" s="129" t="s">
        <v>567</v>
      </c>
      <c r="BX65" s="134">
        <v>2022</v>
      </c>
      <c r="BY65" s="129" t="s">
        <v>568</v>
      </c>
      <c r="BZ65" s="129" t="s">
        <v>572</v>
      </c>
      <c r="CA65" s="129" t="s">
        <v>574</v>
      </c>
      <c r="CB65" s="129" t="s">
        <v>548</v>
      </c>
    </row>
    <row r="66" spans="1:81" x14ac:dyDescent="0.25">
      <c r="A66" s="77" t="str">
        <f t="shared" si="24"/>
        <v>X1VP23K8OP0JBLK</v>
      </c>
      <c r="B66" s="77" t="s">
        <v>251</v>
      </c>
      <c r="C66" s="77"/>
      <c r="D66" s="77" t="s">
        <v>253</v>
      </c>
      <c r="E66" s="77" t="s">
        <v>252</v>
      </c>
      <c r="F66" s="77" t="s">
        <v>302</v>
      </c>
      <c r="G66" s="77" t="s">
        <v>303</v>
      </c>
      <c r="H66" s="77" t="s">
        <v>85</v>
      </c>
      <c r="I66" s="77" t="s">
        <v>366</v>
      </c>
      <c r="J66" s="77" t="s">
        <v>127</v>
      </c>
      <c r="K66" s="77" t="s">
        <v>129</v>
      </c>
      <c r="L66" s="77" t="s">
        <v>130</v>
      </c>
      <c r="M66" s="77">
        <v>29.99</v>
      </c>
      <c r="N66" s="96">
        <f t="shared" si="25"/>
        <v>27479.837</v>
      </c>
      <c r="O66" s="77"/>
      <c r="P66" s="96">
        <f t="shared" si="26"/>
        <v>13855.38</v>
      </c>
      <c r="Q66" s="78">
        <f t="shared" si="27"/>
        <v>0.31</v>
      </c>
      <c r="R66" s="27">
        <v>9.2968999999999991</v>
      </c>
      <c r="AD66" s="34">
        <v>20</v>
      </c>
      <c r="AE66" s="34">
        <v>20</v>
      </c>
      <c r="AF66" s="34"/>
      <c r="AG66" s="34"/>
      <c r="AH66" s="34"/>
      <c r="AI66" s="34"/>
      <c r="AJ66" s="35">
        <v>20</v>
      </c>
      <c r="AK66" s="34">
        <v>20</v>
      </c>
      <c r="AL66" s="35"/>
      <c r="AM66" s="34"/>
      <c r="AN66" s="34"/>
      <c r="AO66" s="35"/>
      <c r="AP66" s="35"/>
      <c r="AQ66" s="48">
        <f t="shared" si="4"/>
        <v>40</v>
      </c>
      <c r="AR66" s="66">
        <f t="shared" si="5"/>
        <v>371.87599999999998</v>
      </c>
      <c r="AS66" s="67">
        <f t="shared" si="28"/>
        <v>9</v>
      </c>
      <c r="AT66" s="67">
        <f t="shared" si="28"/>
        <v>14</v>
      </c>
      <c r="AU66" s="67">
        <f t="shared" si="28"/>
        <v>11</v>
      </c>
      <c r="AV66" s="67">
        <f t="shared" si="28"/>
        <v>6</v>
      </c>
      <c r="AW66" s="67">
        <f t="shared" si="28"/>
        <v>0</v>
      </c>
      <c r="AX66" s="67">
        <f t="shared" si="28"/>
        <v>0</v>
      </c>
      <c r="AY66" s="67">
        <f t="shared" si="28"/>
        <v>0</v>
      </c>
      <c r="AZ66" s="67">
        <f t="shared" si="28"/>
        <v>0</v>
      </c>
      <c r="BA66" s="68">
        <f t="shared" si="7"/>
        <v>40</v>
      </c>
      <c r="BB66" s="64">
        <f t="shared" si="8"/>
        <v>40</v>
      </c>
      <c r="BC66" s="69">
        <f t="shared" si="9"/>
        <v>371.87599999999998</v>
      </c>
      <c r="BD66" s="67">
        <f t="shared" si="29"/>
        <v>9</v>
      </c>
      <c r="BE66" s="67">
        <f t="shared" si="29"/>
        <v>14</v>
      </c>
      <c r="BF66" s="67">
        <f t="shared" si="29"/>
        <v>11</v>
      </c>
      <c r="BG66" s="67">
        <f t="shared" si="29"/>
        <v>6</v>
      </c>
      <c r="BH66" s="67">
        <f t="shared" si="29"/>
        <v>0</v>
      </c>
      <c r="BI66" s="67">
        <f t="shared" si="29"/>
        <v>0</v>
      </c>
      <c r="BJ66" s="67">
        <f t="shared" si="29"/>
        <v>0</v>
      </c>
      <c r="BK66" s="67">
        <f t="shared" si="29"/>
        <v>0</v>
      </c>
      <c r="BL66" s="70">
        <f t="shared" si="11"/>
        <v>40</v>
      </c>
      <c r="BM66" s="71">
        <f t="shared" si="12"/>
        <v>18</v>
      </c>
      <c r="BN66" s="71">
        <f t="shared" si="13"/>
        <v>28</v>
      </c>
      <c r="BO66" s="71">
        <f t="shared" si="14"/>
        <v>22</v>
      </c>
      <c r="BP66" s="71">
        <f t="shared" si="15"/>
        <v>12</v>
      </c>
      <c r="BQ66" s="71">
        <f t="shared" si="16"/>
        <v>0</v>
      </c>
      <c r="BR66" s="71">
        <f t="shared" si="17"/>
        <v>0</v>
      </c>
      <c r="BS66" s="71">
        <f t="shared" si="18"/>
        <v>0</v>
      </c>
      <c r="BT66" s="71">
        <f t="shared" si="19"/>
        <v>0</v>
      </c>
      <c r="BU66" s="72">
        <f t="shared" si="20"/>
        <v>80</v>
      </c>
      <c r="BV66" s="73">
        <f t="shared" si="21"/>
        <v>743.75199999999995</v>
      </c>
      <c r="BW66" s="129" t="s">
        <v>567</v>
      </c>
      <c r="BX66" s="134">
        <v>2022</v>
      </c>
      <c r="BY66" s="129" t="s">
        <v>568</v>
      </c>
      <c r="BZ66" s="129" t="s">
        <v>572</v>
      </c>
      <c r="CA66" s="129" t="s">
        <v>574</v>
      </c>
      <c r="CB66" s="129" t="s">
        <v>548</v>
      </c>
      <c r="CC66" t="s">
        <v>548</v>
      </c>
    </row>
    <row r="67" spans="1:81" x14ac:dyDescent="0.25">
      <c r="A67" s="77" t="str">
        <f t="shared" si="24"/>
        <v>X1VP23K8OP0TWHT</v>
      </c>
      <c r="B67" s="77" t="s">
        <v>251</v>
      </c>
      <c r="C67" s="77"/>
      <c r="D67" s="77" t="s">
        <v>253</v>
      </c>
      <c r="E67" s="77" t="s">
        <v>252</v>
      </c>
      <c r="F67" s="77" t="s">
        <v>302</v>
      </c>
      <c r="G67" s="77" t="s">
        <v>303</v>
      </c>
      <c r="H67" s="77" t="s">
        <v>384</v>
      </c>
      <c r="I67" s="77" t="s">
        <v>385</v>
      </c>
      <c r="J67" s="77" t="s">
        <v>127</v>
      </c>
      <c r="K67" s="77" t="s">
        <v>129</v>
      </c>
      <c r="L67" s="77" t="s">
        <v>130</v>
      </c>
      <c r="M67" s="77">
        <v>29.99</v>
      </c>
      <c r="N67" s="96">
        <f t="shared" si="25"/>
        <v>27479.837</v>
      </c>
      <c r="O67" s="77"/>
      <c r="P67" s="96">
        <f t="shared" si="26"/>
        <v>13855.38</v>
      </c>
      <c r="Q67" s="78">
        <f t="shared" si="27"/>
        <v>0.31</v>
      </c>
      <c r="R67" s="27">
        <v>9.2968999999999991</v>
      </c>
      <c r="AD67" s="34">
        <v>20</v>
      </c>
      <c r="AE67" s="34">
        <v>20</v>
      </c>
      <c r="AF67" s="34"/>
      <c r="AG67" s="34"/>
      <c r="AH67" s="34"/>
      <c r="AI67" s="34"/>
      <c r="AJ67" s="35">
        <v>20</v>
      </c>
      <c r="AK67" s="34">
        <v>20</v>
      </c>
      <c r="AL67" s="35"/>
      <c r="AM67" s="34"/>
      <c r="AN67" s="34"/>
      <c r="AO67" s="35"/>
      <c r="AP67" s="35"/>
      <c r="AQ67" s="48">
        <f t="shared" si="4"/>
        <v>40</v>
      </c>
      <c r="AR67" s="66">
        <f t="shared" si="5"/>
        <v>371.87599999999998</v>
      </c>
      <c r="AS67" s="67">
        <f t="shared" si="28"/>
        <v>9</v>
      </c>
      <c r="AT67" s="67">
        <f t="shared" si="28"/>
        <v>14</v>
      </c>
      <c r="AU67" s="67">
        <f t="shared" si="28"/>
        <v>11</v>
      </c>
      <c r="AV67" s="67">
        <f t="shared" si="28"/>
        <v>6</v>
      </c>
      <c r="AW67" s="67">
        <f t="shared" si="28"/>
        <v>0</v>
      </c>
      <c r="AX67" s="67">
        <f t="shared" si="28"/>
        <v>0</v>
      </c>
      <c r="AY67" s="67">
        <f t="shared" si="28"/>
        <v>0</v>
      </c>
      <c r="AZ67" s="67">
        <f t="shared" si="28"/>
        <v>0</v>
      </c>
      <c r="BA67" s="68">
        <f t="shared" si="7"/>
        <v>40</v>
      </c>
      <c r="BB67" s="64">
        <f t="shared" si="8"/>
        <v>40</v>
      </c>
      <c r="BC67" s="69">
        <f t="shared" si="9"/>
        <v>371.87599999999998</v>
      </c>
      <c r="BD67" s="67">
        <f t="shared" si="29"/>
        <v>9</v>
      </c>
      <c r="BE67" s="67">
        <f t="shared" si="29"/>
        <v>14</v>
      </c>
      <c r="BF67" s="67">
        <f t="shared" si="29"/>
        <v>11</v>
      </c>
      <c r="BG67" s="67">
        <f t="shared" si="29"/>
        <v>6</v>
      </c>
      <c r="BH67" s="67">
        <f t="shared" si="29"/>
        <v>0</v>
      </c>
      <c r="BI67" s="67">
        <f t="shared" si="29"/>
        <v>0</v>
      </c>
      <c r="BJ67" s="67">
        <f t="shared" si="29"/>
        <v>0</v>
      </c>
      <c r="BK67" s="67">
        <f t="shared" si="29"/>
        <v>0</v>
      </c>
      <c r="BL67" s="70">
        <f t="shared" si="11"/>
        <v>40</v>
      </c>
      <c r="BM67" s="71">
        <f t="shared" si="12"/>
        <v>18</v>
      </c>
      <c r="BN67" s="71">
        <f t="shared" si="13"/>
        <v>28</v>
      </c>
      <c r="BO67" s="71">
        <f t="shared" si="14"/>
        <v>22</v>
      </c>
      <c r="BP67" s="71">
        <f t="shared" si="15"/>
        <v>12</v>
      </c>
      <c r="BQ67" s="71">
        <f t="shared" si="16"/>
        <v>0</v>
      </c>
      <c r="BR67" s="71">
        <f t="shared" si="17"/>
        <v>0</v>
      </c>
      <c r="BS67" s="71">
        <f t="shared" si="18"/>
        <v>0</v>
      </c>
      <c r="BT67" s="71">
        <f t="shared" si="19"/>
        <v>0</v>
      </c>
      <c r="BU67" s="72">
        <f t="shared" si="20"/>
        <v>80</v>
      </c>
      <c r="BV67" s="73">
        <f t="shared" si="21"/>
        <v>743.75199999999995</v>
      </c>
      <c r="BW67" s="129" t="s">
        <v>567</v>
      </c>
      <c r="BX67" s="134">
        <v>2022</v>
      </c>
      <c r="BY67" s="129" t="s">
        <v>568</v>
      </c>
      <c r="BZ67" s="129" t="s">
        <v>572</v>
      </c>
      <c r="CA67" s="129" t="s">
        <v>574</v>
      </c>
      <c r="CB67" s="129" t="s">
        <v>548</v>
      </c>
      <c r="CC67" t="s">
        <v>548</v>
      </c>
    </row>
    <row r="68" spans="1:81" x14ac:dyDescent="0.25">
      <c r="A68" s="77" t="str">
        <f t="shared" si="24"/>
        <v>X2OQ11K9K70DOLM</v>
      </c>
      <c r="B68" s="77" t="s">
        <v>251</v>
      </c>
      <c r="C68" s="77"/>
      <c r="D68" s="77" t="s">
        <v>253</v>
      </c>
      <c r="E68" s="77" t="s">
        <v>254</v>
      </c>
      <c r="F68" s="77" t="s">
        <v>304</v>
      </c>
      <c r="G68" s="77" t="s">
        <v>305</v>
      </c>
      <c r="H68" s="77" t="s">
        <v>405</v>
      </c>
      <c r="I68" s="77" t="s">
        <v>406</v>
      </c>
      <c r="J68" s="77" t="s">
        <v>407</v>
      </c>
      <c r="K68" s="77" t="s">
        <v>129</v>
      </c>
      <c r="L68" s="77" t="s">
        <v>130</v>
      </c>
      <c r="M68" s="77">
        <v>49.99</v>
      </c>
      <c r="N68" s="96">
        <f t="shared" si="25"/>
        <v>45805.837</v>
      </c>
      <c r="O68" s="77"/>
      <c r="P68" s="96">
        <f t="shared" si="26"/>
        <v>23095.38</v>
      </c>
      <c r="Q68" s="78">
        <f t="shared" si="27"/>
        <v>0.31</v>
      </c>
      <c r="R68" s="27">
        <v>15.4969</v>
      </c>
      <c r="AD68" s="34">
        <v>15</v>
      </c>
      <c r="AE68" s="34">
        <v>15</v>
      </c>
      <c r="AF68" s="34"/>
      <c r="AG68" s="34"/>
      <c r="AH68" s="34"/>
      <c r="AI68" s="34"/>
      <c r="AJ68" s="35">
        <v>15</v>
      </c>
      <c r="AK68" s="34">
        <v>15</v>
      </c>
      <c r="AL68" s="35"/>
      <c r="AM68" s="34"/>
      <c r="AN68" s="34"/>
      <c r="AO68" s="35"/>
      <c r="AP68" s="35"/>
      <c r="AQ68" s="48">
        <f t="shared" si="4"/>
        <v>30</v>
      </c>
      <c r="AR68" s="66">
        <f t="shared" si="5"/>
        <v>480.40390000000002</v>
      </c>
      <c r="AS68" s="67">
        <f t="shared" si="28"/>
        <v>7</v>
      </c>
      <c r="AT68" s="67">
        <f t="shared" si="28"/>
        <v>11</v>
      </c>
      <c r="AU68" s="67">
        <f t="shared" si="28"/>
        <v>8</v>
      </c>
      <c r="AV68" s="67">
        <f t="shared" si="28"/>
        <v>5</v>
      </c>
      <c r="AW68" s="67">
        <f t="shared" si="28"/>
        <v>0</v>
      </c>
      <c r="AX68" s="67">
        <f t="shared" si="28"/>
        <v>0</v>
      </c>
      <c r="AY68" s="67">
        <f t="shared" si="28"/>
        <v>0</v>
      </c>
      <c r="AZ68" s="67">
        <f t="shared" si="28"/>
        <v>0</v>
      </c>
      <c r="BA68" s="68">
        <f t="shared" si="7"/>
        <v>31</v>
      </c>
      <c r="BB68" s="64">
        <f t="shared" si="8"/>
        <v>30</v>
      </c>
      <c r="BC68" s="69">
        <f t="shared" si="9"/>
        <v>464.90699999999998</v>
      </c>
      <c r="BD68" s="67">
        <f t="shared" si="29"/>
        <v>7</v>
      </c>
      <c r="BE68" s="67">
        <f t="shared" si="29"/>
        <v>11</v>
      </c>
      <c r="BF68" s="67">
        <f t="shared" si="29"/>
        <v>8</v>
      </c>
      <c r="BG68" s="67">
        <f t="shared" si="29"/>
        <v>4</v>
      </c>
      <c r="BH68" s="67">
        <f t="shared" si="29"/>
        <v>0</v>
      </c>
      <c r="BI68" s="67">
        <f t="shared" si="29"/>
        <v>0</v>
      </c>
      <c r="BJ68" s="67">
        <f t="shared" si="29"/>
        <v>0</v>
      </c>
      <c r="BK68" s="67">
        <f t="shared" si="29"/>
        <v>0</v>
      </c>
      <c r="BL68" s="70">
        <f t="shared" si="11"/>
        <v>30</v>
      </c>
      <c r="BM68" s="71">
        <f t="shared" si="12"/>
        <v>14</v>
      </c>
      <c r="BN68" s="71">
        <f t="shared" si="13"/>
        <v>22</v>
      </c>
      <c r="BO68" s="71">
        <f t="shared" si="14"/>
        <v>16</v>
      </c>
      <c r="BP68" s="71">
        <f t="shared" si="15"/>
        <v>9</v>
      </c>
      <c r="BQ68" s="71">
        <f t="shared" si="16"/>
        <v>0</v>
      </c>
      <c r="BR68" s="71">
        <f t="shared" si="17"/>
        <v>0</v>
      </c>
      <c r="BS68" s="71">
        <f t="shared" si="18"/>
        <v>0</v>
      </c>
      <c r="BT68" s="71">
        <f t="shared" si="19"/>
        <v>0</v>
      </c>
      <c r="BU68" s="72">
        <f t="shared" si="20"/>
        <v>61</v>
      </c>
      <c r="BV68" s="73">
        <f t="shared" si="21"/>
        <v>945.31090000000006</v>
      </c>
      <c r="BW68" s="129" t="s">
        <v>567</v>
      </c>
      <c r="BX68" s="134">
        <v>2022</v>
      </c>
      <c r="BY68" s="129" t="s">
        <v>568</v>
      </c>
      <c r="BZ68" s="129" t="s">
        <v>572</v>
      </c>
      <c r="CA68" s="129" t="s">
        <v>574</v>
      </c>
      <c r="CB68" s="129" t="s">
        <v>547</v>
      </c>
      <c r="CC68" t="s">
        <v>547</v>
      </c>
    </row>
    <row r="69" spans="1:81" x14ac:dyDescent="0.25">
      <c r="A69" s="77" t="str">
        <f t="shared" si="24"/>
        <v>X2OQ11K9K70MCH</v>
      </c>
      <c r="B69" s="77" t="s">
        <v>251</v>
      </c>
      <c r="C69" s="77"/>
      <c r="D69" s="77" t="s">
        <v>253</v>
      </c>
      <c r="E69" s="77" t="s">
        <v>254</v>
      </c>
      <c r="F69" s="77" t="s">
        <v>304</v>
      </c>
      <c r="G69" s="77" t="s">
        <v>305</v>
      </c>
      <c r="H69" s="77" t="s">
        <v>408</v>
      </c>
      <c r="I69" s="77" t="s">
        <v>409</v>
      </c>
      <c r="J69" s="77" t="s">
        <v>407</v>
      </c>
      <c r="K69" s="77" t="s">
        <v>129</v>
      </c>
      <c r="L69" s="77" t="s">
        <v>130</v>
      </c>
      <c r="M69" s="77">
        <v>49.99</v>
      </c>
      <c r="N69" s="96">
        <f t="shared" si="25"/>
        <v>45805.837</v>
      </c>
      <c r="O69" s="77"/>
      <c r="P69" s="96">
        <f t="shared" si="26"/>
        <v>23095.38</v>
      </c>
      <c r="Q69" s="78">
        <f t="shared" si="27"/>
        <v>0.31</v>
      </c>
      <c r="R69" s="27">
        <v>15.4969</v>
      </c>
      <c r="AD69" s="34">
        <v>15</v>
      </c>
      <c r="AE69" s="34">
        <v>15</v>
      </c>
      <c r="AF69" s="34"/>
      <c r="AG69" s="34"/>
      <c r="AH69" s="34"/>
      <c r="AI69" s="34"/>
      <c r="AJ69" s="35">
        <v>15</v>
      </c>
      <c r="AK69" s="34">
        <v>15</v>
      </c>
      <c r="AL69" s="35"/>
      <c r="AM69" s="34"/>
      <c r="AN69" s="34"/>
      <c r="AO69" s="35"/>
      <c r="AP69" s="35"/>
      <c r="AQ69" s="48">
        <f t="shared" si="4"/>
        <v>30</v>
      </c>
      <c r="AR69" s="66">
        <f t="shared" si="5"/>
        <v>480.40390000000002</v>
      </c>
      <c r="AS69" s="67">
        <f t="shared" si="28"/>
        <v>7</v>
      </c>
      <c r="AT69" s="67">
        <f t="shared" si="28"/>
        <v>11</v>
      </c>
      <c r="AU69" s="67">
        <f t="shared" si="28"/>
        <v>8</v>
      </c>
      <c r="AV69" s="67">
        <f t="shared" si="28"/>
        <v>5</v>
      </c>
      <c r="AW69" s="67">
        <f t="shared" si="28"/>
        <v>0</v>
      </c>
      <c r="AX69" s="67">
        <f t="shared" si="28"/>
        <v>0</v>
      </c>
      <c r="AY69" s="67">
        <f t="shared" si="28"/>
        <v>0</v>
      </c>
      <c r="AZ69" s="67">
        <f t="shared" si="28"/>
        <v>0</v>
      </c>
      <c r="BA69" s="68">
        <f t="shared" si="7"/>
        <v>31</v>
      </c>
      <c r="BB69" s="64">
        <f t="shared" si="8"/>
        <v>30</v>
      </c>
      <c r="BC69" s="69">
        <f t="shared" si="9"/>
        <v>464.90699999999998</v>
      </c>
      <c r="BD69" s="67">
        <f t="shared" si="29"/>
        <v>7</v>
      </c>
      <c r="BE69" s="67">
        <f t="shared" si="29"/>
        <v>11</v>
      </c>
      <c r="BF69" s="67">
        <f t="shared" si="29"/>
        <v>8</v>
      </c>
      <c r="BG69" s="67">
        <f t="shared" si="29"/>
        <v>4</v>
      </c>
      <c r="BH69" s="67">
        <f t="shared" si="29"/>
        <v>0</v>
      </c>
      <c r="BI69" s="67">
        <f t="shared" si="29"/>
        <v>0</v>
      </c>
      <c r="BJ69" s="67">
        <f t="shared" si="29"/>
        <v>0</v>
      </c>
      <c r="BK69" s="67">
        <f t="shared" si="29"/>
        <v>0</v>
      </c>
      <c r="BL69" s="70">
        <f t="shared" si="11"/>
        <v>30</v>
      </c>
      <c r="BM69" s="71">
        <f t="shared" si="12"/>
        <v>14</v>
      </c>
      <c r="BN69" s="71">
        <f t="shared" si="13"/>
        <v>22</v>
      </c>
      <c r="BO69" s="71">
        <f t="shared" si="14"/>
        <v>16</v>
      </c>
      <c r="BP69" s="71">
        <f t="shared" si="15"/>
        <v>9</v>
      </c>
      <c r="BQ69" s="71">
        <f t="shared" si="16"/>
        <v>0</v>
      </c>
      <c r="BR69" s="71">
        <f t="shared" si="17"/>
        <v>0</v>
      </c>
      <c r="BS69" s="71">
        <f t="shared" si="18"/>
        <v>0</v>
      </c>
      <c r="BT69" s="71">
        <f t="shared" si="19"/>
        <v>0</v>
      </c>
      <c r="BU69" s="72">
        <f t="shared" si="20"/>
        <v>61</v>
      </c>
      <c r="BV69" s="73">
        <f t="shared" si="21"/>
        <v>945.31090000000006</v>
      </c>
      <c r="BW69" s="129" t="s">
        <v>567</v>
      </c>
      <c r="BX69" s="134">
        <v>2022</v>
      </c>
      <c r="BY69" s="129" t="s">
        <v>568</v>
      </c>
      <c r="BZ69" s="129" t="s">
        <v>572</v>
      </c>
      <c r="CA69" s="129" t="s">
        <v>574</v>
      </c>
      <c r="CB69" s="129" t="s">
        <v>547</v>
      </c>
      <c r="CC69" t="s">
        <v>547</v>
      </c>
    </row>
    <row r="70" spans="1:81" x14ac:dyDescent="0.25">
      <c r="A70" s="77" t="str">
        <f t="shared" si="24"/>
        <v>X2OQ02K9JY1G011</v>
      </c>
      <c r="B70" s="77" t="s">
        <v>251</v>
      </c>
      <c r="C70" s="77"/>
      <c r="D70" s="77" t="s">
        <v>253</v>
      </c>
      <c r="E70" s="77" t="s">
        <v>252</v>
      </c>
      <c r="F70" s="77" t="s">
        <v>306</v>
      </c>
      <c r="G70" s="77" t="s">
        <v>307</v>
      </c>
      <c r="H70" s="77" t="s">
        <v>89</v>
      </c>
      <c r="I70" s="77" t="s">
        <v>367</v>
      </c>
      <c r="J70" s="77" t="s">
        <v>380</v>
      </c>
      <c r="K70" s="77" t="s">
        <v>129</v>
      </c>
      <c r="L70" s="77" t="s">
        <v>130</v>
      </c>
      <c r="M70" s="77">
        <v>54.99</v>
      </c>
      <c r="N70" s="96">
        <f t="shared" si="25"/>
        <v>50387.337</v>
      </c>
      <c r="O70" s="77"/>
      <c r="P70" s="96">
        <f t="shared" si="26"/>
        <v>25405.38</v>
      </c>
      <c r="Q70" s="78">
        <f t="shared" si="27"/>
        <v>0.31</v>
      </c>
      <c r="R70" s="27">
        <v>17.046900000000001</v>
      </c>
      <c r="AD70" s="34"/>
      <c r="AE70" s="34"/>
      <c r="AF70" s="34"/>
      <c r="AG70" s="34"/>
      <c r="AH70" s="34"/>
      <c r="AI70" s="34"/>
      <c r="AJ70" s="35"/>
      <c r="AK70" s="34"/>
      <c r="AL70" s="35"/>
      <c r="AM70" s="34"/>
      <c r="AN70" s="34"/>
      <c r="AO70" s="35"/>
      <c r="AP70" s="35"/>
      <c r="AQ70" s="48">
        <f t="shared" si="4"/>
        <v>0</v>
      </c>
      <c r="AR70" s="66">
        <f t="shared" si="5"/>
        <v>0</v>
      </c>
      <c r="AS70" s="67">
        <f t="shared" si="28"/>
        <v>0</v>
      </c>
      <c r="AT70" s="67">
        <f t="shared" si="28"/>
        <v>0</v>
      </c>
      <c r="AU70" s="67">
        <f t="shared" si="28"/>
        <v>0</v>
      </c>
      <c r="AV70" s="67">
        <f t="shared" si="28"/>
        <v>0</v>
      </c>
      <c r="AW70" s="67">
        <f t="shared" si="28"/>
        <v>0</v>
      </c>
      <c r="AX70" s="67">
        <f t="shared" si="28"/>
        <v>0</v>
      </c>
      <c r="AY70" s="67">
        <f t="shared" si="28"/>
        <v>0</v>
      </c>
      <c r="AZ70" s="67">
        <f t="shared" si="28"/>
        <v>0</v>
      </c>
      <c r="BA70" s="68">
        <f t="shared" si="7"/>
        <v>0</v>
      </c>
      <c r="BB70" s="64">
        <f t="shared" si="8"/>
        <v>0</v>
      </c>
      <c r="BC70" s="69">
        <f t="shared" si="9"/>
        <v>0</v>
      </c>
      <c r="BD70" s="67">
        <f t="shared" si="29"/>
        <v>0</v>
      </c>
      <c r="BE70" s="67">
        <f t="shared" si="29"/>
        <v>0</v>
      </c>
      <c r="BF70" s="67">
        <f t="shared" si="29"/>
        <v>0</v>
      </c>
      <c r="BG70" s="67">
        <f t="shared" si="29"/>
        <v>0</v>
      </c>
      <c r="BH70" s="67">
        <f t="shared" si="29"/>
        <v>0</v>
      </c>
      <c r="BI70" s="67">
        <f t="shared" si="29"/>
        <v>0</v>
      </c>
      <c r="BJ70" s="67">
        <f t="shared" si="29"/>
        <v>0</v>
      </c>
      <c r="BK70" s="67">
        <f t="shared" si="29"/>
        <v>0</v>
      </c>
      <c r="BL70" s="70">
        <f t="shared" si="11"/>
        <v>0</v>
      </c>
      <c r="BM70" s="71">
        <f t="shared" si="12"/>
        <v>0</v>
      </c>
      <c r="BN70" s="71">
        <f t="shared" si="13"/>
        <v>0</v>
      </c>
      <c r="BO70" s="71">
        <f t="shared" si="14"/>
        <v>0</v>
      </c>
      <c r="BP70" s="71">
        <f t="shared" si="15"/>
        <v>0</v>
      </c>
      <c r="BQ70" s="71">
        <f t="shared" si="16"/>
        <v>0</v>
      </c>
      <c r="BR70" s="71">
        <f t="shared" si="17"/>
        <v>0</v>
      </c>
      <c r="BS70" s="71">
        <f t="shared" si="18"/>
        <v>0</v>
      </c>
      <c r="BT70" s="71">
        <f t="shared" si="19"/>
        <v>0</v>
      </c>
      <c r="BU70" s="72">
        <f t="shared" si="20"/>
        <v>0</v>
      </c>
      <c r="BV70" s="73">
        <f t="shared" si="21"/>
        <v>0</v>
      </c>
      <c r="BW70" s="129" t="s">
        <v>567</v>
      </c>
      <c r="BX70" s="134">
        <v>2022</v>
      </c>
      <c r="BY70" s="129" t="s">
        <v>568</v>
      </c>
      <c r="BZ70" s="129" t="s">
        <v>572</v>
      </c>
      <c r="CA70" s="129" t="s">
        <v>574</v>
      </c>
      <c r="CB70" s="129" t="s">
        <v>570</v>
      </c>
    </row>
    <row r="71" spans="1:81" x14ac:dyDescent="0.25">
      <c r="A71" s="77" t="str">
        <f t="shared" si="24"/>
        <v>X2OQ02K9JY1JBLK</v>
      </c>
      <c r="B71" s="77" t="s">
        <v>251</v>
      </c>
      <c r="C71" s="77"/>
      <c r="D71" s="77" t="s">
        <v>253</v>
      </c>
      <c r="E71" s="77" t="s">
        <v>252</v>
      </c>
      <c r="F71" s="77" t="s">
        <v>306</v>
      </c>
      <c r="G71" s="77" t="s">
        <v>307</v>
      </c>
      <c r="H71" s="77" t="s">
        <v>85</v>
      </c>
      <c r="I71" s="77" t="s">
        <v>366</v>
      </c>
      <c r="J71" s="77" t="s">
        <v>380</v>
      </c>
      <c r="K71" s="77" t="s">
        <v>129</v>
      </c>
      <c r="L71" s="77" t="s">
        <v>130</v>
      </c>
      <c r="M71" s="77">
        <v>54.99</v>
      </c>
      <c r="N71" s="96">
        <f t="shared" si="25"/>
        <v>50387.337</v>
      </c>
      <c r="O71" s="77"/>
      <c r="P71" s="96">
        <f t="shared" si="26"/>
        <v>25405.38</v>
      </c>
      <c r="Q71" s="78">
        <f t="shared" si="27"/>
        <v>0.31</v>
      </c>
      <c r="R71" s="27">
        <v>17.046900000000001</v>
      </c>
      <c r="AD71" s="34"/>
      <c r="AE71" s="34"/>
      <c r="AF71" s="34"/>
      <c r="AG71" s="34"/>
      <c r="AH71" s="34"/>
      <c r="AI71" s="34"/>
      <c r="AJ71" s="35"/>
      <c r="AK71" s="34"/>
      <c r="AL71" s="35"/>
      <c r="AM71" s="34"/>
      <c r="AN71" s="34"/>
      <c r="AO71" s="35"/>
      <c r="AP71" s="35"/>
      <c r="AQ71" s="48">
        <f t="shared" si="4"/>
        <v>0</v>
      </c>
      <c r="AR71" s="66">
        <f t="shared" si="5"/>
        <v>0</v>
      </c>
      <c r="AS71" s="67">
        <f t="shared" si="28"/>
        <v>0</v>
      </c>
      <c r="AT71" s="67">
        <f t="shared" si="28"/>
        <v>0</v>
      </c>
      <c r="AU71" s="67">
        <f t="shared" si="28"/>
        <v>0</v>
      </c>
      <c r="AV71" s="67">
        <f t="shared" si="28"/>
        <v>0</v>
      </c>
      <c r="AW71" s="67">
        <f t="shared" si="28"/>
        <v>0</v>
      </c>
      <c r="AX71" s="67">
        <f t="shared" si="28"/>
        <v>0</v>
      </c>
      <c r="AY71" s="67">
        <f t="shared" si="28"/>
        <v>0</v>
      </c>
      <c r="AZ71" s="67">
        <f t="shared" si="28"/>
        <v>0</v>
      </c>
      <c r="BA71" s="68">
        <f t="shared" si="7"/>
        <v>0</v>
      </c>
      <c r="BB71" s="64">
        <f t="shared" si="8"/>
        <v>0</v>
      </c>
      <c r="BC71" s="69">
        <f t="shared" si="9"/>
        <v>0</v>
      </c>
      <c r="BD71" s="67">
        <f t="shared" si="29"/>
        <v>0</v>
      </c>
      <c r="BE71" s="67">
        <f t="shared" si="29"/>
        <v>0</v>
      </c>
      <c r="BF71" s="67">
        <f t="shared" si="29"/>
        <v>0</v>
      </c>
      <c r="BG71" s="67">
        <f t="shared" si="29"/>
        <v>0</v>
      </c>
      <c r="BH71" s="67">
        <f t="shared" si="29"/>
        <v>0</v>
      </c>
      <c r="BI71" s="67">
        <f t="shared" si="29"/>
        <v>0</v>
      </c>
      <c r="BJ71" s="67">
        <f t="shared" si="29"/>
        <v>0</v>
      </c>
      <c r="BK71" s="67">
        <f t="shared" si="29"/>
        <v>0</v>
      </c>
      <c r="BL71" s="70">
        <f t="shared" si="11"/>
        <v>0</v>
      </c>
      <c r="BM71" s="71">
        <f t="shared" si="12"/>
        <v>0</v>
      </c>
      <c r="BN71" s="71">
        <f t="shared" si="13"/>
        <v>0</v>
      </c>
      <c r="BO71" s="71">
        <f t="shared" si="14"/>
        <v>0</v>
      </c>
      <c r="BP71" s="71">
        <f t="shared" si="15"/>
        <v>0</v>
      </c>
      <c r="BQ71" s="71">
        <f t="shared" si="16"/>
        <v>0</v>
      </c>
      <c r="BR71" s="71">
        <f t="shared" si="17"/>
        <v>0</v>
      </c>
      <c r="BS71" s="71">
        <f t="shared" si="18"/>
        <v>0</v>
      </c>
      <c r="BT71" s="71">
        <f t="shared" si="19"/>
        <v>0</v>
      </c>
      <c r="BU71" s="72">
        <f t="shared" si="20"/>
        <v>0</v>
      </c>
      <c r="BV71" s="73">
        <f t="shared" si="21"/>
        <v>0</v>
      </c>
      <c r="BW71" s="129" t="s">
        <v>567</v>
      </c>
      <c r="BX71" s="134">
        <v>2022</v>
      </c>
      <c r="BY71" s="129" t="s">
        <v>568</v>
      </c>
      <c r="BZ71" s="129" t="s">
        <v>572</v>
      </c>
      <c r="CA71" s="129" t="s">
        <v>574</v>
      </c>
      <c r="CB71" s="129" t="s">
        <v>570</v>
      </c>
    </row>
    <row r="72" spans="1:81" x14ac:dyDescent="0.25">
      <c r="A72" s="77" t="str">
        <f t="shared" si="24"/>
        <v>X2OL10WCJE0JBLK</v>
      </c>
      <c r="B72" s="77" t="s">
        <v>251</v>
      </c>
      <c r="C72" s="77"/>
      <c r="D72" s="77" t="s">
        <v>308</v>
      </c>
      <c r="E72" s="77" t="s">
        <v>252</v>
      </c>
      <c r="F72" s="77" t="s">
        <v>309</v>
      </c>
      <c r="G72" s="77" t="s">
        <v>310</v>
      </c>
      <c r="H72" s="77" t="s">
        <v>85</v>
      </c>
      <c r="I72" s="77" t="s">
        <v>366</v>
      </c>
      <c r="J72" s="77" t="s">
        <v>390</v>
      </c>
      <c r="K72" s="77" t="s">
        <v>450</v>
      </c>
      <c r="L72" s="77" t="s">
        <v>130</v>
      </c>
      <c r="M72" s="77">
        <v>59.99</v>
      </c>
      <c r="N72" s="96">
        <f t="shared" si="25"/>
        <v>54968.837</v>
      </c>
      <c r="O72" s="77"/>
      <c r="P72" s="96">
        <f t="shared" si="26"/>
        <v>27715.38</v>
      </c>
      <c r="Q72" s="78">
        <f t="shared" si="27"/>
        <v>0.31</v>
      </c>
      <c r="R72" s="27">
        <v>18.596900000000002</v>
      </c>
      <c r="AD72" s="34"/>
      <c r="AE72" s="34"/>
      <c r="AF72" s="34"/>
      <c r="AG72" s="34"/>
      <c r="AH72" s="34"/>
      <c r="AI72" s="34"/>
      <c r="AJ72" s="35"/>
      <c r="AK72" s="34"/>
      <c r="AL72" s="35"/>
      <c r="AM72" s="34"/>
      <c r="AN72" s="34"/>
      <c r="AO72" s="35"/>
      <c r="AP72" s="35"/>
      <c r="AQ72" s="48">
        <f t="shared" ref="AQ72:AQ120" si="30">+S72+T72+U72+V72+W72+X72+Y72+Z72+AA72+AC72+AD72+AE72+AF72+AG72+AH72+AI72</f>
        <v>0</v>
      </c>
      <c r="AR72" s="66">
        <f t="shared" ref="AR72:AR120" si="31">BA72*R72</f>
        <v>0</v>
      </c>
      <c r="AS72" s="67">
        <f t="shared" si="28"/>
        <v>0</v>
      </c>
      <c r="AT72" s="67">
        <f t="shared" si="28"/>
        <v>0</v>
      </c>
      <c r="AU72" s="67">
        <f t="shared" si="28"/>
        <v>0</v>
      </c>
      <c r="AV72" s="67">
        <f t="shared" si="28"/>
        <v>0</v>
      </c>
      <c r="AW72" s="67">
        <f t="shared" si="28"/>
        <v>0</v>
      </c>
      <c r="AX72" s="67">
        <f t="shared" si="28"/>
        <v>0</v>
      </c>
      <c r="AY72" s="67">
        <f t="shared" si="28"/>
        <v>0</v>
      </c>
      <c r="AZ72" s="67">
        <f t="shared" si="28"/>
        <v>0</v>
      </c>
      <c r="BA72" s="68">
        <f t="shared" ref="BA72:BA120" si="32">SUM(AS72:AZ72)</f>
        <v>0</v>
      </c>
      <c r="BB72" s="64">
        <f t="shared" ref="BB72:BB120" si="33">+AJ72+AL72+AK72+AM72+AN72+AO72+AP72</f>
        <v>0</v>
      </c>
      <c r="BC72" s="69">
        <f t="shared" ref="BC72:BC120" si="34">BL72*R72</f>
        <v>0</v>
      </c>
      <c r="BD72" s="67">
        <f t="shared" si="29"/>
        <v>0</v>
      </c>
      <c r="BE72" s="67">
        <f t="shared" si="29"/>
        <v>0</v>
      </c>
      <c r="BF72" s="67">
        <f t="shared" si="29"/>
        <v>0</v>
      </c>
      <c r="BG72" s="67">
        <f t="shared" si="29"/>
        <v>0</v>
      </c>
      <c r="BH72" s="67">
        <f t="shared" si="29"/>
        <v>0</v>
      </c>
      <c r="BI72" s="67">
        <f t="shared" si="29"/>
        <v>0</v>
      </c>
      <c r="BJ72" s="67">
        <f t="shared" si="29"/>
        <v>0</v>
      </c>
      <c r="BK72" s="67">
        <f t="shared" si="29"/>
        <v>0</v>
      </c>
      <c r="BL72" s="70">
        <f t="shared" ref="BL72:BL120" si="35">SUM(BD72:BK72)</f>
        <v>0</v>
      </c>
      <c r="BM72" s="71">
        <f t="shared" ref="BM72:BM120" si="36">AS72+BD72</f>
        <v>0</v>
      </c>
      <c r="BN72" s="71">
        <f t="shared" ref="BN72:BN120" si="37">AT72+BE72</f>
        <v>0</v>
      </c>
      <c r="BO72" s="71">
        <f t="shared" ref="BO72:BO120" si="38">AU72+BF72</f>
        <v>0</v>
      </c>
      <c r="BP72" s="71">
        <f t="shared" ref="BP72:BP120" si="39">AV72+BG72</f>
        <v>0</v>
      </c>
      <c r="BQ72" s="71">
        <f t="shared" ref="BQ72:BQ120" si="40">AW72+BH72</f>
        <v>0</v>
      </c>
      <c r="BR72" s="71">
        <f t="shared" ref="BR72:BR120" si="41">AX72+BI72</f>
        <v>0</v>
      </c>
      <c r="BS72" s="71">
        <f t="shared" ref="BS72:BS120" si="42">AY72+BJ72</f>
        <v>0</v>
      </c>
      <c r="BT72" s="71">
        <f t="shared" ref="BT72:BT120" si="43">AZ72+BK72</f>
        <v>0</v>
      </c>
      <c r="BU72" s="72">
        <f t="shared" ref="BU72:BU120" si="44">SUM(BM72:BT72)</f>
        <v>0</v>
      </c>
      <c r="BV72" s="73">
        <f t="shared" ref="BV72:BV120" si="45">SUM(R72*BU72)</f>
        <v>0</v>
      </c>
      <c r="BW72" s="129" t="s">
        <v>567</v>
      </c>
      <c r="BX72" s="134">
        <v>2022</v>
      </c>
      <c r="BY72" s="129" t="s">
        <v>568</v>
      </c>
      <c r="BZ72" s="129" t="s">
        <v>572</v>
      </c>
      <c r="CA72" s="129" t="s">
        <v>574</v>
      </c>
      <c r="CB72" s="129" t="s">
        <v>570</v>
      </c>
    </row>
    <row r="73" spans="1:81" x14ac:dyDescent="0.25">
      <c r="A73" s="77" t="str">
        <f t="shared" si="24"/>
        <v>X1BP09KAXB0G011</v>
      </c>
      <c r="B73" s="77" t="s">
        <v>251</v>
      </c>
      <c r="C73" s="77"/>
      <c r="D73" s="77" t="s">
        <v>253</v>
      </c>
      <c r="E73" s="77" t="s">
        <v>252</v>
      </c>
      <c r="F73" s="77" t="s">
        <v>311</v>
      </c>
      <c r="G73" s="77" t="s">
        <v>312</v>
      </c>
      <c r="H73" s="77" t="s">
        <v>89</v>
      </c>
      <c r="I73" s="77" t="s">
        <v>367</v>
      </c>
      <c r="J73" s="77" t="s">
        <v>401</v>
      </c>
      <c r="K73" s="77" t="s">
        <v>128</v>
      </c>
      <c r="L73" s="77" t="s">
        <v>130</v>
      </c>
      <c r="M73" s="77">
        <v>29.99</v>
      </c>
      <c r="N73" s="96">
        <f t="shared" si="25"/>
        <v>27479.837</v>
      </c>
      <c r="O73" s="77"/>
      <c r="P73" s="96">
        <f t="shared" si="26"/>
        <v>13855.38</v>
      </c>
      <c r="Q73" s="78">
        <f t="shared" si="27"/>
        <v>0.31</v>
      </c>
      <c r="R73" s="27">
        <v>9.2968999999999991</v>
      </c>
      <c r="AD73" s="34"/>
      <c r="AE73" s="34"/>
      <c r="AF73" s="34"/>
      <c r="AG73" s="34"/>
      <c r="AH73" s="34"/>
      <c r="AI73" s="34"/>
      <c r="AJ73" s="35"/>
      <c r="AK73" s="34"/>
      <c r="AL73" s="35"/>
      <c r="AM73" s="34"/>
      <c r="AN73" s="34"/>
      <c r="AO73" s="35"/>
      <c r="AP73" s="35"/>
      <c r="AQ73" s="48">
        <f t="shared" si="30"/>
        <v>0</v>
      </c>
      <c r="AR73" s="66">
        <f t="shared" si="31"/>
        <v>0</v>
      </c>
      <c r="AS73" s="67">
        <f t="shared" si="28"/>
        <v>0</v>
      </c>
      <c r="AT73" s="67">
        <f t="shared" si="28"/>
        <v>0</v>
      </c>
      <c r="AU73" s="67">
        <f t="shared" si="28"/>
        <v>0</v>
      </c>
      <c r="AV73" s="67">
        <f t="shared" si="28"/>
        <v>0</v>
      </c>
      <c r="AW73" s="67">
        <f t="shared" si="28"/>
        <v>0</v>
      </c>
      <c r="AX73" s="67">
        <f t="shared" si="28"/>
        <v>0</v>
      </c>
      <c r="AY73" s="67">
        <f t="shared" si="28"/>
        <v>0</v>
      </c>
      <c r="AZ73" s="67">
        <f t="shared" si="28"/>
        <v>0</v>
      </c>
      <c r="BA73" s="68">
        <f t="shared" si="32"/>
        <v>0</v>
      </c>
      <c r="BB73" s="64">
        <f t="shared" si="33"/>
        <v>0</v>
      </c>
      <c r="BC73" s="69">
        <f t="shared" si="34"/>
        <v>0</v>
      </c>
      <c r="BD73" s="67">
        <f t="shared" si="29"/>
        <v>0</v>
      </c>
      <c r="BE73" s="67">
        <f t="shared" si="29"/>
        <v>0</v>
      </c>
      <c r="BF73" s="67">
        <f t="shared" si="29"/>
        <v>0</v>
      </c>
      <c r="BG73" s="67">
        <f t="shared" si="29"/>
        <v>0</v>
      </c>
      <c r="BH73" s="67">
        <f t="shared" si="29"/>
        <v>0</v>
      </c>
      <c r="BI73" s="67">
        <f t="shared" si="29"/>
        <v>0</v>
      </c>
      <c r="BJ73" s="67">
        <f t="shared" si="29"/>
        <v>0</v>
      </c>
      <c r="BK73" s="67">
        <f t="shared" si="29"/>
        <v>0</v>
      </c>
      <c r="BL73" s="70">
        <f t="shared" si="35"/>
        <v>0</v>
      </c>
      <c r="BM73" s="71">
        <f t="shared" si="36"/>
        <v>0</v>
      </c>
      <c r="BN73" s="71">
        <f t="shared" si="37"/>
        <v>0</v>
      </c>
      <c r="BO73" s="71">
        <f t="shared" si="38"/>
        <v>0</v>
      </c>
      <c r="BP73" s="71">
        <f t="shared" si="39"/>
        <v>0</v>
      </c>
      <c r="BQ73" s="71">
        <f t="shared" si="40"/>
        <v>0</v>
      </c>
      <c r="BR73" s="71">
        <f t="shared" si="41"/>
        <v>0</v>
      </c>
      <c r="BS73" s="71">
        <f t="shared" si="42"/>
        <v>0</v>
      </c>
      <c r="BT73" s="71">
        <f t="shared" si="43"/>
        <v>0</v>
      </c>
      <c r="BU73" s="72">
        <f t="shared" si="44"/>
        <v>0</v>
      </c>
      <c r="BV73" s="73">
        <f t="shared" si="45"/>
        <v>0</v>
      </c>
      <c r="BW73" s="129" t="s">
        <v>567</v>
      </c>
      <c r="BX73" s="134">
        <v>2022</v>
      </c>
      <c r="BY73" s="129" t="s">
        <v>568</v>
      </c>
      <c r="BZ73" s="129" t="s">
        <v>572</v>
      </c>
      <c r="CA73" s="129" t="s">
        <v>574</v>
      </c>
      <c r="CB73" s="129" t="s">
        <v>570</v>
      </c>
    </row>
    <row r="74" spans="1:81" x14ac:dyDescent="0.25">
      <c r="A74" s="77" t="str">
        <f t="shared" si="24"/>
        <v>X1BP09KAXB0G1J7</v>
      </c>
      <c r="B74" s="77" t="s">
        <v>251</v>
      </c>
      <c r="C74" s="77"/>
      <c r="D74" s="77" t="s">
        <v>253</v>
      </c>
      <c r="E74" s="77" t="s">
        <v>252</v>
      </c>
      <c r="F74" s="77" t="s">
        <v>311</v>
      </c>
      <c r="G74" s="77" t="s">
        <v>312</v>
      </c>
      <c r="H74" s="77" t="s">
        <v>93</v>
      </c>
      <c r="I74" s="77" t="s">
        <v>383</v>
      </c>
      <c r="J74" s="77" t="s">
        <v>401</v>
      </c>
      <c r="K74" s="77" t="s">
        <v>128</v>
      </c>
      <c r="L74" s="77" t="s">
        <v>130</v>
      </c>
      <c r="M74" s="77">
        <v>29.99</v>
      </c>
      <c r="N74" s="96">
        <f t="shared" si="25"/>
        <v>27479.837</v>
      </c>
      <c r="O74" s="77"/>
      <c r="P74" s="96">
        <f t="shared" si="26"/>
        <v>13855.38</v>
      </c>
      <c r="Q74" s="78">
        <f t="shared" si="27"/>
        <v>0.31</v>
      </c>
      <c r="R74" s="27">
        <v>9.2968999999999991</v>
      </c>
      <c r="AD74" s="34"/>
      <c r="AE74" s="34"/>
      <c r="AF74" s="34"/>
      <c r="AG74" s="34"/>
      <c r="AH74" s="34"/>
      <c r="AI74" s="34"/>
      <c r="AJ74" s="35"/>
      <c r="AK74" s="34"/>
      <c r="AL74" s="35"/>
      <c r="AM74" s="34"/>
      <c r="AN74" s="34"/>
      <c r="AO74" s="35"/>
      <c r="AP74" s="35"/>
      <c r="AQ74" s="48">
        <f t="shared" si="30"/>
        <v>0</v>
      </c>
      <c r="AR74" s="66">
        <f t="shared" si="31"/>
        <v>0</v>
      </c>
      <c r="AS74" s="67">
        <f t="shared" si="28"/>
        <v>0</v>
      </c>
      <c r="AT74" s="67">
        <f t="shared" si="28"/>
        <v>0</v>
      </c>
      <c r="AU74" s="67">
        <f t="shared" si="28"/>
        <v>0</v>
      </c>
      <c r="AV74" s="67">
        <f t="shared" si="28"/>
        <v>0</v>
      </c>
      <c r="AW74" s="67">
        <f t="shared" si="28"/>
        <v>0</v>
      </c>
      <c r="AX74" s="67">
        <f t="shared" si="28"/>
        <v>0</v>
      </c>
      <c r="AY74" s="67">
        <f t="shared" si="28"/>
        <v>0</v>
      </c>
      <c r="AZ74" s="67">
        <f t="shared" si="28"/>
        <v>0</v>
      </c>
      <c r="BA74" s="68">
        <f t="shared" si="32"/>
        <v>0</v>
      </c>
      <c r="BB74" s="64">
        <f t="shared" si="33"/>
        <v>0</v>
      </c>
      <c r="BC74" s="69">
        <f t="shared" si="34"/>
        <v>0</v>
      </c>
      <c r="BD74" s="67">
        <f t="shared" si="29"/>
        <v>0</v>
      </c>
      <c r="BE74" s="67">
        <f t="shared" si="29"/>
        <v>0</v>
      </c>
      <c r="BF74" s="67">
        <f t="shared" si="29"/>
        <v>0</v>
      </c>
      <c r="BG74" s="67">
        <f t="shared" si="29"/>
        <v>0</v>
      </c>
      <c r="BH74" s="67">
        <f t="shared" si="29"/>
        <v>0</v>
      </c>
      <c r="BI74" s="67">
        <f t="shared" si="29"/>
        <v>0</v>
      </c>
      <c r="BJ74" s="67">
        <f t="shared" si="29"/>
        <v>0</v>
      </c>
      <c r="BK74" s="67">
        <f t="shared" si="29"/>
        <v>0</v>
      </c>
      <c r="BL74" s="70">
        <f t="shared" si="35"/>
        <v>0</v>
      </c>
      <c r="BM74" s="71">
        <f t="shared" si="36"/>
        <v>0</v>
      </c>
      <c r="BN74" s="71">
        <f t="shared" si="37"/>
        <v>0</v>
      </c>
      <c r="BO74" s="71">
        <f t="shared" si="38"/>
        <v>0</v>
      </c>
      <c r="BP74" s="71">
        <f t="shared" si="39"/>
        <v>0</v>
      </c>
      <c r="BQ74" s="71">
        <f t="shared" si="40"/>
        <v>0</v>
      </c>
      <c r="BR74" s="71">
        <f t="shared" si="41"/>
        <v>0</v>
      </c>
      <c r="BS74" s="71">
        <f t="shared" si="42"/>
        <v>0</v>
      </c>
      <c r="BT74" s="71">
        <f t="shared" si="43"/>
        <v>0</v>
      </c>
      <c r="BU74" s="72">
        <f t="shared" si="44"/>
        <v>0</v>
      </c>
      <c r="BV74" s="73">
        <f t="shared" si="45"/>
        <v>0</v>
      </c>
      <c r="BW74" s="129" t="s">
        <v>567</v>
      </c>
      <c r="BX74" s="134">
        <v>2022</v>
      </c>
      <c r="BY74" s="129" t="s">
        <v>568</v>
      </c>
      <c r="BZ74" s="129" t="s">
        <v>572</v>
      </c>
      <c r="CA74" s="129" t="s">
        <v>574</v>
      </c>
      <c r="CB74" s="129" t="s">
        <v>570</v>
      </c>
    </row>
    <row r="75" spans="1:81" x14ac:dyDescent="0.25">
      <c r="A75" s="77" t="str">
        <f t="shared" si="24"/>
        <v>X1BP09KAXB0JTMU</v>
      </c>
      <c r="B75" s="77" t="s">
        <v>251</v>
      </c>
      <c r="C75" s="77"/>
      <c r="D75" s="77" t="s">
        <v>253</v>
      </c>
      <c r="E75" s="77" t="s">
        <v>252</v>
      </c>
      <c r="F75" s="77" t="s">
        <v>311</v>
      </c>
      <c r="G75" s="77" t="s">
        <v>312</v>
      </c>
      <c r="H75" s="77" t="s">
        <v>178</v>
      </c>
      <c r="I75" s="77" t="s">
        <v>370</v>
      </c>
      <c r="J75" s="77" t="s">
        <v>401</v>
      </c>
      <c r="K75" s="77" t="s">
        <v>128</v>
      </c>
      <c r="L75" s="77" t="s">
        <v>130</v>
      </c>
      <c r="M75" s="77">
        <v>29.99</v>
      </c>
      <c r="N75" s="96">
        <f t="shared" si="25"/>
        <v>27479.837</v>
      </c>
      <c r="O75" s="77"/>
      <c r="P75" s="96">
        <f t="shared" si="26"/>
        <v>13855.38</v>
      </c>
      <c r="Q75" s="78">
        <f t="shared" si="27"/>
        <v>0.31</v>
      </c>
      <c r="R75" s="27">
        <v>9.2968999999999991</v>
      </c>
      <c r="AD75" s="34"/>
      <c r="AE75" s="34"/>
      <c r="AF75" s="34"/>
      <c r="AG75" s="34"/>
      <c r="AH75" s="34"/>
      <c r="AI75" s="34"/>
      <c r="AJ75" s="35"/>
      <c r="AK75" s="34"/>
      <c r="AL75" s="35"/>
      <c r="AM75" s="34"/>
      <c r="AN75" s="34"/>
      <c r="AO75" s="35"/>
      <c r="AP75" s="35"/>
      <c r="AQ75" s="48">
        <f t="shared" si="30"/>
        <v>0</v>
      </c>
      <c r="AR75" s="66">
        <f t="shared" si="31"/>
        <v>0</v>
      </c>
      <c r="AS75" s="67">
        <f t="shared" si="28"/>
        <v>0</v>
      </c>
      <c r="AT75" s="67">
        <f t="shared" si="28"/>
        <v>0</v>
      </c>
      <c r="AU75" s="67">
        <f t="shared" si="28"/>
        <v>0</v>
      </c>
      <c r="AV75" s="67">
        <f t="shared" si="28"/>
        <v>0</v>
      </c>
      <c r="AW75" s="67">
        <f t="shared" si="28"/>
        <v>0</v>
      </c>
      <c r="AX75" s="67">
        <f t="shared" si="28"/>
        <v>0</v>
      </c>
      <c r="AY75" s="67">
        <f t="shared" si="28"/>
        <v>0</v>
      </c>
      <c r="AZ75" s="67">
        <f t="shared" si="28"/>
        <v>0</v>
      </c>
      <c r="BA75" s="68">
        <f t="shared" si="32"/>
        <v>0</v>
      </c>
      <c r="BB75" s="64">
        <f t="shared" si="33"/>
        <v>0</v>
      </c>
      <c r="BC75" s="69">
        <f t="shared" si="34"/>
        <v>0</v>
      </c>
      <c r="BD75" s="67">
        <f t="shared" si="29"/>
        <v>0</v>
      </c>
      <c r="BE75" s="67">
        <f t="shared" si="29"/>
        <v>0</v>
      </c>
      <c r="BF75" s="67">
        <f t="shared" si="29"/>
        <v>0</v>
      </c>
      <c r="BG75" s="67">
        <f t="shared" si="29"/>
        <v>0</v>
      </c>
      <c r="BH75" s="67">
        <f t="shared" si="29"/>
        <v>0</v>
      </c>
      <c r="BI75" s="67">
        <f t="shared" si="29"/>
        <v>0</v>
      </c>
      <c r="BJ75" s="67">
        <f t="shared" si="29"/>
        <v>0</v>
      </c>
      <c r="BK75" s="67">
        <f t="shared" si="29"/>
        <v>0</v>
      </c>
      <c r="BL75" s="70">
        <f t="shared" si="35"/>
        <v>0</v>
      </c>
      <c r="BM75" s="71">
        <f t="shared" si="36"/>
        <v>0</v>
      </c>
      <c r="BN75" s="71">
        <f t="shared" si="37"/>
        <v>0</v>
      </c>
      <c r="BO75" s="71">
        <f t="shared" si="38"/>
        <v>0</v>
      </c>
      <c r="BP75" s="71">
        <f t="shared" si="39"/>
        <v>0</v>
      </c>
      <c r="BQ75" s="71">
        <f t="shared" si="40"/>
        <v>0</v>
      </c>
      <c r="BR75" s="71">
        <f t="shared" si="41"/>
        <v>0</v>
      </c>
      <c r="BS75" s="71">
        <f t="shared" si="42"/>
        <v>0</v>
      </c>
      <c r="BT75" s="71">
        <f t="shared" si="43"/>
        <v>0</v>
      </c>
      <c r="BU75" s="72">
        <f t="shared" si="44"/>
        <v>0</v>
      </c>
      <c r="BV75" s="73">
        <f t="shared" si="45"/>
        <v>0</v>
      </c>
      <c r="BW75" s="129" t="s">
        <v>567</v>
      </c>
      <c r="BX75" s="134">
        <v>2022</v>
      </c>
      <c r="BY75" s="129" t="s">
        <v>568</v>
      </c>
      <c r="BZ75" s="129" t="s">
        <v>572</v>
      </c>
      <c r="CA75" s="129" t="s">
        <v>574</v>
      </c>
      <c r="CB75" s="129" t="s">
        <v>570</v>
      </c>
    </row>
    <row r="76" spans="1:81" x14ac:dyDescent="0.25">
      <c r="A76" s="77" t="str">
        <f t="shared" si="24"/>
        <v>X1BP09KAXB0MRMU</v>
      </c>
      <c r="B76" s="77" t="s">
        <v>251</v>
      </c>
      <c r="C76" s="77"/>
      <c r="D76" s="77" t="s">
        <v>253</v>
      </c>
      <c r="E76" s="77" t="s">
        <v>252</v>
      </c>
      <c r="F76" s="77" t="s">
        <v>311</v>
      </c>
      <c r="G76" s="77" t="s">
        <v>312</v>
      </c>
      <c r="H76" s="77" t="s">
        <v>422</v>
      </c>
      <c r="I76" s="77" t="s">
        <v>423</v>
      </c>
      <c r="J76" s="77" t="s">
        <v>401</v>
      </c>
      <c r="K76" s="77" t="s">
        <v>128</v>
      </c>
      <c r="L76" s="77" t="s">
        <v>130</v>
      </c>
      <c r="M76" s="77">
        <v>29.99</v>
      </c>
      <c r="N76" s="96">
        <f t="shared" si="25"/>
        <v>27479.837</v>
      </c>
      <c r="O76" s="77"/>
      <c r="P76" s="96">
        <f t="shared" si="26"/>
        <v>13855.38</v>
      </c>
      <c r="Q76" s="78">
        <f t="shared" si="27"/>
        <v>0.31</v>
      </c>
      <c r="R76" s="27">
        <v>9.2968999999999991</v>
      </c>
      <c r="AD76" s="34"/>
      <c r="AE76" s="34"/>
      <c r="AF76" s="34"/>
      <c r="AG76" s="34"/>
      <c r="AH76" s="34"/>
      <c r="AI76" s="34"/>
      <c r="AJ76" s="35"/>
      <c r="AK76" s="34"/>
      <c r="AL76" s="35"/>
      <c r="AM76" s="34"/>
      <c r="AN76" s="34"/>
      <c r="AO76" s="35"/>
      <c r="AP76" s="35"/>
      <c r="AQ76" s="48">
        <f t="shared" si="30"/>
        <v>0</v>
      </c>
      <c r="AR76" s="66">
        <f t="shared" si="31"/>
        <v>0</v>
      </c>
      <c r="AS76" s="67">
        <f t="shared" si="28"/>
        <v>0</v>
      </c>
      <c r="AT76" s="67">
        <f t="shared" si="28"/>
        <v>0</v>
      </c>
      <c r="AU76" s="67">
        <f t="shared" si="28"/>
        <v>0</v>
      </c>
      <c r="AV76" s="67">
        <f t="shared" si="28"/>
        <v>0</v>
      </c>
      <c r="AW76" s="67">
        <f t="shared" si="28"/>
        <v>0</v>
      </c>
      <c r="AX76" s="67">
        <f t="shared" si="28"/>
        <v>0</v>
      </c>
      <c r="AY76" s="67">
        <f t="shared" si="28"/>
        <v>0</v>
      </c>
      <c r="AZ76" s="67">
        <f t="shared" si="28"/>
        <v>0</v>
      </c>
      <c r="BA76" s="68">
        <f t="shared" si="32"/>
        <v>0</v>
      </c>
      <c r="BB76" s="64">
        <f t="shared" si="33"/>
        <v>0</v>
      </c>
      <c r="BC76" s="69">
        <f t="shared" si="34"/>
        <v>0</v>
      </c>
      <c r="BD76" s="67">
        <f t="shared" si="29"/>
        <v>0</v>
      </c>
      <c r="BE76" s="67">
        <f t="shared" si="29"/>
        <v>0</v>
      </c>
      <c r="BF76" s="67">
        <f t="shared" si="29"/>
        <v>0</v>
      </c>
      <c r="BG76" s="67">
        <f t="shared" si="29"/>
        <v>0</v>
      </c>
      <c r="BH76" s="67">
        <f t="shared" si="29"/>
        <v>0</v>
      </c>
      <c r="BI76" s="67">
        <f t="shared" si="29"/>
        <v>0</v>
      </c>
      <c r="BJ76" s="67">
        <f t="shared" si="29"/>
        <v>0</v>
      </c>
      <c r="BK76" s="67">
        <f t="shared" si="29"/>
        <v>0</v>
      </c>
      <c r="BL76" s="70">
        <f t="shared" si="35"/>
        <v>0</v>
      </c>
      <c r="BM76" s="71">
        <f t="shared" si="36"/>
        <v>0</v>
      </c>
      <c r="BN76" s="71">
        <f t="shared" si="37"/>
        <v>0</v>
      </c>
      <c r="BO76" s="71">
        <f t="shared" si="38"/>
        <v>0</v>
      </c>
      <c r="BP76" s="71">
        <f t="shared" si="39"/>
        <v>0</v>
      </c>
      <c r="BQ76" s="71">
        <f t="shared" si="40"/>
        <v>0</v>
      </c>
      <c r="BR76" s="71">
        <f t="shared" si="41"/>
        <v>0</v>
      </c>
      <c r="BS76" s="71">
        <f t="shared" si="42"/>
        <v>0</v>
      </c>
      <c r="BT76" s="71">
        <f t="shared" si="43"/>
        <v>0</v>
      </c>
      <c r="BU76" s="72">
        <f t="shared" si="44"/>
        <v>0</v>
      </c>
      <c r="BV76" s="73">
        <f t="shared" si="45"/>
        <v>0</v>
      </c>
      <c r="BW76" s="129" t="s">
        <v>567</v>
      </c>
      <c r="BX76" s="134">
        <v>2022</v>
      </c>
      <c r="BY76" s="129" t="s">
        <v>568</v>
      </c>
      <c r="BZ76" s="129" t="s">
        <v>572</v>
      </c>
      <c r="CA76" s="129" t="s">
        <v>574</v>
      </c>
      <c r="CB76" s="129" t="s">
        <v>570</v>
      </c>
    </row>
    <row r="77" spans="1:81" x14ac:dyDescent="0.25">
      <c r="A77" s="77" t="str">
        <f t="shared" si="24"/>
        <v>X2OH09WD4L0JBLK</v>
      </c>
      <c r="B77" s="77" t="s">
        <v>251</v>
      </c>
      <c r="C77" s="77"/>
      <c r="D77" s="77" t="s">
        <v>255</v>
      </c>
      <c r="E77" s="77" t="s">
        <v>252</v>
      </c>
      <c r="F77" s="77" t="s">
        <v>313</v>
      </c>
      <c r="G77" s="77" t="s">
        <v>314</v>
      </c>
      <c r="H77" s="77" t="s">
        <v>85</v>
      </c>
      <c r="I77" s="77" t="s">
        <v>366</v>
      </c>
      <c r="J77" s="77" t="s">
        <v>388</v>
      </c>
      <c r="K77" s="77" t="s">
        <v>129</v>
      </c>
      <c r="L77" s="77" t="s">
        <v>130</v>
      </c>
      <c r="M77" s="77">
        <v>39.99</v>
      </c>
      <c r="N77" s="96">
        <f t="shared" si="25"/>
        <v>36642.837</v>
      </c>
      <c r="O77" s="77"/>
      <c r="P77" s="96">
        <f t="shared" si="26"/>
        <v>18475.379999999997</v>
      </c>
      <c r="Q77" s="78">
        <f t="shared" si="27"/>
        <v>0.31</v>
      </c>
      <c r="R77" s="27">
        <v>12.3969</v>
      </c>
      <c r="AD77" s="34"/>
      <c r="AE77" s="34"/>
      <c r="AF77" s="34"/>
      <c r="AG77" s="34"/>
      <c r="AH77" s="34"/>
      <c r="AI77" s="34"/>
      <c r="AJ77" s="35"/>
      <c r="AK77" s="34"/>
      <c r="AL77" s="35"/>
      <c r="AM77" s="34"/>
      <c r="AN77" s="34"/>
      <c r="AO77" s="35"/>
      <c r="AP77" s="35"/>
      <c r="AQ77" s="48">
        <f t="shared" si="30"/>
        <v>0</v>
      </c>
      <c r="AR77" s="66">
        <f t="shared" si="31"/>
        <v>0</v>
      </c>
      <c r="AS77" s="67">
        <f t="shared" si="28"/>
        <v>0</v>
      </c>
      <c r="AT77" s="67">
        <f t="shared" si="28"/>
        <v>0</v>
      </c>
      <c r="AU77" s="67">
        <f t="shared" si="28"/>
        <v>0</v>
      </c>
      <c r="AV77" s="67">
        <f t="shared" si="28"/>
        <v>0</v>
      </c>
      <c r="AW77" s="67">
        <f t="shared" si="28"/>
        <v>0</v>
      </c>
      <c r="AX77" s="67">
        <f t="shared" si="28"/>
        <v>0</v>
      </c>
      <c r="AY77" s="67">
        <f t="shared" si="28"/>
        <v>0</v>
      </c>
      <c r="AZ77" s="67">
        <f t="shared" si="28"/>
        <v>0</v>
      </c>
      <c r="BA77" s="68">
        <f t="shared" si="32"/>
        <v>0</v>
      </c>
      <c r="BB77" s="64">
        <f t="shared" si="33"/>
        <v>0</v>
      </c>
      <c r="BC77" s="69">
        <f t="shared" si="34"/>
        <v>0</v>
      </c>
      <c r="BD77" s="67">
        <f t="shared" si="29"/>
        <v>0</v>
      </c>
      <c r="BE77" s="67">
        <f t="shared" si="29"/>
        <v>0</v>
      </c>
      <c r="BF77" s="67">
        <f t="shared" si="29"/>
        <v>0</v>
      </c>
      <c r="BG77" s="67">
        <f t="shared" si="29"/>
        <v>0</v>
      </c>
      <c r="BH77" s="67">
        <f t="shared" si="29"/>
        <v>0</v>
      </c>
      <c r="BI77" s="67">
        <f t="shared" si="29"/>
        <v>0</v>
      </c>
      <c r="BJ77" s="67">
        <f t="shared" si="29"/>
        <v>0</v>
      </c>
      <c r="BK77" s="67">
        <f t="shared" si="29"/>
        <v>0</v>
      </c>
      <c r="BL77" s="70">
        <f t="shared" si="35"/>
        <v>0</v>
      </c>
      <c r="BM77" s="71">
        <f t="shared" si="36"/>
        <v>0</v>
      </c>
      <c r="BN77" s="71">
        <f t="shared" si="37"/>
        <v>0</v>
      </c>
      <c r="BO77" s="71">
        <f t="shared" si="38"/>
        <v>0</v>
      </c>
      <c r="BP77" s="71">
        <f t="shared" si="39"/>
        <v>0</v>
      </c>
      <c r="BQ77" s="71">
        <f t="shared" si="40"/>
        <v>0</v>
      </c>
      <c r="BR77" s="71">
        <f t="shared" si="41"/>
        <v>0</v>
      </c>
      <c r="BS77" s="71">
        <f t="shared" si="42"/>
        <v>0</v>
      </c>
      <c r="BT77" s="71">
        <f t="shared" si="43"/>
        <v>0</v>
      </c>
      <c r="BU77" s="72">
        <f t="shared" si="44"/>
        <v>0</v>
      </c>
      <c r="BV77" s="73">
        <f t="shared" si="45"/>
        <v>0</v>
      </c>
      <c r="BW77" s="129" t="s">
        <v>567</v>
      </c>
      <c r="BX77" s="134">
        <v>2022</v>
      </c>
      <c r="BY77" s="129" t="s">
        <v>568</v>
      </c>
      <c r="BZ77" s="129" t="s">
        <v>572</v>
      </c>
      <c r="CA77" s="129" t="s">
        <v>574</v>
      </c>
      <c r="CB77" s="129" t="s">
        <v>570</v>
      </c>
    </row>
    <row r="78" spans="1:81" x14ac:dyDescent="0.25">
      <c r="A78" s="77" t="str">
        <f t="shared" si="24"/>
        <v>X2OH09WD4L0G266</v>
      </c>
      <c r="B78" s="77" t="s">
        <v>251</v>
      </c>
      <c r="C78" s="77"/>
      <c r="D78" s="77" t="s">
        <v>255</v>
      </c>
      <c r="E78" s="77" t="s">
        <v>252</v>
      </c>
      <c r="F78" s="77" t="s">
        <v>313</v>
      </c>
      <c r="G78" s="77" t="s">
        <v>314</v>
      </c>
      <c r="H78" s="77" t="s">
        <v>140</v>
      </c>
      <c r="I78" s="77" t="s">
        <v>424</v>
      </c>
      <c r="J78" s="77" t="s">
        <v>388</v>
      </c>
      <c r="K78" s="77" t="s">
        <v>129</v>
      </c>
      <c r="L78" s="77" t="s">
        <v>130</v>
      </c>
      <c r="M78" s="77">
        <v>39.99</v>
      </c>
      <c r="N78" s="96">
        <f t="shared" si="25"/>
        <v>36642.837</v>
      </c>
      <c r="O78" s="77"/>
      <c r="P78" s="96">
        <f t="shared" si="26"/>
        <v>18475.379999999997</v>
      </c>
      <c r="Q78" s="78">
        <f t="shared" si="27"/>
        <v>0.31</v>
      </c>
      <c r="R78" s="27">
        <v>12.3969</v>
      </c>
      <c r="AD78" s="34"/>
      <c r="AE78" s="34"/>
      <c r="AF78" s="34"/>
      <c r="AG78" s="34"/>
      <c r="AH78" s="34"/>
      <c r="AI78" s="34"/>
      <c r="AJ78" s="35"/>
      <c r="AK78" s="34"/>
      <c r="AL78" s="35"/>
      <c r="AM78" s="34"/>
      <c r="AN78" s="34"/>
      <c r="AO78" s="35"/>
      <c r="AP78" s="35"/>
      <c r="AQ78" s="48">
        <f t="shared" si="30"/>
        <v>0</v>
      </c>
      <c r="AR78" s="66">
        <f t="shared" si="31"/>
        <v>0</v>
      </c>
      <c r="AS78" s="67">
        <f t="shared" si="28"/>
        <v>0</v>
      </c>
      <c r="AT78" s="67">
        <f t="shared" si="28"/>
        <v>0</v>
      </c>
      <c r="AU78" s="67">
        <f t="shared" si="28"/>
        <v>0</v>
      </c>
      <c r="AV78" s="67">
        <f t="shared" si="28"/>
        <v>0</v>
      </c>
      <c r="AW78" s="67">
        <f t="shared" si="28"/>
        <v>0</v>
      </c>
      <c r="AX78" s="67">
        <f t="shared" si="28"/>
        <v>0</v>
      </c>
      <c r="AY78" s="67">
        <f t="shared" si="28"/>
        <v>0</v>
      </c>
      <c r="AZ78" s="67">
        <f t="shared" si="28"/>
        <v>0</v>
      </c>
      <c r="BA78" s="68">
        <f t="shared" si="32"/>
        <v>0</v>
      </c>
      <c r="BB78" s="64">
        <f t="shared" si="33"/>
        <v>0</v>
      </c>
      <c r="BC78" s="69">
        <f t="shared" si="34"/>
        <v>0</v>
      </c>
      <c r="BD78" s="67">
        <f t="shared" si="29"/>
        <v>0</v>
      </c>
      <c r="BE78" s="67">
        <f t="shared" si="29"/>
        <v>0</v>
      </c>
      <c r="BF78" s="67">
        <f t="shared" si="29"/>
        <v>0</v>
      </c>
      <c r="BG78" s="67">
        <f t="shared" si="29"/>
        <v>0</v>
      </c>
      <c r="BH78" s="67">
        <f t="shared" si="29"/>
        <v>0</v>
      </c>
      <c r="BI78" s="67">
        <f t="shared" si="29"/>
        <v>0</v>
      </c>
      <c r="BJ78" s="67">
        <f t="shared" si="29"/>
        <v>0</v>
      </c>
      <c r="BK78" s="67">
        <f t="shared" si="29"/>
        <v>0</v>
      </c>
      <c r="BL78" s="70">
        <f t="shared" si="35"/>
        <v>0</v>
      </c>
      <c r="BM78" s="71">
        <f t="shared" si="36"/>
        <v>0</v>
      </c>
      <c r="BN78" s="71">
        <f t="shared" si="37"/>
        <v>0</v>
      </c>
      <c r="BO78" s="71">
        <f t="shared" si="38"/>
        <v>0</v>
      </c>
      <c r="BP78" s="71">
        <f t="shared" si="39"/>
        <v>0</v>
      </c>
      <c r="BQ78" s="71">
        <f t="shared" si="40"/>
        <v>0</v>
      </c>
      <c r="BR78" s="71">
        <f t="shared" si="41"/>
        <v>0</v>
      </c>
      <c r="BS78" s="71">
        <f t="shared" si="42"/>
        <v>0</v>
      </c>
      <c r="BT78" s="71">
        <f t="shared" si="43"/>
        <v>0</v>
      </c>
      <c r="BU78" s="72">
        <f t="shared" si="44"/>
        <v>0</v>
      </c>
      <c r="BV78" s="73">
        <f t="shared" si="45"/>
        <v>0</v>
      </c>
      <c r="BW78" s="129" t="s">
        <v>567</v>
      </c>
      <c r="BX78" s="134">
        <v>2022</v>
      </c>
      <c r="BY78" s="129" t="s">
        <v>568</v>
      </c>
      <c r="BZ78" s="129" t="s">
        <v>572</v>
      </c>
      <c r="CA78" s="129" t="s">
        <v>574</v>
      </c>
      <c r="CB78" s="129" t="s">
        <v>570</v>
      </c>
    </row>
    <row r="79" spans="1:81" x14ac:dyDescent="0.25">
      <c r="A79" s="77" t="str">
        <f t="shared" si="24"/>
        <v>X2OP26KB5W0LMGY</v>
      </c>
      <c r="B79" s="77" t="s">
        <v>251</v>
      </c>
      <c r="C79" s="77"/>
      <c r="D79" s="77" t="s">
        <v>253</v>
      </c>
      <c r="E79" s="77" t="s">
        <v>252</v>
      </c>
      <c r="F79" s="77" t="s">
        <v>315</v>
      </c>
      <c r="G79" s="77" t="s">
        <v>316</v>
      </c>
      <c r="H79" s="77" t="s">
        <v>371</v>
      </c>
      <c r="I79" s="77" t="s">
        <v>372</v>
      </c>
      <c r="J79" s="77" t="s">
        <v>425</v>
      </c>
      <c r="K79" s="77" t="s">
        <v>129</v>
      </c>
      <c r="L79" s="77" t="s">
        <v>130</v>
      </c>
      <c r="M79" s="77">
        <v>39.99</v>
      </c>
      <c r="N79" s="96">
        <f t="shared" si="25"/>
        <v>36642.837</v>
      </c>
      <c r="O79" s="77"/>
      <c r="P79" s="96">
        <f t="shared" si="26"/>
        <v>18475.379999999997</v>
      </c>
      <c r="Q79" s="78">
        <f t="shared" si="27"/>
        <v>0.31</v>
      </c>
      <c r="R79" s="27">
        <v>12.3969</v>
      </c>
      <c r="AD79" s="34"/>
      <c r="AE79" s="34"/>
      <c r="AF79" s="34"/>
      <c r="AG79" s="34"/>
      <c r="AH79" s="34"/>
      <c r="AI79" s="34"/>
      <c r="AJ79" s="35"/>
      <c r="AK79" s="34"/>
      <c r="AL79" s="35"/>
      <c r="AM79" s="34"/>
      <c r="AN79" s="34"/>
      <c r="AO79" s="35"/>
      <c r="AP79" s="35"/>
      <c r="AQ79" s="48">
        <f t="shared" si="30"/>
        <v>0</v>
      </c>
      <c r="AR79" s="66">
        <f t="shared" si="31"/>
        <v>0</v>
      </c>
      <c r="AS79" s="67">
        <f t="shared" si="28"/>
        <v>0</v>
      </c>
      <c r="AT79" s="67">
        <f t="shared" si="28"/>
        <v>0</v>
      </c>
      <c r="AU79" s="67">
        <f t="shared" si="28"/>
        <v>0</v>
      </c>
      <c r="AV79" s="67">
        <f t="shared" si="28"/>
        <v>0</v>
      </c>
      <c r="AW79" s="67">
        <f t="shared" si="28"/>
        <v>0</v>
      </c>
      <c r="AX79" s="67">
        <f t="shared" si="28"/>
        <v>0</v>
      </c>
      <c r="AY79" s="67">
        <f t="shared" si="28"/>
        <v>0</v>
      </c>
      <c r="AZ79" s="67">
        <f t="shared" si="28"/>
        <v>0</v>
      </c>
      <c r="BA79" s="68">
        <f t="shared" si="32"/>
        <v>0</v>
      </c>
      <c r="BB79" s="64">
        <f t="shared" si="33"/>
        <v>0</v>
      </c>
      <c r="BC79" s="69">
        <f t="shared" si="34"/>
        <v>0</v>
      </c>
      <c r="BD79" s="67">
        <f t="shared" si="29"/>
        <v>0</v>
      </c>
      <c r="BE79" s="67">
        <f t="shared" si="29"/>
        <v>0</v>
      </c>
      <c r="BF79" s="67">
        <f t="shared" si="29"/>
        <v>0</v>
      </c>
      <c r="BG79" s="67">
        <f t="shared" si="29"/>
        <v>0</v>
      </c>
      <c r="BH79" s="67">
        <f t="shared" si="29"/>
        <v>0</v>
      </c>
      <c r="BI79" s="67">
        <f t="shared" si="29"/>
        <v>0</v>
      </c>
      <c r="BJ79" s="67">
        <f t="shared" si="29"/>
        <v>0</v>
      </c>
      <c r="BK79" s="67">
        <f t="shared" si="29"/>
        <v>0</v>
      </c>
      <c r="BL79" s="70">
        <f t="shared" si="35"/>
        <v>0</v>
      </c>
      <c r="BM79" s="71">
        <f t="shared" si="36"/>
        <v>0</v>
      </c>
      <c r="BN79" s="71">
        <f t="shared" si="37"/>
        <v>0</v>
      </c>
      <c r="BO79" s="71">
        <f t="shared" si="38"/>
        <v>0</v>
      </c>
      <c r="BP79" s="71">
        <f t="shared" si="39"/>
        <v>0</v>
      </c>
      <c r="BQ79" s="71">
        <f t="shared" si="40"/>
        <v>0</v>
      </c>
      <c r="BR79" s="71">
        <f t="shared" si="41"/>
        <v>0</v>
      </c>
      <c r="BS79" s="71">
        <f t="shared" si="42"/>
        <v>0</v>
      </c>
      <c r="BT79" s="71">
        <f t="shared" si="43"/>
        <v>0</v>
      </c>
      <c r="BU79" s="72">
        <f t="shared" si="44"/>
        <v>0</v>
      </c>
      <c r="BV79" s="73">
        <f t="shared" si="45"/>
        <v>0</v>
      </c>
      <c r="BW79" s="129" t="s">
        <v>567</v>
      </c>
      <c r="BX79" s="134">
        <v>2022</v>
      </c>
      <c r="BY79" s="129" t="s">
        <v>568</v>
      </c>
      <c r="BZ79" s="129" t="s">
        <v>572</v>
      </c>
      <c r="CA79" s="129" t="s">
        <v>574</v>
      </c>
      <c r="CB79" s="129" t="s">
        <v>570</v>
      </c>
    </row>
    <row r="80" spans="1:81" x14ac:dyDescent="0.25">
      <c r="A80" s="77" t="str">
        <f t="shared" si="24"/>
        <v>X2OH14WAYB0F0E1</v>
      </c>
      <c r="B80" s="77" t="s">
        <v>251</v>
      </c>
      <c r="C80" s="77"/>
      <c r="D80" s="77" t="s">
        <v>255</v>
      </c>
      <c r="E80" s="77" t="s">
        <v>252</v>
      </c>
      <c r="F80" s="77" t="s">
        <v>317</v>
      </c>
      <c r="G80" s="77" t="s">
        <v>318</v>
      </c>
      <c r="H80" s="77" t="s">
        <v>119</v>
      </c>
      <c r="I80" s="77" t="s">
        <v>373</v>
      </c>
      <c r="J80" s="77" t="s">
        <v>378</v>
      </c>
      <c r="K80" s="77" t="s">
        <v>129</v>
      </c>
      <c r="L80" s="77" t="s">
        <v>130</v>
      </c>
      <c r="M80" s="77">
        <v>49.99</v>
      </c>
      <c r="N80" s="96">
        <f t="shared" si="25"/>
        <v>45805.837</v>
      </c>
      <c r="O80" s="77"/>
      <c r="P80" s="96">
        <f t="shared" si="26"/>
        <v>23095.38</v>
      </c>
      <c r="Q80" s="78">
        <f t="shared" si="27"/>
        <v>0.31</v>
      </c>
      <c r="R80" s="27">
        <v>15.4969</v>
      </c>
      <c r="AD80" s="34"/>
      <c r="AE80" s="34"/>
      <c r="AF80" s="34"/>
      <c r="AG80" s="34"/>
      <c r="AH80" s="34"/>
      <c r="AI80" s="34"/>
      <c r="AJ80" s="35"/>
      <c r="AK80" s="34"/>
      <c r="AL80" s="35"/>
      <c r="AM80" s="34"/>
      <c r="AN80" s="34"/>
      <c r="AO80" s="35"/>
      <c r="AP80" s="35"/>
      <c r="AQ80" s="48">
        <f t="shared" si="30"/>
        <v>0</v>
      </c>
      <c r="AR80" s="66">
        <f t="shared" si="31"/>
        <v>0</v>
      </c>
      <c r="AS80" s="67">
        <f t="shared" si="28"/>
        <v>0</v>
      </c>
      <c r="AT80" s="67">
        <f t="shared" si="28"/>
        <v>0</v>
      </c>
      <c r="AU80" s="67">
        <f t="shared" si="28"/>
        <v>0</v>
      </c>
      <c r="AV80" s="67">
        <f t="shared" si="28"/>
        <v>0</v>
      </c>
      <c r="AW80" s="67">
        <f t="shared" si="28"/>
        <v>0</v>
      </c>
      <c r="AX80" s="67">
        <f t="shared" si="28"/>
        <v>0</v>
      </c>
      <c r="AY80" s="67">
        <f t="shared" si="28"/>
        <v>0</v>
      </c>
      <c r="AZ80" s="67">
        <f t="shared" si="28"/>
        <v>0</v>
      </c>
      <c r="BA80" s="68">
        <f t="shared" si="32"/>
        <v>0</v>
      </c>
      <c r="BB80" s="64">
        <f t="shared" si="33"/>
        <v>0</v>
      </c>
      <c r="BC80" s="69">
        <f t="shared" si="34"/>
        <v>0</v>
      </c>
      <c r="BD80" s="67">
        <f t="shared" si="29"/>
        <v>0</v>
      </c>
      <c r="BE80" s="67">
        <f t="shared" si="29"/>
        <v>0</v>
      </c>
      <c r="BF80" s="67">
        <f t="shared" si="29"/>
        <v>0</v>
      </c>
      <c r="BG80" s="67">
        <f t="shared" si="29"/>
        <v>0</v>
      </c>
      <c r="BH80" s="67">
        <f t="shared" si="29"/>
        <v>0</v>
      </c>
      <c r="BI80" s="67">
        <f t="shared" si="29"/>
        <v>0</v>
      </c>
      <c r="BJ80" s="67">
        <f t="shared" si="29"/>
        <v>0</v>
      </c>
      <c r="BK80" s="67">
        <f t="shared" si="29"/>
        <v>0</v>
      </c>
      <c r="BL80" s="70">
        <f t="shared" si="35"/>
        <v>0</v>
      </c>
      <c r="BM80" s="71">
        <f t="shared" si="36"/>
        <v>0</v>
      </c>
      <c r="BN80" s="71">
        <f t="shared" si="37"/>
        <v>0</v>
      </c>
      <c r="BO80" s="71">
        <f t="shared" si="38"/>
        <v>0</v>
      </c>
      <c r="BP80" s="71">
        <f t="shared" si="39"/>
        <v>0</v>
      </c>
      <c r="BQ80" s="71">
        <f t="shared" si="40"/>
        <v>0</v>
      </c>
      <c r="BR80" s="71">
        <f t="shared" si="41"/>
        <v>0</v>
      </c>
      <c r="BS80" s="71">
        <f t="shared" si="42"/>
        <v>0</v>
      </c>
      <c r="BT80" s="71">
        <f t="shared" si="43"/>
        <v>0</v>
      </c>
      <c r="BU80" s="72">
        <f t="shared" si="44"/>
        <v>0</v>
      </c>
      <c r="BV80" s="73">
        <f t="shared" si="45"/>
        <v>0</v>
      </c>
      <c r="BW80" s="129" t="s">
        <v>567</v>
      </c>
      <c r="BX80" s="134">
        <v>2022</v>
      </c>
      <c r="BY80" s="129" t="s">
        <v>568</v>
      </c>
      <c r="BZ80" s="129" t="s">
        <v>572</v>
      </c>
      <c r="CA80" s="129" t="s">
        <v>574</v>
      </c>
      <c r="CB80" s="129" t="s">
        <v>570</v>
      </c>
    </row>
    <row r="81" spans="1:81" x14ac:dyDescent="0.25">
      <c r="A81" s="77" t="str">
        <f t="shared" si="24"/>
        <v>X2OH14WAYB0JTMU</v>
      </c>
      <c r="B81" s="77" t="s">
        <v>251</v>
      </c>
      <c r="C81" s="77"/>
      <c r="D81" s="77" t="s">
        <v>255</v>
      </c>
      <c r="E81" s="77" t="s">
        <v>252</v>
      </c>
      <c r="F81" s="77" t="s">
        <v>317</v>
      </c>
      <c r="G81" s="77" t="s">
        <v>318</v>
      </c>
      <c r="H81" s="77" t="s">
        <v>178</v>
      </c>
      <c r="I81" s="77" t="s">
        <v>370</v>
      </c>
      <c r="J81" s="77" t="s">
        <v>378</v>
      </c>
      <c r="K81" s="77" t="s">
        <v>129</v>
      </c>
      <c r="L81" s="77" t="s">
        <v>130</v>
      </c>
      <c r="M81" s="77">
        <v>49.99</v>
      </c>
      <c r="N81" s="96">
        <f t="shared" si="25"/>
        <v>45805.837</v>
      </c>
      <c r="O81" s="77"/>
      <c r="P81" s="96">
        <f t="shared" si="26"/>
        <v>23095.38</v>
      </c>
      <c r="Q81" s="78">
        <f t="shared" si="27"/>
        <v>0.31</v>
      </c>
      <c r="R81" s="27">
        <v>15.4969</v>
      </c>
      <c r="AD81" s="34"/>
      <c r="AE81" s="34"/>
      <c r="AF81" s="34"/>
      <c r="AG81" s="34"/>
      <c r="AH81" s="34"/>
      <c r="AI81" s="34"/>
      <c r="AJ81" s="35"/>
      <c r="AK81" s="34"/>
      <c r="AL81" s="35"/>
      <c r="AM81" s="34"/>
      <c r="AN81" s="34"/>
      <c r="AO81" s="35"/>
      <c r="AP81" s="35"/>
      <c r="AQ81" s="48">
        <f t="shared" si="30"/>
        <v>0</v>
      </c>
      <c r="AR81" s="66">
        <f t="shared" si="31"/>
        <v>0</v>
      </c>
      <c r="AS81" s="67">
        <f t="shared" si="28"/>
        <v>0</v>
      </c>
      <c r="AT81" s="67">
        <f t="shared" si="28"/>
        <v>0</v>
      </c>
      <c r="AU81" s="67">
        <f t="shared" si="28"/>
        <v>0</v>
      </c>
      <c r="AV81" s="67">
        <f t="shared" si="28"/>
        <v>0</v>
      </c>
      <c r="AW81" s="67">
        <f t="shared" si="28"/>
        <v>0</v>
      </c>
      <c r="AX81" s="67">
        <f t="shared" si="28"/>
        <v>0</v>
      </c>
      <c r="AY81" s="67">
        <f t="shared" si="28"/>
        <v>0</v>
      </c>
      <c r="AZ81" s="67">
        <f t="shared" si="28"/>
        <v>0</v>
      </c>
      <c r="BA81" s="68">
        <f t="shared" si="32"/>
        <v>0</v>
      </c>
      <c r="BB81" s="64">
        <f t="shared" si="33"/>
        <v>0</v>
      </c>
      <c r="BC81" s="69">
        <f t="shared" si="34"/>
        <v>0</v>
      </c>
      <c r="BD81" s="67">
        <f t="shared" si="29"/>
        <v>0</v>
      </c>
      <c r="BE81" s="67">
        <f t="shared" si="29"/>
        <v>0</v>
      </c>
      <c r="BF81" s="67">
        <f t="shared" si="29"/>
        <v>0</v>
      </c>
      <c r="BG81" s="67">
        <f t="shared" si="29"/>
        <v>0</v>
      </c>
      <c r="BH81" s="67">
        <f t="shared" si="29"/>
        <v>0</v>
      </c>
      <c r="BI81" s="67">
        <f t="shared" si="29"/>
        <v>0</v>
      </c>
      <c r="BJ81" s="67">
        <f t="shared" si="29"/>
        <v>0</v>
      </c>
      <c r="BK81" s="67">
        <f t="shared" si="29"/>
        <v>0</v>
      </c>
      <c r="BL81" s="70">
        <f t="shared" si="35"/>
        <v>0</v>
      </c>
      <c r="BM81" s="71">
        <f t="shared" si="36"/>
        <v>0</v>
      </c>
      <c r="BN81" s="71">
        <f t="shared" si="37"/>
        <v>0</v>
      </c>
      <c r="BO81" s="71">
        <f t="shared" si="38"/>
        <v>0</v>
      </c>
      <c r="BP81" s="71">
        <f t="shared" si="39"/>
        <v>0</v>
      </c>
      <c r="BQ81" s="71">
        <f t="shared" si="40"/>
        <v>0</v>
      </c>
      <c r="BR81" s="71">
        <f t="shared" si="41"/>
        <v>0</v>
      </c>
      <c r="BS81" s="71">
        <f t="shared" si="42"/>
        <v>0</v>
      </c>
      <c r="BT81" s="71">
        <f t="shared" si="43"/>
        <v>0</v>
      </c>
      <c r="BU81" s="72">
        <f t="shared" si="44"/>
        <v>0</v>
      </c>
      <c r="BV81" s="73">
        <f t="shared" si="45"/>
        <v>0</v>
      </c>
      <c r="BW81" s="129" t="s">
        <v>567</v>
      </c>
      <c r="BX81" s="134">
        <v>2022</v>
      </c>
      <c r="BY81" s="129" t="s">
        <v>568</v>
      </c>
      <c r="BZ81" s="129" t="s">
        <v>572</v>
      </c>
      <c r="CA81" s="129" t="s">
        <v>574</v>
      </c>
      <c r="CB81" s="129" t="s">
        <v>570</v>
      </c>
    </row>
    <row r="82" spans="1:81" x14ac:dyDescent="0.25">
      <c r="A82" s="77" t="str">
        <f t="shared" si="24"/>
        <v>X2OH14WAYB0PWMU</v>
      </c>
      <c r="B82" s="77" t="s">
        <v>251</v>
      </c>
      <c r="C82" s="77"/>
      <c r="D82" s="77" t="s">
        <v>255</v>
      </c>
      <c r="E82" s="77" t="s">
        <v>252</v>
      </c>
      <c r="F82" s="77" t="s">
        <v>317</v>
      </c>
      <c r="G82" s="77" t="s">
        <v>318</v>
      </c>
      <c r="H82" s="77" t="s">
        <v>188</v>
      </c>
      <c r="I82" s="77" t="s">
        <v>426</v>
      </c>
      <c r="J82" s="77" t="s">
        <v>378</v>
      </c>
      <c r="K82" s="77" t="s">
        <v>129</v>
      </c>
      <c r="L82" s="77" t="s">
        <v>130</v>
      </c>
      <c r="M82" s="77">
        <v>49.99</v>
      </c>
      <c r="N82" s="96">
        <f t="shared" si="25"/>
        <v>45805.837</v>
      </c>
      <c r="O82" s="77"/>
      <c r="P82" s="96">
        <f t="shared" si="26"/>
        <v>23095.38</v>
      </c>
      <c r="Q82" s="78">
        <f t="shared" si="27"/>
        <v>0.31</v>
      </c>
      <c r="R82" s="27">
        <v>15.4969</v>
      </c>
      <c r="AD82" s="34"/>
      <c r="AE82" s="34"/>
      <c r="AF82" s="34"/>
      <c r="AG82" s="34"/>
      <c r="AH82" s="34"/>
      <c r="AI82" s="34"/>
      <c r="AJ82" s="35"/>
      <c r="AK82" s="34"/>
      <c r="AL82" s="35"/>
      <c r="AM82" s="34"/>
      <c r="AN82" s="34"/>
      <c r="AO82" s="35"/>
      <c r="AP82" s="35"/>
      <c r="AQ82" s="48">
        <f t="shared" si="30"/>
        <v>0</v>
      </c>
      <c r="AR82" s="66">
        <f t="shared" si="31"/>
        <v>0</v>
      </c>
      <c r="AS82" s="67">
        <f t="shared" si="28"/>
        <v>0</v>
      </c>
      <c r="AT82" s="67">
        <f t="shared" si="28"/>
        <v>0</v>
      </c>
      <c r="AU82" s="67">
        <f t="shared" si="28"/>
        <v>0</v>
      </c>
      <c r="AV82" s="67">
        <f t="shared" si="28"/>
        <v>0</v>
      </c>
      <c r="AW82" s="67">
        <f t="shared" si="28"/>
        <v>0</v>
      </c>
      <c r="AX82" s="67">
        <f t="shared" si="28"/>
        <v>0</v>
      </c>
      <c r="AY82" s="67">
        <f t="shared" si="28"/>
        <v>0</v>
      </c>
      <c r="AZ82" s="67">
        <f t="shared" si="28"/>
        <v>0</v>
      </c>
      <c r="BA82" s="68">
        <f t="shared" si="32"/>
        <v>0</v>
      </c>
      <c r="BB82" s="64">
        <f t="shared" si="33"/>
        <v>0</v>
      </c>
      <c r="BC82" s="69">
        <f t="shared" si="34"/>
        <v>0</v>
      </c>
      <c r="BD82" s="67">
        <f t="shared" si="29"/>
        <v>0</v>
      </c>
      <c r="BE82" s="67">
        <f t="shared" si="29"/>
        <v>0</v>
      </c>
      <c r="BF82" s="67">
        <f t="shared" si="29"/>
        <v>0</v>
      </c>
      <c r="BG82" s="67">
        <f t="shared" si="29"/>
        <v>0</v>
      </c>
      <c r="BH82" s="67">
        <f t="shared" si="29"/>
        <v>0</v>
      </c>
      <c r="BI82" s="67">
        <f t="shared" si="29"/>
        <v>0</v>
      </c>
      <c r="BJ82" s="67">
        <f t="shared" si="29"/>
        <v>0</v>
      </c>
      <c r="BK82" s="67">
        <f t="shared" si="29"/>
        <v>0</v>
      </c>
      <c r="BL82" s="70">
        <f t="shared" si="35"/>
        <v>0</v>
      </c>
      <c r="BM82" s="71">
        <f t="shared" si="36"/>
        <v>0</v>
      </c>
      <c r="BN82" s="71">
        <f t="shared" si="37"/>
        <v>0</v>
      </c>
      <c r="BO82" s="71">
        <f t="shared" si="38"/>
        <v>0</v>
      </c>
      <c r="BP82" s="71">
        <f t="shared" si="39"/>
        <v>0</v>
      </c>
      <c r="BQ82" s="71">
        <f t="shared" si="40"/>
        <v>0</v>
      </c>
      <c r="BR82" s="71">
        <f t="shared" si="41"/>
        <v>0</v>
      </c>
      <c r="BS82" s="71">
        <f t="shared" si="42"/>
        <v>0</v>
      </c>
      <c r="BT82" s="71">
        <f t="shared" si="43"/>
        <v>0</v>
      </c>
      <c r="BU82" s="72">
        <f t="shared" si="44"/>
        <v>0</v>
      </c>
      <c r="BV82" s="73">
        <f t="shared" si="45"/>
        <v>0</v>
      </c>
      <c r="BW82" s="129" t="s">
        <v>567</v>
      </c>
      <c r="BX82" s="134">
        <v>2022</v>
      </c>
      <c r="BY82" s="129" t="s">
        <v>568</v>
      </c>
      <c r="BZ82" s="129" t="s">
        <v>572</v>
      </c>
      <c r="CA82" s="129" t="s">
        <v>574</v>
      </c>
      <c r="CB82" s="129" t="s">
        <v>570</v>
      </c>
    </row>
    <row r="83" spans="1:81" x14ac:dyDescent="0.25">
      <c r="A83" s="77" t="str">
        <f t="shared" si="24"/>
        <v>X2OQ19WAMC0JBLK</v>
      </c>
      <c r="B83" s="77" t="s">
        <v>251</v>
      </c>
      <c r="C83" s="77"/>
      <c r="D83" s="77" t="s">
        <v>255</v>
      </c>
      <c r="E83" s="77" t="s">
        <v>254</v>
      </c>
      <c r="F83" s="77" t="s">
        <v>319</v>
      </c>
      <c r="G83" s="77" t="s">
        <v>320</v>
      </c>
      <c r="H83" s="77" t="s">
        <v>85</v>
      </c>
      <c r="I83" s="77" t="s">
        <v>366</v>
      </c>
      <c r="J83" s="77" t="s">
        <v>390</v>
      </c>
      <c r="K83" s="77" t="s">
        <v>450</v>
      </c>
      <c r="L83" s="77" t="s">
        <v>130</v>
      </c>
      <c r="M83" s="77">
        <v>49.99</v>
      </c>
      <c r="N83" s="96">
        <f t="shared" si="25"/>
        <v>45805.837</v>
      </c>
      <c r="O83" s="77"/>
      <c r="P83" s="96">
        <f t="shared" si="26"/>
        <v>23095.38</v>
      </c>
      <c r="Q83" s="78">
        <f t="shared" si="27"/>
        <v>0.31</v>
      </c>
      <c r="R83" s="27">
        <v>15.4969</v>
      </c>
      <c r="AD83" s="34"/>
      <c r="AE83" s="34"/>
      <c r="AF83" s="34"/>
      <c r="AG83" s="34"/>
      <c r="AH83" s="34"/>
      <c r="AI83" s="34"/>
      <c r="AJ83" s="35"/>
      <c r="AK83" s="34"/>
      <c r="AL83" s="35"/>
      <c r="AM83" s="34"/>
      <c r="AN83" s="34"/>
      <c r="AO83" s="35"/>
      <c r="AP83" s="35"/>
      <c r="AQ83" s="48">
        <f t="shared" si="30"/>
        <v>0</v>
      </c>
      <c r="AR83" s="66">
        <f t="shared" si="31"/>
        <v>0</v>
      </c>
      <c r="AS83" s="67">
        <f t="shared" si="28"/>
        <v>0</v>
      </c>
      <c r="AT83" s="67">
        <f t="shared" si="28"/>
        <v>0</v>
      </c>
      <c r="AU83" s="67">
        <f t="shared" si="28"/>
        <v>0</v>
      </c>
      <c r="AV83" s="67">
        <f t="shared" si="28"/>
        <v>0</v>
      </c>
      <c r="AW83" s="67">
        <f t="shared" si="28"/>
        <v>0</v>
      </c>
      <c r="AX83" s="67">
        <f t="shared" si="28"/>
        <v>0</v>
      </c>
      <c r="AY83" s="67">
        <f t="shared" si="28"/>
        <v>0</v>
      </c>
      <c r="AZ83" s="67">
        <f t="shared" si="28"/>
        <v>0</v>
      </c>
      <c r="BA83" s="68">
        <f t="shared" si="32"/>
        <v>0</v>
      </c>
      <c r="BB83" s="64">
        <f t="shared" si="33"/>
        <v>0</v>
      </c>
      <c r="BC83" s="69">
        <f t="shared" si="34"/>
        <v>0</v>
      </c>
      <c r="BD83" s="67">
        <f t="shared" si="29"/>
        <v>0</v>
      </c>
      <c r="BE83" s="67">
        <f t="shared" si="29"/>
        <v>0</v>
      </c>
      <c r="BF83" s="67">
        <f t="shared" si="29"/>
        <v>0</v>
      </c>
      <c r="BG83" s="67">
        <f t="shared" si="29"/>
        <v>0</v>
      </c>
      <c r="BH83" s="67">
        <f t="shared" si="29"/>
        <v>0</v>
      </c>
      <c r="BI83" s="67">
        <f t="shared" si="29"/>
        <v>0</v>
      </c>
      <c r="BJ83" s="67">
        <f t="shared" si="29"/>
        <v>0</v>
      </c>
      <c r="BK83" s="67">
        <f t="shared" si="29"/>
        <v>0</v>
      </c>
      <c r="BL83" s="70">
        <f t="shared" si="35"/>
        <v>0</v>
      </c>
      <c r="BM83" s="71">
        <f t="shared" si="36"/>
        <v>0</v>
      </c>
      <c r="BN83" s="71">
        <f t="shared" si="37"/>
        <v>0</v>
      </c>
      <c r="BO83" s="71">
        <f t="shared" si="38"/>
        <v>0</v>
      </c>
      <c r="BP83" s="71">
        <f t="shared" si="39"/>
        <v>0</v>
      </c>
      <c r="BQ83" s="71">
        <f t="shared" si="40"/>
        <v>0</v>
      </c>
      <c r="BR83" s="71">
        <f t="shared" si="41"/>
        <v>0</v>
      </c>
      <c r="BS83" s="71">
        <f t="shared" si="42"/>
        <v>0</v>
      </c>
      <c r="BT83" s="71">
        <f t="shared" si="43"/>
        <v>0</v>
      </c>
      <c r="BU83" s="72">
        <f t="shared" si="44"/>
        <v>0</v>
      </c>
      <c r="BV83" s="73">
        <f t="shared" si="45"/>
        <v>0</v>
      </c>
      <c r="BW83" s="129" t="s">
        <v>567</v>
      </c>
      <c r="BX83" s="134">
        <v>2022</v>
      </c>
      <c r="BY83" s="129" t="s">
        <v>568</v>
      </c>
      <c r="BZ83" s="129" t="s">
        <v>572</v>
      </c>
      <c r="CA83" s="129" t="s">
        <v>574</v>
      </c>
      <c r="CB83" s="129" t="s">
        <v>547</v>
      </c>
    </row>
    <row r="84" spans="1:81" x14ac:dyDescent="0.25">
      <c r="A84" s="77" t="str">
        <f t="shared" si="24"/>
        <v>X2OH17WD4L0VOO</v>
      </c>
      <c r="B84" s="77" t="s">
        <v>251</v>
      </c>
      <c r="C84" s="77"/>
      <c r="D84" s="77" t="s">
        <v>255</v>
      </c>
      <c r="E84" s="77" t="s">
        <v>252</v>
      </c>
      <c r="F84" s="77" t="s">
        <v>321</v>
      </c>
      <c r="G84" s="77" t="s">
        <v>322</v>
      </c>
      <c r="H84" s="77" t="s">
        <v>427</v>
      </c>
      <c r="I84" s="77" t="s">
        <v>428</v>
      </c>
      <c r="J84" s="77" t="s">
        <v>388</v>
      </c>
      <c r="K84" s="77" t="s">
        <v>129</v>
      </c>
      <c r="L84" s="77" t="s">
        <v>130</v>
      </c>
      <c r="M84" s="77">
        <v>49.99</v>
      </c>
      <c r="N84" s="96">
        <f t="shared" si="25"/>
        <v>45805.837</v>
      </c>
      <c r="O84" s="77"/>
      <c r="P84" s="96">
        <f t="shared" si="26"/>
        <v>23095.38</v>
      </c>
      <c r="Q84" s="78">
        <f t="shared" si="27"/>
        <v>0.31</v>
      </c>
      <c r="R84" s="27">
        <v>15.4969</v>
      </c>
      <c r="AD84" s="34"/>
      <c r="AE84" s="34"/>
      <c r="AF84" s="34"/>
      <c r="AG84" s="34"/>
      <c r="AH84" s="34"/>
      <c r="AI84" s="34"/>
      <c r="AJ84" s="35"/>
      <c r="AK84" s="34"/>
      <c r="AL84" s="35"/>
      <c r="AM84" s="34"/>
      <c r="AN84" s="34"/>
      <c r="AO84" s="35"/>
      <c r="AP84" s="35"/>
      <c r="AQ84" s="48">
        <f t="shared" si="30"/>
        <v>0</v>
      </c>
      <c r="AR84" s="66">
        <f t="shared" si="31"/>
        <v>0</v>
      </c>
      <c r="AS84" s="67">
        <f t="shared" si="28"/>
        <v>0</v>
      </c>
      <c r="AT84" s="67">
        <f t="shared" si="28"/>
        <v>0</v>
      </c>
      <c r="AU84" s="67">
        <f t="shared" si="28"/>
        <v>0</v>
      </c>
      <c r="AV84" s="67">
        <f t="shared" si="28"/>
        <v>0</v>
      </c>
      <c r="AW84" s="67">
        <f t="shared" si="28"/>
        <v>0</v>
      </c>
      <c r="AX84" s="67">
        <f t="shared" si="28"/>
        <v>0</v>
      </c>
      <c r="AY84" s="67">
        <f t="shared" si="28"/>
        <v>0</v>
      </c>
      <c r="AZ84" s="67">
        <f t="shared" si="28"/>
        <v>0</v>
      </c>
      <c r="BA84" s="68">
        <f t="shared" si="32"/>
        <v>0</v>
      </c>
      <c r="BB84" s="64">
        <f t="shared" si="33"/>
        <v>0</v>
      </c>
      <c r="BC84" s="69">
        <f t="shared" si="34"/>
        <v>0</v>
      </c>
      <c r="BD84" s="67">
        <f t="shared" si="29"/>
        <v>0</v>
      </c>
      <c r="BE84" s="67">
        <f t="shared" si="29"/>
        <v>0</v>
      </c>
      <c r="BF84" s="67">
        <f t="shared" si="29"/>
        <v>0</v>
      </c>
      <c r="BG84" s="67">
        <f t="shared" si="29"/>
        <v>0</v>
      </c>
      <c r="BH84" s="67">
        <f t="shared" si="29"/>
        <v>0</v>
      </c>
      <c r="BI84" s="67">
        <f t="shared" si="29"/>
        <v>0</v>
      </c>
      <c r="BJ84" s="67">
        <f t="shared" si="29"/>
        <v>0</v>
      </c>
      <c r="BK84" s="67">
        <f t="shared" si="29"/>
        <v>0</v>
      </c>
      <c r="BL84" s="70">
        <f t="shared" si="35"/>
        <v>0</v>
      </c>
      <c r="BM84" s="71">
        <f t="shared" si="36"/>
        <v>0</v>
      </c>
      <c r="BN84" s="71">
        <f t="shared" si="37"/>
        <v>0</v>
      </c>
      <c r="BO84" s="71">
        <f t="shared" si="38"/>
        <v>0</v>
      </c>
      <c r="BP84" s="71">
        <f t="shared" si="39"/>
        <v>0</v>
      </c>
      <c r="BQ84" s="71">
        <f t="shared" si="40"/>
        <v>0</v>
      </c>
      <c r="BR84" s="71">
        <f t="shared" si="41"/>
        <v>0</v>
      </c>
      <c r="BS84" s="71">
        <f t="shared" si="42"/>
        <v>0</v>
      </c>
      <c r="BT84" s="71">
        <f t="shared" si="43"/>
        <v>0</v>
      </c>
      <c r="BU84" s="72">
        <f t="shared" si="44"/>
        <v>0</v>
      </c>
      <c r="BV84" s="73">
        <f t="shared" si="45"/>
        <v>0</v>
      </c>
      <c r="BW84" s="129" t="s">
        <v>567</v>
      </c>
      <c r="BX84" s="134">
        <v>2022</v>
      </c>
      <c r="BY84" s="129" t="s">
        <v>568</v>
      </c>
      <c r="BZ84" s="129" t="s">
        <v>572</v>
      </c>
      <c r="CA84" s="129" t="s">
        <v>574</v>
      </c>
      <c r="CB84" s="129" t="s">
        <v>570</v>
      </c>
    </row>
    <row r="85" spans="1:81" x14ac:dyDescent="0.25">
      <c r="A85" s="77" t="str">
        <f t="shared" si="24"/>
        <v>X2ON01WEM10CGR</v>
      </c>
      <c r="B85" s="77" t="s">
        <v>251</v>
      </c>
      <c r="C85" s="77"/>
      <c r="D85" s="77" t="s">
        <v>255</v>
      </c>
      <c r="E85" s="77" t="s">
        <v>252</v>
      </c>
      <c r="F85" s="77" t="s">
        <v>323</v>
      </c>
      <c r="G85" s="77" t="s">
        <v>324</v>
      </c>
      <c r="H85" s="77" t="s">
        <v>429</v>
      </c>
      <c r="I85" s="77" t="s">
        <v>430</v>
      </c>
      <c r="J85" s="77" t="s">
        <v>431</v>
      </c>
      <c r="K85" s="77" t="s">
        <v>450</v>
      </c>
      <c r="L85" s="77" t="s">
        <v>130</v>
      </c>
      <c r="M85" s="77">
        <v>89.99</v>
      </c>
      <c r="N85" s="96">
        <f t="shared" si="25"/>
        <v>82457.837</v>
      </c>
      <c r="O85" s="77"/>
      <c r="P85" s="96">
        <f t="shared" si="26"/>
        <v>41575.379999999997</v>
      </c>
      <c r="Q85" s="78">
        <f t="shared" si="27"/>
        <v>0.31</v>
      </c>
      <c r="R85" s="27">
        <v>27.896899999999999</v>
      </c>
      <c r="AD85" s="34"/>
      <c r="AE85" s="34"/>
      <c r="AF85" s="34"/>
      <c r="AG85" s="34"/>
      <c r="AH85" s="34"/>
      <c r="AI85" s="34"/>
      <c r="AJ85" s="35"/>
      <c r="AK85" s="34"/>
      <c r="AL85" s="35"/>
      <c r="AM85" s="34"/>
      <c r="AN85" s="34"/>
      <c r="AO85" s="35"/>
      <c r="AP85" s="35"/>
      <c r="AQ85" s="48">
        <f t="shared" si="30"/>
        <v>0</v>
      </c>
      <c r="AR85" s="66">
        <f t="shared" si="31"/>
        <v>0</v>
      </c>
      <c r="AS85" s="67">
        <f t="shared" si="28"/>
        <v>0</v>
      </c>
      <c r="AT85" s="67">
        <f t="shared" si="28"/>
        <v>0</v>
      </c>
      <c r="AU85" s="67">
        <f t="shared" si="28"/>
        <v>0</v>
      </c>
      <c r="AV85" s="67">
        <f t="shared" ref="AS85:AZ117" si="46">ROUND(IF($L85=$L$4,($AQ85*AV$4),IF($L85=$L$5,($AQ85*AV$5),IF($L85=$L$6,($AQ85*AV$6),IF($L85=$L$7,($AQ85*AV$7))))),0)</f>
        <v>0</v>
      </c>
      <c r="AW85" s="67">
        <f t="shared" si="46"/>
        <v>0</v>
      </c>
      <c r="AX85" s="67">
        <f t="shared" si="46"/>
        <v>0</v>
      </c>
      <c r="AY85" s="67">
        <f t="shared" si="46"/>
        <v>0</v>
      </c>
      <c r="AZ85" s="67">
        <f t="shared" si="46"/>
        <v>0</v>
      </c>
      <c r="BA85" s="68">
        <f t="shared" si="32"/>
        <v>0</v>
      </c>
      <c r="BB85" s="64">
        <f t="shared" si="33"/>
        <v>0</v>
      </c>
      <c r="BC85" s="69">
        <f t="shared" si="34"/>
        <v>0</v>
      </c>
      <c r="BD85" s="67">
        <f t="shared" si="29"/>
        <v>0</v>
      </c>
      <c r="BE85" s="67">
        <f t="shared" si="29"/>
        <v>0</v>
      </c>
      <c r="BF85" s="67">
        <f t="shared" si="29"/>
        <v>0</v>
      </c>
      <c r="BG85" s="67">
        <f t="shared" ref="BD85:BK117" si="47">ROUND(IF($L85=$L$4,($BB85*BG$4),IF($L85=$L$5,($BB85*BG$5),IF($L85=$L$6,($BB85*BG$6),IF($L85=$L$7,($BB85*BG$7))))),0)</f>
        <v>0</v>
      </c>
      <c r="BH85" s="67">
        <f t="shared" si="47"/>
        <v>0</v>
      </c>
      <c r="BI85" s="67">
        <f t="shared" si="47"/>
        <v>0</v>
      </c>
      <c r="BJ85" s="67">
        <f t="shared" si="47"/>
        <v>0</v>
      </c>
      <c r="BK85" s="67">
        <f t="shared" si="47"/>
        <v>0</v>
      </c>
      <c r="BL85" s="70">
        <f t="shared" si="35"/>
        <v>0</v>
      </c>
      <c r="BM85" s="71">
        <f t="shared" si="36"/>
        <v>0</v>
      </c>
      <c r="BN85" s="71">
        <f t="shared" si="37"/>
        <v>0</v>
      </c>
      <c r="BO85" s="71">
        <f t="shared" si="38"/>
        <v>0</v>
      </c>
      <c r="BP85" s="71">
        <f t="shared" si="39"/>
        <v>0</v>
      </c>
      <c r="BQ85" s="71">
        <f t="shared" si="40"/>
        <v>0</v>
      </c>
      <c r="BR85" s="71">
        <f t="shared" si="41"/>
        <v>0</v>
      </c>
      <c r="BS85" s="71">
        <f t="shared" si="42"/>
        <v>0</v>
      </c>
      <c r="BT85" s="71">
        <f t="shared" si="43"/>
        <v>0</v>
      </c>
      <c r="BU85" s="72">
        <f t="shared" si="44"/>
        <v>0</v>
      </c>
      <c r="BV85" s="73">
        <f t="shared" si="45"/>
        <v>0</v>
      </c>
      <c r="BW85" s="129" t="s">
        <v>567</v>
      </c>
      <c r="BX85" s="134">
        <v>2022</v>
      </c>
      <c r="BY85" s="129" t="s">
        <v>568</v>
      </c>
      <c r="BZ85" s="129" t="s">
        <v>572</v>
      </c>
      <c r="CA85" s="129" t="s">
        <v>574</v>
      </c>
      <c r="CB85" s="129" t="s">
        <v>570</v>
      </c>
    </row>
    <row r="86" spans="1:81" x14ac:dyDescent="0.25">
      <c r="A86" s="77" t="str">
        <f t="shared" si="24"/>
        <v>X2OH10WD4L0A70U</v>
      </c>
      <c r="B86" s="77" t="s">
        <v>251</v>
      </c>
      <c r="C86" s="77"/>
      <c r="D86" s="77" t="s">
        <v>255</v>
      </c>
      <c r="E86" s="77" t="s">
        <v>252</v>
      </c>
      <c r="F86" s="77" t="s">
        <v>325</v>
      </c>
      <c r="G86" s="77" t="s">
        <v>326</v>
      </c>
      <c r="H86" s="77" t="s">
        <v>432</v>
      </c>
      <c r="I86" s="77" t="s">
        <v>433</v>
      </c>
      <c r="J86" s="77" t="s">
        <v>388</v>
      </c>
      <c r="K86" s="77" t="s">
        <v>129</v>
      </c>
      <c r="L86" s="77" t="s">
        <v>130</v>
      </c>
      <c r="M86" s="77">
        <v>39.99</v>
      </c>
      <c r="N86" s="96">
        <f t="shared" si="25"/>
        <v>36642.837</v>
      </c>
      <c r="O86" s="77"/>
      <c r="P86" s="96">
        <f t="shared" si="26"/>
        <v>18475.379999999997</v>
      </c>
      <c r="Q86" s="78">
        <f t="shared" si="27"/>
        <v>0.31</v>
      </c>
      <c r="R86" s="27">
        <v>12.3969</v>
      </c>
      <c r="AD86" s="34"/>
      <c r="AE86" s="34"/>
      <c r="AF86" s="34"/>
      <c r="AG86" s="34"/>
      <c r="AH86" s="34"/>
      <c r="AI86" s="34"/>
      <c r="AJ86" s="35"/>
      <c r="AK86" s="34"/>
      <c r="AL86" s="35"/>
      <c r="AM86" s="34"/>
      <c r="AN86" s="34"/>
      <c r="AO86" s="35"/>
      <c r="AP86" s="35"/>
      <c r="AQ86" s="48">
        <f t="shared" si="30"/>
        <v>0</v>
      </c>
      <c r="AR86" s="66">
        <f t="shared" si="31"/>
        <v>0</v>
      </c>
      <c r="AS86" s="67">
        <f t="shared" si="46"/>
        <v>0</v>
      </c>
      <c r="AT86" s="67">
        <f t="shared" si="46"/>
        <v>0</v>
      </c>
      <c r="AU86" s="67">
        <f t="shared" si="46"/>
        <v>0</v>
      </c>
      <c r="AV86" s="67">
        <f t="shared" si="46"/>
        <v>0</v>
      </c>
      <c r="AW86" s="67">
        <f t="shared" si="46"/>
        <v>0</v>
      </c>
      <c r="AX86" s="67">
        <f t="shared" si="46"/>
        <v>0</v>
      </c>
      <c r="AY86" s="67">
        <f t="shared" si="46"/>
        <v>0</v>
      </c>
      <c r="AZ86" s="67">
        <f t="shared" si="46"/>
        <v>0</v>
      </c>
      <c r="BA86" s="68">
        <f t="shared" si="32"/>
        <v>0</v>
      </c>
      <c r="BB86" s="64">
        <f t="shared" si="33"/>
        <v>0</v>
      </c>
      <c r="BC86" s="69">
        <f t="shared" si="34"/>
        <v>0</v>
      </c>
      <c r="BD86" s="67">
        <f t="shared" si="47"/>
        <v>0</v>
      </c>
      <c r="BE86" s="67">
        <f t="shared" si="47"/>
        <v>0</v>
      </c>
      <c r="BF86" s="67">
        <f t="shared" si="47"/>
        <v>0</v>
      </c>
      <c r="BG86" s="67">
        <f t="shared" si="47"/>
        <v>0</v>
      </c>
      <c r="BH86" s="67">
        <f t="shared" si="47"/>
        <v>0</v>
      </c>
      <c r="BI86" s="67">
        <f t="shared" si="47"/>
        <v>0</v>
      </c>
      <c r="BJ86" s="67">
        <f t="shared" si="47"/>
        <v>0</v>
      </c>
      <c r="BK86" s="67">
        <f t="shared" si="47"/>
        <v>0</v>
      </c>
      <c r="BL86" s="70">
        <f t="shared" si="35"/>
        <v>0</v>
      </c>
      <c r="BM86" s="71">
        <f t="shared" si="36"/>
        <v>0</v>
      </c>
      <c r="BN86" s="71">
        <f t="shared" si="37"/>
        <v>0</v>
      </c>
      <c r="BO86" s="71">
        <f t="shared" si="38"/>
        <v>0</v>
      </c>
      <c r="BP86" s="71">
        <f t="shared" si="39"/>
        <v>0</v>
      </c>
      <c r="BQ86" s="71">
        <f t="shared" si="40"/>
        <v>0</v>
      </c>
      <c r="BR86" s="71">
        <f t="shared" si="41"/>
        <v>0</v>
      </c>
      <c r="BS86" s="71">
        <f t="shared" si="42"/>
        <v>0</v>
      </c>
      <c r="BT86" s="71">
        <f t="shared" si="43"/>
        <v>0</v>
      </c>
      <c r="BU86" s="72">
        <f t="shared" si="44"/>
        <v>0</v>
      </c>
      <c r="BV86" s="73">
        <f t="shared" si="45"/>
        <v>0</v>
      </c>
      <c r="BW86" s="129" t="s">
        <v>567</v>
      </c>
      <c r="BX86" s="134">
        <v>2022</v>
      </c>
      <c r="BY86" s="129" t="s">
        <v>568</v>
      </c>
      <c r="BZ86" s="129" t="s">
        <v>572</v>
      </c>
      <c r="CA86" s="129" t="s">
        <v>574</v>
      </c>
      <c r="CB86" s="129" t="s">
        <v>570</v>
      </c>
    </row>
    <row r="87" spans="1:81" x14ac:dyDescent="0.25">
      <c r="A87" s="77" t="str">
        <f t="shared" si="24"/>
        <v>X2OH10WD4L0MRNR</v>
      </c>
      <c r="B87" s="77" t="s">
        <v>251</v>
      </c>
      <c r="C87" s="77"/>
      <c r="D87" s="77" t="s">
        <v>255</v>
      </c>
      <c r="E87" s="77" t="s">
        <v>252</v>
      </c>
      <c r="F87" s="77" t="s">
        <v>325</v>
      </c>
      <c r="G87" s="77" t="s">
        <v>326</v>
      </c>
      <c r="H87" s="77" t="s">
        <v>125</v>
      </c>
      <c r="I87" s="77" t="s">
        <v>379</v>
      </c>
      <c r="J87" s="77" t="s">
        <v>388</v>
      </c>
      <c r="K87" s="77" t="s">
        <v>129</v>
      </c>
      <c r="L87" s="77" t="s">
        <v>130</v>
      </c>
      <c r="M87" s="77">
        <v>39.99</v>
      </c>
      <c r="N87" s="96">
        <f t="shared" si="25"/>
        <v>36642.837</v>
      </c>
      <c r="O87" s="77"/>
      <c r="P87" s="96">
        <f t="shared" si="26"/>
        <v>18475.379999999997</v>
      </c>
      <c r="Q87" s="78">
        <f t="shared" si="27"/>
        <v>0.31</v>
      </c>
      <c r="R87" s="27">
        <v>12.3969</v>
      </c>
      <c r="AD87" s="34"/>
      <c r="AE87" s="34"/>
      <c r="AF87" s="34"/>
      <c r="AG87" s="34"/>
      <c r="AH87" s="34"/>
      <c r="AI87" s="34"/>
      <c r="AJ87" s="35"/>
      <c r="AK87" s="34"/>
      <c r="AL87" s="35"/>
      <c r="AM87" s="34"/>
      <c r="AN87" s="34"/>
      <c r="AO87" s="35"/>
      <c r="AP87" s="35"/>
      <c r="AQ87" s="48">
        <f t="shared" si="30"/>
        <v>0</v>
      </c>
      <c r="AR87" s="66">
        <f t="shared" si="31"/>
        <v>0</v>
      </c>
      <c r="AS87" s="67">
        <f t="shared" si="46"/>
        <v>0</v>
      </c>
      <c r="AT87" s="67">
        <f t="shared" si="46"/>
        <v>0</v>
      </c>
      <c r="AU87" s="67">
        <f t="shared" si="46"/>
        <v>0</v>
      </c>
      <c r="AV87" s="67">
        <f t="shared" si="46"/>
        <v>0</v>
      </c>
      <c r="AW87" s="67">
        <f t="shared" si="46"/>
        <v>0</v>
      </c>
      <c r="AX87" s="67">
        <f t="shared" si="46"/>
        <v>0</v>
      </c>
      <c r="AY87" s="67">
        <f t="shared" si="46"/>
        <v>0</v>
      </c>
      <c r="AZ87" s="67">
        <f t="shared" si="46"/>
        <v>0</v>
      </c>
      <c r="BA87" s="68">
        <f t="shared" si="32"/>
        <v>0</v>
      </c>
      <c r="BB87" s="64">
        <f t="shared" si="33"/>
        <v>0</v>
      </c>
      <c r="BC87" s="69">
        <f t="shared" si="34"/>
        <v>0</v>
      </c>
      <c r="BD87" s="67">
        <f t="shared" si="47"/>
        <v>0</v>
      </c>
      <c r="BE87" s="67">
        <f t="shared" si="47"/>
        <v>0</v>
      </c>
      <c r="BF87" s="67">
        <f t="shared" si="47"/>
        <v>0</v>
      </c>
      <c r="BG87" s="67">
        <f t="shared" si="47"/>
        <v>0</v>
      </c>
      <c r="BH87" s="67">
        <f t="shared" si="47"/>
        <v>0</v>
      </c>
      <c r="BI87" s="67">
        <f t="shared" si="47"/>
        <v>0</v>
      </c>
      <c r="BJ87" s="67">
        <f t="shared" si="47"/>
        <v>0</v>
      </c>
      <c r="BK87" s="67">
        <f t="shared" si="47"/>
        <v>0</v>
      </c>
      <c r="BL87" s="70">
        <f t="shared" si="35"/>
        <v>0</v>
      </c>
      <c r="BM87" s="71">
        <f t="shared" si="36"/>
        <v>0</v>
      </c>
      <c r="BN87" s="71">
        <f t="shared" si="37"/>
        <v>0</v>
      </c>
      <c r="BO87" s="71">
        <f t="shared" si="38"/>
        <v>0</v>
      </c>
      <c r="BP87" s="71">
        <f t="shared" si="39"/>
        <v>0</v>
      </c>
      <c r="BQ87" s="71">
        <f t="shared" si="40"/>
        <v>0</v>
      </c>
      <c r="BR87" s="71">
        <f t="shared" si="41"/>
        <v>0</v>
      </c>
      <c r="BS87" s="71">
        <f t="shared" si="42"/>
        <v>0</v>
      </c>
      <c r="BT87" s="71">
        <f t="shared" si="43"/>
        <v>0</v>
      </c>
      <c r="BU87" s="72">
        <f t="shared" si="44"/>
        <v>0</v>
      </c>
      <c r="BV87" s="73">
        <f t="shared" si="45"/>
        <v>0</v>
      </c>
      <c r="BW87" s="129" t="s">
        <v>567</v>
      </c>
      <c r="BX87" s="134">
        <v>2022</v>
      </c>
      <c r="BY87" s="129" t="s">
        <v>568</v>
      </c>
      <c r="BZ87" s="129" t="s">
        <v>572</v>
      </c>
      <c r="CA87" s="129" t="s">
        <v>574</v>
      </c>
      <c r="CB87" s="129" t="s">
        <v>570</v>
      </c>
    </row>
    <row r="88" spans="1:81" x14ac:dyDescent="0.25">
      <c r="A88" s="77" t="str">
        <f t="shared" si="24"/>
        <v>X2OQ03K6CZ1JTMU</v>
      </c>
      <c r="B88" s="77" t="s">
        <v>251</v>
      </c>
      <c r="C88" s="77"/>
      <c r="D88" s="77" t="s">
        <v>253</v>
      </c>
      <c r="E88" s="77" t="s">
        <v>254</v>
      </c>
      <c r="F88" s="77" t="s">
        <v>327</v>
      </c>
      <c r="G88" s="77" t="s">
        <v>328</v>
      </c>
      <c r="H88" s="77" t="s">
        <v>178</v>
      </c>
      <c r="I88" s="77" t="s">
        <v>370</v>
      </c>
      <c r="J88" s="77" t="s">
        <v>398</v>
      </c>
      <c r="K88" s="77" t="s">
        <v>129</v>
      </c>
      <c r="L88" s="77" t="s">
        <v>130</v>
      </c>
      <c r="M88" s="77">
        <v>49.99</v>
      </c>
      <c r="N88" s="96">
        <f t="shared" si="25"/>
        <v>45805.837</v>
      </c>
      <c r="O88" s="77"/>
      <c r="P88" s="96">
        <f t="shared" si="26"/>
        <v>23095.38</v>
      </c>
      <c r="Q88" s="78">
        <f t="shared" si="27"/>
        <v>0.31</v>
      </c>
      <c r="R88" s="27">
        <v>15.4969</v>
      </c>
      <c r="AD88" s="34"/>
      <c r="AE88" s="34"/>
      <c r="AF88" s="34"/>
      <c r="AG88" s="34"/>
      <c r="AH88" s="34"/>
      <c r="AI88" s="34"/>
      <c r="AJ88" s="35"/>
      <c r="AK88" s="34"/>
      <c r="AL88" s="35"/>
      <c r="AM88" s="34"/>
      <c r="AN88" s="34"/>
      <c r="AO88" s="35"/>
      <c r="AP88" s="35"/>
      <c r="AQ88" s="48">
        <f t="shared" si="30"/>
        <v>0</v>
      </c>
      <c r="AR88" s="66">
        <f t="shared" si="31"/>
        <v>0</v>
      </c>
      <c r="AS88" s="67">
        <f t="shared" si="46"/>
        <v>0</v>
      </c>
      <c r="AT88" s="67">
        <f t="shared" si="46"/>
        <v>0</v>
      </c>
      <c r="AU88" s="67">
        <f t="shared" si="46"/>
        <v>0</v>
      </c>
      <c r="AV88" s="67">
        <f t="shared" si="46"/>
        <v>0</v>
      </c>
      <c r="AW88" s="67">
        <f t="shared" si="46"/>
        <v>0</v>
      </c>
      <c r="AX88" s="67">
        <f t="shared" si="46"/>
        <v>0</v>
      </c>
      <c r="AY88" s="67">
        <f t="shared" si="46"/>
        <v>0</v>
      </c>
      <c r="AZ88" s="67">
        <f t="shared" si="46"/>
        <v>0</v>
      </c>
      <c r="BA88" s="68">
        <f t="shared" si="32"/>
        <v>0</v>
      </c>
      <c r="BB88" s="64">
        <f t="shared" si="33"/>
        <v>0</v>
      </c>
      <c r="BC88" s="69">
        <f t="shared" si="34"/>
        <v>0</v>
      </c>
      <c r="BD88" s="67">
        <f t="shared" si="47"/>
        <v>0</v>
      </c>
      <c r="BE88" s="67">
        <f t="shared" si="47"/>
        <v>0</v>
      </c>
      <c r="BF88" s="67">
        <f t="shared" si="47"/>
        <v>0</v>
      </c>
      <c r="BG88" s="67">
        <f t="shared" si="47"/>
        <v>0</v>
      </c>
      <c r="BH88" s="67">
        <f t="shared" si="47"/>
        <v>0</v>
      </c>
      <c r="BI88" s="67">
        <f t="shared" si="47"/>
        <v>0</v>
      </c>
      <c r="BJ88" s="67">
        <f t="shared" si="47"/>
        <v>0</v>
      </c>
      <c r="BK88" s="67">
        <f t="shared" si="47"/>
        <v>0</v>
      </c>
      <c r="BL88" s="70">
        <f t="shared" si="35"/>
        <v>0</v>
      </c>
      <c r="BM88" s="71">
        <f t="shared" si="36"/>
        <v>0</v>
      </c>
      <c r="BN88" s="71">
        <f t="shared" si="37"/>
        <v>0</v>
      </c>
      <c r="BO88" s="71">
        <f t="shared" si="38"/>
        <v>0</v>
      </c>
      <c r="BP88" s="71">
        <f t="shared" si="39"/>
        <v>0</v>
      </c>
      <c r="BQ88" s="71">
        <f t="shared" si="40"/>
        <v>0</v>
      </c>
      <c r="BR88" s="71">
        <f t="shared" si="41"/>
        <v>0</v>
      </c>
      <c r="BS88" s="71">
        <f t="shared" si="42"/>
        <v>0</v>
      </c>
      <c r="BT88" s="71">
        <f t="shared" si="43"/>
        <v>0</v>
      </c>
      <c r="BU88" s="72">
        <f t="shared" si="44"/>
        <v>0</v>
      </c>
      <c r="BV88" s="73">
        <f t="shared" si="45"/>
        <v>0</v>
      </c>
      <c r="BW88" s="129" t="s">
        <v>567</v>
      </c>
      <c r="BX88" s="134">
        <v>2022</v>
      </c>
      <c r="BY88" s="129" t="s">
        <v>568</v>
      </c>
      <c r="BZ88" s="129" t="s">
        <v>572</v>
      </c>
      <c r="CA88" s="129" t="s">
        <v>574</v>
      </c>
      <c r="CB88" s="129" t="s">
        <v>547</v>
      </c>
    </row>
    <row r="89" spans="1:81" x14ac:dyDescent="0.25">
      <c r="A89" s="77" t="str">
        <f t="shared" si="24"/>
        <v>X2OI03KAKC0LHY</v>
      </c>
      <c r="B89" s="77" t="s">
        <v>251</v>
      </c>
      <c r="C89" s="77"/>
      <c r="D89" s="77" t="s">
        <v>253</v>
      </c>
      <c r="E89" s="77" t="s">
        <v>252</v>
      </c>
      <c r="F89" s="77" t="s">
        <v>329</v>
      </c>
      <c r="G89" s="77" t="s">
        <v>330</v>
      </c>
      <c r="H89" s="77" t="s">
        <v>375</v>
      </c>
      <c r="I89" s="77" t="s">
        <v>376</v>
      </c>
      <c r="J89" s="77" t="s">
        <v>425</v>
      </c>
      <c r="K89" s="77" t="s">
        <v>129</v>
      </c>
      <c r="L89" s="77" t="s">
        <v>130</v>
      </c>
      <c r="M89" s="77">
        <v>24.99</v>
      </c>
      <c r="N89" s="96">
        <f t="shared" si="25"/>
        <v>22898.337</v>
      </c>
      <c r="O89" s="77"/>
      <c r="P89" s="96">
        <f t="shared" si="26"/>
        <v>11545.38</v>
      </c>
      <c r="Q89" s="78">
        <f t="shared" si="27"/>
        <v>0.31</v>
      </c>
      <c r="R89" s="27">
        <v>7.7468999999999992</v>
      </c>
      <c r="AD89" s="34"/>
      <c r="AE89" s="34"/>
      <c r="AF89" s="34"/>
      <c r="AG89" s="34"/>
      <c r="AH89" s="34"/>
      <c r="AI89" s="34"/>
      <c r="AJ89" s="35"/>
      <c r="AK89" s="34"/>
      <c r="AL89" s="35"/>
      <c r="AM89" s="34"/>
      <c r="AN89" s="34"/>
      <c r="AO89" s="35"/>
      <c r="AP89" s="35"/>
      <c r="AQ89" s="48">
        <f t="shared" si="30"/>
        <v>0</v>
      </c>
      <c r="AR89" s="66">
        <f t="shared" si="31"/>
        <v>0</v>
      </c>
      <c r="AS89" s="67">
        <f t="shared" si="46"/>
        <v>0</v>
      </c>
      <c r="AT89" s="67">
        <f t="shared" si="46"/>
        <v>0</v>
      </c>
      <c r="AU89" s="67">
        <f t="shared" si="46"/>
        <v>0</v>
      </c>
      <c r="AV89" s="67">
        <f t="shared" si="46"/>
        <v>0</v>
      </c>
      <c r="AW89" s="67">
        <f t="shared" si="46"/>
        <v>0</v>
      </c>
      <c r="AX89" s="67">
        <f t="shared" si="46"/>
        <v>0</v>
      </c>
      <c r="AY89" s="67">
        <f t="shared" si="46"/>
        <v>0</v>
      </c>
      <c r="AZ89" s="67">
        <f t="shared" si="46"/>
        <v>0</v>
      </c>
      <c r="BA89" s="68">
        <f t="shared" si="32"/>
        <v>0</v>
      </c>
      <c r="BB89" s="64">
        <f t="shared" si="33"/>
        <v>0</v>
      </c>
      <c r="BC89" s="69">
        <f t="shared" si="34"/>
        <v>0</v>
      </c>
      <c r="BD89" s="67">
        <f t="shared" si="47"/>
        <v>0</v>
      </c>
      <c r="BE89" s="67">
        <f t="shared" si="47"/>
        <v>0</v>
      </c>
      <c r="BF89" s="67">
        <f t="shared" si="47"/>
        <v>0</v>
      </c>
      <c r="BG89" s="67">
        <f t="shared" si="47"/>
        <v>0</v>
      </c>
      <c r="BH89" s="67">
        <f t="shared" si="47"/>
        <v>0</v>
      </c>
      <c r="BI89" s="67">
        <f t="shared" si="47"/>
        <v>0</v>
      </c>
      <c r="BJ89" s="67">
        <f t="shared" si="47"/>
        <v>0</v>
      </c>
      <c r="BK89" s="67">
        <f t="shared" si="47"/>
        <v>0</v>
      </c>
      <c r="BL89" s="70">
        <f t="shared" si="35"/>
        <v>0</v>
      </c>
      <c r="BM89" s="71">
        <f t="shared" si="36"/>
        <v>0</v>
      </c>
      <c r="BN89" s="71">
        <f t="shared" si="37"/>
        <v>0</v>
      </c>
      <c r="BO89" s="71">
        <f t="shared" si="38"/>
        <v>0</v>
      </c>
      <c r="BP89" s="71">
        <f t="shared" si="39"/>
        <v>0</v>
      </c>
      <c r="BQ89" s="71">
        <f t="shared" si="40"/>
        <v>0</v>
      </c>
      <c r="BR89" s="71">
        <f t="shared" si="41"/>
        <v>0</v>
      </c>
      <c r="BS89" s="71">
        <f t="shared" si="42"/>
        <v>0</v>
      </c>
      <c r="BT89" s="71">
        <f t="shared" si="43"/>
        <v>0</v>
      </c>
      <c r="BU89" s="72">
        <f t="shared" si="44"/>
        <v>0</v>
      </c>
      <c r="BV89" s="73">
        <f t="shared" si="45"/>
        <v>0</v>
      </c>
      <c r="BW89" s="129" t="s">
        <v>567</v>
      </c>
      <c r="BX89" s="134">
        <v>2022</v>
      </c>
      <c r="BY89" s="129" t="s">
        <v>568</v>
      </c>
      <c r="BZ89" s="129" t="s">
        <v>572</v>
      </c>
      <c r="CA89" s="129" t="s">
        <v>574</v>
      </c>
      <c r="CB89" s="129" t="s">
        <v>570</v>
      </c>
    </row>
    <row r="90" spans="1:81" x14ac:dyDescent="0.25">
      <c r="A90" s="77" t="str">
        <f t="shared" si="24"/>
        <v>X2OL13WDSJ0CAMO</v>
      </c>
      <c r="B90" s="77" t="s">
        <v>251</v>
      </c>
      <c r="C90" s="77"/>
      <c r="D90" s="77" t="s">
        <v>308</v>
      </c>
      <c r="E90" s="77" t="s">
        <v>252</v>
      </c>
      <c r="F90" s="77" t="s">
        <v>331</v>
      </c>
      <c r="G90" s="77" t="s">
        <v>332</v>
      </c>
      <c r="H90" s="77" t="s">
        <v>150</v>
      </c>
      <c r="I90" s="77" t="s">
        <v>397</v>
      </c>
      <c r="J90" s="77" t="s">
        <v>390</v>
      </c>
      <c r="K90" s="77" t="s">
        <v>450</v>
      </c>
      <c r="L90" s="77" t="s">
        <v>130</v>
      </c>
      <c r="M90" s="77">
        <v>89.99</v>
      </c>
      <c r="N90" s="96">
        <f t="shared" si="25"/>
        <v>82457.837</v>
      </c>
      <c r="O90" s="77"/>
      <c r="P90" s="96">
        <f t="shared" si="26"/>
        <v>41575.379999999997</v>
      </c>
      <c r="Q90" s="78">
        <f t="shared" si="27"/>
        <v>0.31</v>
      </c>
      <c r="R90" s="27">
        <v>27.896899999999999</v>
      </c>
      <c r="AD90" s="34"/>
      <c r="AE90" s="34"/>
      <c r="AF90" s="34"/>
      <c r="AG90" s="34"/>
      <c r="AH90" s="34"/>
      <c r="AI90" s="34"/>
      <c r="AJ90" s="35"/>
      <c r="AK90" s="34"/>
      <c r="AL90" s="35"/>
      <c r="AM90" s="34"/>
      <c r="AN90" s="34"/>
      <c r="AO90" s="35"/>
      <c r="AP90" s="35"/>
      <c r="AQ90" s="48">
        <f t="shared" si="30"/>
        <v>0</v>
      </c>
      <c r="AR90" s="66">
        <f t="shared" si="31"/>
        <v>0</v>
      </c>
      <c r="AS90" s="67">
        <f t="shared" si="46"/>
        <v>0</v>
      </c>
      <c r="AT90" s="67">
        <f t="shared" si="46"/>
        <v>0</v>
      </c>
      <c r="AU90" s="67">
        <f t="shared" si="46"/>
        <v>0</v>
      </c>
      <c r="AV90" s="67">
        <f t="shared" si="46"/>
        <v>0</v>
      </c>
      <c r="AW90" s="67">
        <f t="shared" si="46"/>
        <v>0</v>
      </c>
      <c r="AX90" s="67">
        <f t="shared" si="46"/>
        <v>0</v>
      </c>
      <c r="AY90" s="67">
        <f t="shared" si="46"/>
        <v>0</v>
      </c>
      <c r="AZ90" s="67">
        <f t="shared" si="46"/>
        <v>0</v>
      </c>
      <c r="BA90" s="68">
        <f t="shared" si="32"/>
        <v>0</v>
      </c>
      <c r="BB90" s="64">
        <f t="shared" si="33"/>
        <v>0</v>
      </c>
      <c r="BC90" s="69">
        <f t="shared" si="34"/>
        <v>0</v>
      </c>
      <c r="BD90" s="67">
        <f t="shared" si="47"/>
        <v>0</v>
      </c>
      <c r="BE90" s="67">
        <f t="shared" si="47"/>
        <v>0</v>
      </c>
      <c r="BF90" s="67">
        <f t="shared" si="47"/>
        <v>0</v>
      </c>
      <c r="BG90" s="67">
        <f t="shared" si="47"/>
        <v>0</v>
      </c>
      <c r="BH90" s="67">
        <f t="shared" si="47"/>
        <v>0</v>
      </c>
      <c r="BI90" s="67">
        <f t="shared" si="47"/>
        <v>0</v>
      </c>
      <c r="BJ90" s="67">
        <f t="shared" si="47"/>
        <v>0</v>
      </c>
      <c r="BK90" s="67">
        <f t="shared" si="47"/>
        <v>0</v>
      </c>
      <c r="BL90" s="70">
        <f t="shared" si="35"/>
        <v>0</v>
      </c>
      <c r="BM90" s="71">
        <f t="shared" si="36"/>
        <v>0</v>
      </c>
      <c r="BN90" s="71">
        <f t="shared" si="37"/>
        <v>0</v>
      </c>
      <c r="BO90" s="71">
        <f t="shared" si="38"/>
        <v>0</v>
      </c>
      <c r="BP90" s="71">
        <f t="shared" si="39"/>
        <v>0</v>
      </c>
      <c r="BQ90" s="71">
        <f t="shared" si="40"/>
        <v>0</v>
      </c>
      <c r="BR90" s="71">
        <f t="shared" si="41"/>
        <v>0</v>
      </c>
      <c r="BS90" s="71">
        <f t="shared" si="42"/>
        <v>0</v>
      </c>
      <c r="BT90" s="71">
        <f t="shared" si="43"/>
        <v>0</v>
      </c>
      <c r="BU90" s="72">
        <f t="shared" si="44"/>
        <v>0</v>
      </c>
      <c r="BV90" s="73">
        <f t="shared" si="45"/>
        <v>0</v>
      </c>
      <c r="BW90" s="129" t="s">
        <v>567</v>
      </c>
      <c r="BX90" s="134">
        <v>2022</v>
      </c>
      <c r="BY90" s="129" t="s">
        <v>568</v>
      </c>
      <c r="BZ90" s="129" t="s">
        <v>572</v>
      </c>
      <c r="CA90" s="129" t="s">
        <v>574</v>
      </c>
      <c r="CB90" s="129" t="s">
        <v>570</v>
      </c>
    </row>
    <row r="91" spans="1:81" x14ac:dyDescent="0.25">
      <c r="A91" s="77" t="str">
        <f t="shared" si="24"/>
        <v>X2OL13WDSJ0JBLK</v>
      </c>
      <c r="B91" s="77" t="s">
        <v>251</v>
      </c>
      <c r="C91" s="77"/>
      <c r="D91" s="77" t="s">
        <v>308</v>
      </c>
      <c r="E91" s="77" t="s">
        <v>252</v>
      </c>
      <c r="F91" s="77" t="s">
        <v>331</v>
      </c>
      <c r="G91" s="77" t="s">
        <v>332</v>
      </c>
      <c r="H91" s="77" t="s">
        <v>85</v>
      </c>
      <c r="I91" s="77" t="s">
        <v>366</v>
      </c>
      <c r="J91" s="77" t="s">
        <v>390</v>
      </c>
      <c r="K91" s="77" t="s">
        <v>450</v>
      </c>
      <c r="L91" s="77" t="s">
        <v>130</v>
      </c>
      <c r="M91" s="77">
        <v>89.99</v>
      </c>
      <c r="N91" s="96">
        <f t="shared" si="25"/>
        <v>82457.837</v>
      </c>
      <c r="O91" s="77"/>
      <c r="P91" s="96">
        <f t="shared" si="26"/>
        <v>41575.379999999997</v>
      </c>
      <c r="Q91" s="78">
        <f t="shared" si="27"/>
        <v>0.31</v>
      </c>
      <c r="R91" s="27">
        <v>27.896899999999999</v>
      </c>
      <c r="AD91" s="34"/>
      <c r="AE91" s="34"/>
      <c r="AF91" s="34"/>
      <c r="AG91" s="34"/>
      <c r="AH91" s="34"/>
      <c r="AI91" s="34"/>
      <c r="AJ91" s="35"/>
      <c r="AK91" s="34"/>
      <c r="AL91" s="35"/>
      <c r="AM91" s="34"/>
      <c r="AN91" s="34"/>
      <c r="AO91" s="35"/>
      <c r="AP91" s="35"/>
      <c r="AQ91" s="48">
        <f t="shared" si="30"/>
        <v>0</v>
      </c>
      <c r="AR91" s="66">
        <f t="shared" si="31"/>
        <v>0</v>
      </c>
      <c r="AS91" s="67">
        <f t="shared" si="46"/>
        <v>0</v>
      </c>
      <c r="AT91" s="67">
        <f t="shared" si="46"/>
        <v>0</v>
      </c>
      <c r="AU91" s="67">
        <f t="shared" si="46"/>
        <v>0</v>
      </c>
      <c r="AV91" s="67">
        <f t="shared" si="46"/>
        <v>0</v>
      </c>
      <c r="AW91" s="67">
        <f t="shared" si="46"/>
        <v>0</v>
      </c>
      <c r="AX91" s="67">
        <f t="shared" si="46"/>
        <v>0</v>
      </c>
      <c r="AY91" s="67">
        <f t="shared" si="46"/>
        <v>0</v>
      </c>
      <c r="AZ91" s="67">
        <f t="shared" si="46"/>
        <v>0</v>
      </c>
      <c r="BA91" s="68">
        <f t="shared" si="32"/>
        <v>0</v>
      </c>
      <c r="BB91" s="64">
        <f t="shared" si="33"/>
        <v>0</v>
      </c>
      <c r="BC91" s="69">
        <f t="shared" si="34"/>
        <v>0</v>
      </c>
      <c r="BD91" s="67">
        <f t="shared" si="47"/>
        <v>0</v>
      </c>
      <c r="BE91" s="67">
        <f t="shared" si="47"/>
        <v>0</v>
      </c>
      <c r="BF91" s="67">
        <f t="shared" si="47"/>
        <v>0</v>
      </c>
      <c r="BG91" s="67">
        <f t="shared" si="47"/>
        <v>0</v>
      </c>
      <c r="BH91" s="67">
        <f t="shared" si="47"/>
        <v>0</v>
      </c>
      <c r="BI91" s="67">
        <f t="shared" si="47"/>
        <v>0</v>
      </c>
      <c r="BJ91" s="67">
        <f t="shared" si="47"/>
        <v>0</v>
      </c>
      <c r="BK91" s="67">
        <f t="shared" si="47"/>
        <v>0</v>
      </c>
      <c r="BL91" s="70">
        <f t="shared" si="35"/>
        <v>0</v>
      </c>
      <c r="BM91" s="71">
        <f t="shared" si="36"/>
        <v>0</v>
      </c>
      <c r="BN91" s="71">
        <f t="shared" si="37"/>
        <v>0</v>
      </c>
      <c r="BO91" s="71">
        <f t="shared" si="38"/>
        <v>0</v>
      </c>
      <c r="BP91" s="71">
        <f t="shared" si="39"/>
        <v>0</v>
      </c>
      <c r="BQ91" s="71">
        <f t="shared" si="40"/>
        <v>0</v>
      </c>
      <c r="BR91" s="71">
        <f t="shared" si="41"/>
        <v>0</v>
      </c>
      <c r="BS91" s="71">
        <f t="shared" si="42"/>
        <v>0</v>
      </c>
      <c r="BT91" s="71">
        <f t="shared" si="43"/>
        <v>0</v>
      </c>
      <c r="BU91" s="72">
        <f t="shared" si="44"/>
        <v>0</v>
      </c>
      <c r="BV91" s="73">
        <f t="shared" si="45"/>
        <v>0</v>
      </c>
      <c r="BW91" s="129" t="s">
        <v>567</v>
      </c>
      <c r="BX91" s="134">
        <v>2022</v>
      </c>
      <c r="BY91" s="129" t="s">
        <v>568</v>
      </c>
      <c r="BZ91" s="129" t="s">
        <v>572</v>
      </c>
      <c r="CA91" s="129" t="s">
        <v>574</v>
      </c>
      <c r="CB91" s="129" t="s">
        <v>570</v>
      </c>
    </row>
    <row r="92" spans="1:81" x14ac:dyDescent="0.25">
      <c r="A92" s="77" t="str">
        <f t="shared" si="24"/>
        <v>X2OI01KAK90JBLK</v>
      </c>
      <c r="B92" s="77" t="s">
        <v>251</v>
      </c>
      <c r="C92" s="77"/>
      <c r="D92" s="77" t="s">
        <v>253</v>
      </c>
      <c r="E92" s="77" t="s">
        <v>252</v>
      </c>
      <c r="F92" s="77" t="s">
        <v>333</v>
      </c>
      <c r="G92" s="77" t="s">
        <v>334</v>
      </c>
      <c r="H92" s="77" t="s">
        <v>85</v>
      </c>
      <c r="I92" s="77" t="s">
        <v>366</v>
      </c>
      <c r="J92" s="77" t="s">
        <v>127</v>
      </c>
      <c r="K92" s="77" t="s">
        <v>129</v>
      </c>
      <c r="L92" s="77" t="s">
        <v>130</v>
      </c>
      <c r="M92" s="77">
        <v>24.99</v>
      </c>
      <c r="N92" s="96">
        <f t="shared" si="25"/>
        <v>22898.337</v>
      </c>
      <c r="O92" s="77"/>
      <c r="P92" s="96">
        <f t="shared" si="26"/>
        <v>11545.38</v>
      </c>
      <c r="Q92" s="78">
        <f t="shared" si="27"/>
        <v>0.31</v>
      </c>
      <c r="R92" s="27">
        <v>7.7468999999999992</v>
      </c>
      <c r="AD92" s="34"/>
      <c r="AE92" s="34"/>
      <c r="AF92" s="34"/>
      <c r="AG92" s="34"/>
      <c r="AH92" s="34"/>
      <c r="AI92" s="34"/>
      <c r="AJ92" s="35"/>
      <c r="AK92" s="34"/>
      <c r="AL92" s="35"/>
      <c r="AM92" s="34"/>
      <c r="AN92" s="34"/>
      <c r="AO92" s="35"/>
      <c r="AP92" s="35"/>
      <c r="AQ92" s="48">
        <f t="shared" si="30"/>
        <v>0</v>
      </c>
      <c r="AR92" s="66">
        <f t="shared" si="31"/>
        <v>0</v>
      </c>
      <c r="AS92" s="67">
        <f t="shared" si="46"/>
        <v>0</v>
      </c>
      <c r="AT92" s="67">
        <f t="shared" si="46"/>
        <v>0</v>
      </c>
      <c r="AU92" s="67">
        <f t="shared" si="46"/>
        <v>0</v>
      </c>
      <c r="AV92" s="67">
        <f t="shared" si="46"/>
        <v>0</v>
      </c>
      <c r="AW92" s="67">
        <f t="shared" si="46"/>
        <v>0</v>
      </c>
      <c r="AX92" s="67">
        <f t="shared" si="46"/>
        <v>0</v>
      </c>
      <c r="AY92" s="67">
        <f t="shared" si="46"/>
        <v>0</v>
      </c>
      <c r="AZ92" s="67">
        <f t="shared" si="46"/>
        <v>0</v>
      </c>
      <c r="BA92" s="68">
        <f t="shared" si="32"/>
        <v>0</v>
      </c>
      <c r="BB92" s="64">
        <f t="shared" si="33"/>
        <v>0</v>
      </c>
      <c r="BC92" s="69">
        <f t="shared" si="34"/>
        <v>0</v>
      </c>
      <c r="BD92" s="67">
        <f t="shared" si="47"/>
        <v>0</v>
      </c>
      <c r="BE92" s="67">
        <f t="shared" si="47"/>
        <v>0</v>
      </c>
      <c r="BF92" s="67">
        <f t="shared" si="47"/>
        <v>0</v>
      </c>
      <c r="BG92" s="67">
        <f t="shared" si="47"/>
        <v>0</v>
      </c>
      <c r="BH92" s="67">
        <f t="shared" si="47"/>
        <v>0</v>
      </c>
      <c r="BI92" s="67">
        <f t="shared" si="47"/>
        <v>0</v>
      </c>
      <c r="BJ92" s="67">
        <f t="shared" si="47"/>
        <v>0</v>
      </c>
      <c r="BK92" s="67">
        <f t="shared" si="47"/>
        <v>0</v>
      </c>
      <c r="BL92" s="70">
        <f t="shared" si="35"/>
        <v>0</v>
      </c>
      <c r="BM92" s="71">
        <f t="shared" si="36"/>
        <v>0</v>
      </c>
      <c r="BN92" s="71">
        <f t="shared" si="37"/>
        <v>0</v>
      </c>
      <c r="BO92" s="71">
        <f t="shared" si="38"/>
        <v>0</v>
      </c>
      <c r="BP92" s="71">
        <f t="shared" si="39"/>
        <v>0</v>
      </c>
      <c r="BQ92" s="71">
        <f t="shared" si="40"/>
        <v>0</v>
      </c>
      <c r="BR92" s="71">
        <f t="shared" si="41"/>
        <v>0</v>
      </c>
      <c r="BS92" s="71">
        <f t="shared" si="42"/>
        <v>0</v>
      </c>
      <c r="BT92" s="71">
        <f t="shared" si="43"/>
        <v>0</v>
      </c>
      <c r="BU92" s="72">
        <f t="shared" si="44"/>
        <v>0</v>
      </c>
      <c r="BV92" s="73">
        <f t="shared" si="45"/>
        <v>0</v>
      </c>
      <c r="BW92" s="129" t="s">
        <v>567</v>
      </c>
      <c r="BX92" s="134">
        <v>2022</v>
      </c>
      <c r="BY92" s="129" t="s">
        <v>568</v>
      </c>
      <c r="BZ92" s="129" t="s">
        <v>572</v>
      </c>
      <c r="CA92" s="129" t="s">
        <v>574</v>
      </c>
      <c r="CB92" s="129" t="s">
        <v>570</v>
      </c>
    </row>
    <row r="93" spans="1:81" x14ac:dyDescent="0.25">
      <c r="A93" s="77" t="str">
        <f t="shared" si="24"/>
        <v>X2OI01KAK90G8X8</v>
      </c>
      <c r="B93" s="77" t="s">
        <v>251</v>
      </c>
      <c r="C93" s="77"/>
      <c r="D93" s="77" t="s">
        <v>253</v>
      </c>
      <c r="E93" s="77" t="s">
        <v>252</v>
      </c>
      <c r="F93" s="77" t="s">
        <v>333</v>
      </c>
      <c r="G93" s="77" t="s">
        <v>334</v>
      </c>
      <c r="H93" s="77" t="s">
        <v>411</v>
      </c>
      <c r="I93" s="77" t="s">
        <v>412</v>
      </c>
      <c r="J93" s="77" t="s">
        <v>127</v>
      </c>
      <c r="K93" s="77" t="s">
        <v>129</v>
      </c>
      <c r="L93" s="77" t="s">
        <v>130</v>
      </c>
      <c r="M93" s="77">
        <v>24.99</v>
      </c>
      <c r="N93" s="96">
        <f t="shared" si="25"/>
        <v>22898.337</v>
      </c>
      <c r="O93" s="77"/>
      <c r="P93" s="96">
        <f t="shared" si="26"/>
        <v>11545.38</v>
      </c>
      <c r="Q93" s="78">
        <f t="shared" si="27"/>
        <v>0.31</v>
      </c>
      <c r="R93" s="27">
        <v>7.7468999999999992</v>
      </c>
      <c r="AD93" s="34"/>
      <c r="AE93" s="34"/>
      <c r="AF93" s="34"/>
      <c r="AG93" s="34"/>
      <c r="AH93" s="34"/>
      <c r="AI93" s="34"/>
      <c r="AJ93" s="35"/>
      <c r="AK93" s="34"/>
      <c r="AL93" s="35"/>
      <c r="AM93" s="34"/>
      <c r="AN93" s="34"/>
      <c r="AO93" s="35"/>
      <c r="AP93" s="35"/>
      <c r="AQ93" s="48">
        <f t="shared" si="30"/>
        <v>0</v>
      </c>
      <c r="AR93" s="66">
        <f t="shared" si="31"/>
        <v>0</v>
      </c>
      <c r="AS93" s="67">
        <f t="shared" si="46"/>
        <v>0</v>
      </c>
      <c r="AT93" s="67">
        <f t="shared" si="46"/>
        <v>0</v>
      </c>
      <c r="AU93" s="67">
        <f t="shared" si="46"/>
        <v>0</v>
      </c>
      <c r="AV93" s="67">
        <f t="shared" si="46"/>
        <v>0</v>
      </c>
      <c r="AW93" s="67">
        <f t="shared" si="46"/>
        <v>0</v>
      </c>
      <c r="AX93" s="67">
        <f t="shared" si="46"/>
        <v>0</v>
      </c>
      <c r="AY93" s="67">
        <f t="shared" si="46"/>
        <v>0</v>
      </c>
      <c r="AZ93" s="67">
        <f t="shared" si="46"/>
        <v>0</v>
      </c>
      <c r="BA93" s="68">
        <f t="shared" si="32"/>
        <v>0</v>
      </c>
      <c r="BB93" s="64">
        <f t="shared" si="33"/>
        <v>0</v>
      </c>
      <c r="BC93" s="69">
        <f t="shared" si="34"/>
        <v>0</v>
      </c>
      <c r="BD93" s="67">
        <f t="shared" si="47"/>
        <v>0</v>
      </c>
      <c r="BE93" s="67">
        <f t="shared" si="47"/>
        <v>0</v>
      </c>
      <c r="BF93" s="67">
        <f t="shared" si="47"/>
        <v>0</v>
      </c>
      <c r="BG93" s="67">
        <f t="shared" si="47"/>
        <v>0</v>
      </c>
      <c r="BH93" s="67">
        <f t="shared" si="47"/>
        <v>0</v>
      </c>
      <c r="BI93" s="67">
        <f t="shared" si="47"/>
        <v>0</v>
      </c>
      <c r="BJ93" s="67">
        <f t="shared" si="47"/>
        <v>0</v>
      </c>
      <c r="BK93" s="67">
        <f t="shared" si="47"/>
        <v>0</v>
      </c>
      <c r="BL93" s="70">
        <f t="shared" si="35"/>
        <v>0</v>
      </c>
      <c r="BM93" s="71">
        <f t="shared" si="36"/>
        <v>0</v>
      </c>
      <c r="BN93" s="71">
        <f t="shared" si="37"/>
        <v>0</v>
      </c>
      <c r="BO93" s="71">
        <f t="shared" si="38"/>
        <v>0</v>
      </c>
      <c r="BP93" s="71">
        <f t="shared" si="39"/>
        <v>0</v>
      </c>
      <c r="BQ93" s="71">
        <f t="shared" si="40"/>
        <v>0</v>
      </c>
      <c r="BR93" s="71">
        <f t="shared" si="41"/>
        <v>0</v>
      </c>
      <c r="BS93" s="71">
        <f t="shared" si="42"/>
        <v>0</v>
      </c>
      <c r="BT93" s="71">
        <f t="shared" si="43"/>
        <v>0</v>
      </c>
      <c r="BU93" s="72">
        <f t="shared" si="44"/>
        <v>0</v>
      </c>
      <c r="BV93" s="73">
        <f t="shared" si="45"/>
        <v>0</v>
      </c>
      <c r="BW93" s="129" t="s">
        <v>567</v>
      </c>
      <c r="BX93" s="134">
        <v>2022</v>
      </c>
      <c r="BY93" s="129" t="s">
        <v>568</v>
      </c>
      <c r="BZ93" s="129" t="s">
        <v>572</v>
      </c>
      <c r="CA93" s="129" t="s">
        <v>574</v>
      </c>
      <c r="CB93" s="129" t="s">
        <v>570</v>
      </c>
    </row>
    <row r="94" spans="1:81" x14ac:dyDescent="0.25">
      <c r="A94" s="77" t="str">
        <f t="shared" si="24"/>
        <v>X2OI01KAK90TWHT</v>
      </c>
      <c r="B94" s="77" t="s">
        <v>251</v>
      </c>
      <c r="C94" s="77"/>
      <c r="D94" s="77" t="s">
        <v>253</v>
      </c>
      <c r="E94" s="77" t="s">
        <v>252</v>
      </c>
      <c r="F94" s="77" t="s">
        <v>333</v>
      </c>
      <c r="G94" s="77" t="s">
        <v>334</v>
      </c>
      <c r="H94" s="77" t="s">
        <v>384</v>
      </c>
      <c r="I94" s="77" t="s">
        <v>385</v>
      </c>
      <c r="J94" s="77" t="s">
        <v>127</v>
      </c>
      <c r="K94" s="77" t="s">
        <v>129</v>
      </c>
      <c r="L94" s="77" t="s">
        <v>130</v>
      </c>
      <c r="M94" s="77">
        <v>24.99</v>
      </c>
      <c r="N94" s="96">
        <f t="shared" si="25"/>
        <v>22898.337</v>
      </c>
      <c r="O94" s="77"/>
      <c r="P94" s="96">
        <f t="shared" si="26"/>
        <v>11545.38</v>
      </c>
      <c r="Q94" s="78">
        <f t="shared" si="27"/>
        <v>0.31</v>
      </c>
      <c r="R94" s="27">
        <v>7.7468999999999992</v>
      </c>
      <c r="AD94" s="34"/>
      <c r="AE94" s="34"/>
      <c r="AF94" s="34"/>
      <c r="AG94" s="34"/>
      <c r="AH94" s="34"/>
      <c r="AI94" s="34"/>
      <c r="AJ94" s="35"/>
      <c r="AK94" s="34"/>
      <c r="AL94" s="35"/>
      <c r="AM94" s="34"/>
      <c r="AN94" s="34"/>
      <c r="AO94" s="35"/>
      <c r="AP94" s="35"/>
      <c r="AQ94" s="48">
        <f t="shared" si="30"/>
        <v>0</v>
      </c>
      <c r="AR94" s="66">
        <f t="shared" si="31"/>
        <v>0</v>
      </c>
      <c r="AS94" s="67">
        <f t="shared" si="46"/>
        <v>0</v>
      </c>
      <c r="AT94" s="67">
        <f t="shared" si="46"/>
        <v>0</v>
      </c>
      <c r="AU94" s="67">
        <f t="shared" si="46"/>
        <v>0</v>
      </c>
      <c r="AV94" s="67">
        <f t="shared" si="46"/>
        <v>0</v>
      </c>
      <c r="AW94" s="67">
        <f t="shared" si="46"/>
        <v>0</v>
      </c>
      <c r="AX94" s="67">
        <f t="shared" si="46"/>
        <v>0</v>
      </c>
      <c r="AY94" s="67">
        <f t="shared" si="46"/>
        <v>0</v>
      </c>
      <c r="AZ94" s="67">
        <f t="shared" si="46"/>
        <v>0</v>
      </c>
      <c r="BA94" s="68">
        <f t="shared" si="32"/>
        <v>0</v>
      </c>
      <c r="BB94" s="64">
        <f t="shared" si="33"/>
        <v>0</v>
      </c>
      <c r="BC94" s="69">
        <f t="shared" si="34"/>
        <v>0</v>
      </c>
      <c r="BD94" s="67">
        <f t="shared" si="47"/>
        <v>0</v>
      </c>
      <c r="BE94" s="67">
        <f t="shared" si="47"/>
        <v>0</v>
      </c>
      <c r="BF94" s="67">
        <f t="shared" si="47"/>
        <v>0</v>
      </c>
      <c r="BG94" s="67">
        <f t="shared" si="47"/>
        <v>0</v>
      </c>
      <c r="BH94" s="67">
        <f t="shared" si="47"/>
        <v>0</v>
      </c>
      <c r="BI94" s="67">
        <f t="shared" si="47"/>
        <v>0</v>
      </c>
      <c r="BJ94" s="67">
        <f t="shared" si="47"/>
        <v>0</v>
      </c>
      <c r="BK94" s="67">
        <f t="shared" si="47"/>
        <v>0</v>
      </c>
      <c r="BL94" s="70">
        <f t="shared" si="35"/>
        <v>0</v>
      </c>
      <c r="BM94" s="71">
        <f t="shared" si="36"/>
        <v>0</v>
      </c>
      <c r="BN94" s="71">
        <f t="shared" si="37"/>
        <v>0</v>
      </c>
      <c r="BO94" s="71">
        <f t="shared" si="38"/>
        <v>0</v>
      </c>
      <c r="BP94" s="71">
        <f t="shared" si="39"/>
        <v>0</v>
      </c>
      <c r="BQ94" s="71">
        <f t="shared" si="40"/>
        <v>0</v>
      </c>
      <c r="BR94" s="71">
        <f t="shared" si="41"/>
        <v>0</v>
      </c>
      <c r="BS94" s="71">
        <f t="shared" si="42"/>
        <v>0</v>
      </c>
      <c r="BT94" s="71">
        <f t="shared" si="43"/>
        <v>0</v>
      </c>
      <c r="BU94" s="72">
        <f t="shared" si="44"/>
        <v>0</v>
      </c>
      <c r="BV94" s="73">
        <f t="shared" si="45"/>
        <v>0</v>
      </c>
      <c r="BW94" s="129" t="s">
        <v>567</v>
      </c>
      <c r="BX94" s="134">
        <v>2022</v>
      </c>
      <c r="BY94" s="129" t="s">
        <v>568</v>
      </c>
      <c r="BZ94" s="129" t="s">
        <v>572</v>
      </c>
      <c r="CA94" s="129" t="s">
        <v>574</v>
      </c>
      <c r="CB94" s="129" t="s">
        <v>570</v>
      </c>
    </row>
    <row r="95" spans="1:81" x14ac:dyDescent="0.25">
      <c r="A95" s="77" t="str">
        <f t="shared" si="24"/>
        <v>X2OL16WEB90JBLK</v>
      </c>
      <c r="B95" s="77" t="s">
        <v>251</v>
      </c>
      <c r="C95" s="77"/>
      <c r="D95" s="77" t="s">
        <v>308</v>
      </c>
      <c r="E95" s="77" t="s">
        <v>252</v>
      </c>
      <c r="F95" s="77" t="s">
        <v>335</v>
      </c>
      <c r="G95" s="77" t="s">
        <v>336</v>
      </c>
      <c r="H95" s="77" t="s">
        <v>85</v>
      </c>
      <c r="I95" s="77" t="s">
        <v>366</v>
      </c>
      <c r="J95" s="77" t="s">
        <v>434</v>
      </c>
      <c r="K95" s="77" t="s">
        <v>450</v>
      </c>
      <c r="L95" s="77" t="s">
        <v>130</v>
      </c>
      <c r="M95" s="77">
        <v>99.99</v>
      </c>
      <c r="N95" s="96">
        <f t="shared" si="25"/>
        <v>91620.837</v>
      </c>
      <c r="O95" s="77"/>
      <c r="P95" s="96">
        <f t="shared" si="26"/>
        <v>46195.38</v>
      </c>
      <c r="Q95" s="78">
        <f t="shared" si="27"/>
        <v>0.31</v>
      </c>
      <c r="R95" s="27">
        <v>30.996899999999997</v>
      </c>
      <c r="AD95" s="34"/>
      <c r="AE95" s="34"/>
      <c r="AF95" s="34"/>
      <c r="AG95" s="34"/>
      <c r="AH95" s="34"/>
      <c r="AI95" s="34"/>
      <c r="AJ95" s="35"/>
      <c r="AK95" s="34"/>
      <c r="AL95" s="35"/>
      <c r="AM95" s="34"/>
      <c r="AN95" s="34"/>
      <c r="AO95" s="35"/>
      <c r="AP95" s="35"/>
      <c r="AQ95" s="48">
        <f t="shared" si="30"/>
        <v>0</v>
      </c>
      <c r="AR95" s="66">
        <f t="shared" si="31"/>
        <v>0</v>
      </c>
      <c r="AS95" s="67">
        <f t="shared" si="46"/>
        <v>0</v>
      </c>
      <c r="AT95" s="67">
        <f t="shared" si="46"/>
        <v>0</v>
      </c>
      <c r="AU95" s="67">
        <f t="shared" si="46"/>
        <v>0</v>
      </c>
      <c r="AV95" s="67">
        <f t="shared" si="46"/>
        <v>0</v>
      </c>
      <c r="AW95" s="67">
        <f t="shared" si="46"/>
        <v>0</v>
      </c>
      <c r="AX95" s="67">
        <f t="shared" si="46"/>
        <v>0</v>
      </c>
      <c r="AY95" s="67">
        <f t="shared" si="46"/>
        <v>0</v>
      </c>
      <c r="AZ95" s="67">
        <f t="shared" si="46"/>
        <v>0</v>
      </c>
      <c r="BA95" s="68">
        <f t="shared" si="32"/>
        <v>0</v>
      </c>
      <c r="BB95" s="64">
        <f t="shared" si="33"/>
        <v>0</v>
      </c>
      <c r="BC95" s="69">
        <f t="shared" si="34"/>
        <v>0</v>
      </c>
      <c r="BD95" s="67">
        <f t="shared" si="47"/>
        <v>0</v>
      </c>
      <c r="BE95" s="67">
        <f t="shared" si="47"/>
        <v>0</v>
      </c>
      <c r="BF95" s="67">
        <f t="shared" si="47"/>
        <v>0</v>
      </c>
      <c r="BG95" s="67">
        <f t="shared" si="47"/>
        <v>0</v>
      </c>
      <c r="BH95" s="67">
        <f t="shared" si="47"/>
        <v>0</v>
      </c>
      <c r="BI95" s="67">
        <f t="shared" si="47"/>
        <v>0</v>
      </c>
      <c r="BJ95" s="67">
        <f t="shared" si="47"/>
        <v>0</v>
      </c>
      <c r="BK95" s="67">
        <f t="shared" si="47"/>
        <v>0</v>
      </c>
      <c r="BL95" s="70">
        <f t="shared" si="35"/>
        <v>0</v>
      </c>
      <c r="BM95" s="71">
        <f t="shared" si="36"/>
        <v>0</v>
      </c>
      <c r="BN95" s="71">
        <f t="shared" si="37"/>
        <v>0</v>
      </c>
      <c r="BO95" s="71">
        <f t="shared" si="38"/>
        <v>0</v>
      </c>
      <c r="BP95" s="71">
        <f t="shared" si="39"/>
        <v>0</v>
      </c>
      <c r="BQ95" s="71">
        <f t="shared" si="40"/>
        <v>0</v>
      </c>
      <c r="BR95" s="71">
        <f t="shared" si="41"/>
        <v>0</v>
      </c>
      <c r="BS95" s="71">
        <f t="shared" si="42"/>
        <v>0</v>
      </c>
      <c r="BT95" s="71">
        <f t="shared" si="43"/>
        <v>0</v>
      </c>
      <c r="BU95" s="72">
        <f t="shared" si="44"/>
        <v>0</v>
      </c>
      <c r="BV95" s="73">
        <f t="shared" si="45"/>
        <v>0</v>
      </c>
      <c r="BW95" s="129" t="s">
        <v>567</v>
      </c>
      <c r="BX95" s="134">
        <v>2022</v>
      </c>
      <c r="BY95" s="129" t="s">
        <v>568</v>
      </c>
      <c r="BZ95" s="129" t="s">
        <v>572</v>
      </c>
      <c r="CA95" s="129" t="s">
        <v>574</v>
      </c>
      <c r="CB95" s="129" t="s">
        <v>570</v>
      </c>
    </row>
    <row r="96" spans="1:81" x14ac:dyDescent="0.25">
      <c r="A96" s="77" t="str">
        <f t="shared" si="24"/>
        <v>X2OL20WAMC0TWHT</v>
      </c>
      <c r="B96" s="77" t="s">
        <v>251</v>
      </c>
      <c r="C96" s="77"/>
      <c r="D96" s="77" t="s">
        <v>308</v>
      </c>
      <c r="E96" s="77" t="s">
        <v>252</v>
      </c>
      <c r="F96" s="77" t="s">
        <v>337</v>
      </c>
      <c r="G96" s="77" t="s">
        <v>338</v>
      </c>
      <c r="H96" s="77" t="s">
        <v>384</v>
      </c>
      <c r="I96" s="77" t="s">
        <v>385</v>
      </c>
      <c r="J96" s="77" t="s">
        <v>390</v>
      </c>
      <c r="K96" s="77" t="s">
        <v>450</v>
      </c>
      <c r="L96" s="77" t="s">
        <v>130</v>
      </c>
      <c r="M96" s="77">
        <v>59.99</v>
      </c>
      <c r="N96" s="96">
        <f t="shared" si="25"/>
        <v>54968.837</v>
      </c>
      <c r="O96" s="77"/>
      <c r="P96" s="96">
        <f t="shared" si="26"/>
        <v>27715.38</v>
      </c>
      <c r="Q96" s="78">
        <f t="shared" si="27"/>
        <v>0.31</v>
      </c>
      <c r="R96" s="27">
        <v>18.596900000000002</v>
      </c>
      <c r="AD96" s="34">
        <v>15</v>
      </c>
      <c r="AE96" s="34">
        <v>15</v>
      </c>
      <c r="AF96" s="34"/>
      <c r="AG96" s="34"/>
      <c r="AH96" s="34"/>
      <c r="AI96" s="34"/>
      <c r="AJ96" s="35">
        <v>15</v>
      </c>
      <c r="AK96" s="34">
        <v>15</v>
      </c>
      <c r="AL96" s="35"/>
      <c r="AM96" s="34"/>
      <c r="AN96" s="34"/>
      <c r="AO96" s="35"/>
      <c r="AP96" s="35"/>
      <c r="AQ96" s="48">
        <f t="shared" si="30"/>
        <v>30</v>
      </c>
      <c r="AR96" s="66">
        <f t="shared" si="31"/>
        <v>576.50390000000004</v>
      </c>
      <c r="AS96" s="67">
        <f t="shared" si="46"/>
        <v>7</v>
      </c>
      <c r="AT96" s="67">
        <f t="shared" si="46"/>
        <v>11</v>
      </c>
      <c r="AU96" s="67">
        <f t="shared" si="46"/>
        <v>8</v>
      </c>
      <c r="AV96" s="67">
        <f t="shared" si="46"/>
        <v>5</v>
      </c>
      <c r="AW96" s="67">
        <f t="shared" si="46"/>
        <v>0</v>
      </c>
      <c r="AX96" s="67">
        <f t="shared" si="46"/>
        <v>0</v>
      </c>
      <c r="AY96" s="67">
        <f t="shared" si="46"/>
        <v>0</v>
      </c>
      <c r="AZ96" s="67">
        <f t="shared" si="46"/>
        <v>0</v>
      </c>
      <c r="BA96" s="68">
        <f t="shared" si="32"/>
        <v>31</v>
      </c>
      <c r="BB96" s="64">
        <f t="shared" si="33"/>
        <v>30</v>
      </c>
      <c r="BC96" s="69">
        <f t="shared" si="34"/>
        <v>557.90700000000004</v>
      </c>
      <c r="BD96" s="67">
        <f t="shared" si="47"/>
        <v>7</v>
      </c>
      <c r="BE96" s="67">
        <f t="shared" si="47"/>
        <v>11</v>
      </c>
      <c r="BF96" s="67">
        <f t="shared" si="47"/>
        <v>8</v>
      </c>
      <c r="BG96" s="67">
        <f t="shared" si="47"/>
        <v>4</v>
      </c>
      <c r="BH96" s="67">
        <f t="shared" si="47"/>
        <v>0</v>
      </c>
      <c r="BI96" s="67">
        <f t="shared" si="47"/>
        <v>0</v>
      </c>
      <c r="BJ96" s="67">
        <f t="shared" si="47"/>
        <v>0</v>
      </c>
      <c r="BK96" s="67">
        <f t="shared" si="47"/>
        <v>0</v>
      </c>
      <c r="BL96" s="70">
        <f t="shared" si="35"/>
        <v>30</v>
      </c>
      <c r="BM96" s="71">
        <f t="shared" si="36"/>
        <v>14</v>
      </c>
      <c r="BN96" s="71">
        <f t="shared" si="37"/>
        <v>22</v>
      </c>
      <c r="BO96" s="71">
        <f t="shared" si="38"/>
        <v>16</v>
      </c>
      <c r="BP96" s="71">
        <f t="shared" si="39"/>
        <v>9</v>
      </c>
      <c r="BQ96" s="71">
        <f t="shared" si="40"/>
        <v>0</v>
      </c>
      <c r="BR96" s="71">
        <f t="shared" si="41"/>
        <v>0</v>
      </c>
      <c r="BS96" s="71">
        <f t="shared" si="42"/>
        <v>0</v>
      </c>
      <c r="BT96" s="71">
        <f t="shared" si="43"/>
        <v>0</v>
      </c>
      <c r="BU96" s="72">
        <f t="shared" si="44"/>
        <v>61</v>
      </c>
      <c r="BV96" s="73">
        <f t="shared" si="45"/>
        <v>1134.4109000000001</v>
      </c>
      <c r="BW96" s="129" t="s">
        <v>567</v>
      </c>
      <c r="BX96" s="134">
        <v>2022</v>
      </c>
      <c r="BY96" s="129" t="s">
        <v>568</v>
      </c>
      <c r="BZ96" s="129" t="s">
        <v>572</v>
      </c>
      <c r="CA96" s="129" t="s">
        <v>574</v>
      </c>
      <c r="CB96" s="129" t="s">
        <v>550</v>
      </c>
      <c r="CC96" t="s">
        <v>550</v>
      </c>
    </row>
    <row r="97" spans="1:81" x14ac:dyDescent="0.25">
      <c r="A97" s="77" t="str">
        <f t="shared" si="24"/>
        <v>X2OI02KAK90G3H4</v>
      </c>
      <c r="B97" s="77" t="s">
        <v>251</v>
      </c>
      <c r="C97" s="77"/>
      <c r="D97" s="77" t="s">
        <v>253</v>
      </c>
      <c r="E97" s="77" t="s">
        <v>252</v>
      </c>
      <c r="F97" s="77" t="s">
        <v>339</v>
      </c>
      <c r="G97" s="77" t="s">
        <v>340</v>
      </c>
      <c r="H97" s="77" t="s">
        <v>435</v>
      </c>
      <c r="I97" s="77" t="s">
        <v>436</v>
      </c>
      <c r="J97" s="77" t="s">
        <v>127</v>
      </c>
      <c r="K97" s="77" t="s">
        <v>129</v>
      </c>
      <c r="L97" s="77" t="s">
        <v>130</v>
      </c>
      <c r="M97" s="77">
        <v>24.99</v>
      </c>
      <c r="N97" s="96">
        <f t="shared" si="25"/>
        <v>22898.337</v>
      </c>
      <c r="O97" s="77"/>
      <c r="P97" s="96">
        <f t="shared" si="26"/>
        <v>11545.38</v>
      </c>
      <c r="Q97" s="78">
        <f t="shared" si="27"/>
        <v>0.31</v>
      </c>
      <c r="R97" s="27">
        <v>7.7468999999999992</v>
      </c>
      <c r="AD97" s="34">
        <v>20</v>
      </c>
      <c r="AE97" s="34">
        <v>20</v>
      </c>
      <c r="AF97" s="34"/>
      <c r="AG97" s="34"/>
      <c r="AH97" s="34"/>
      <c r="AI97" s="34"/>
      <c r="AJ97" s="35">
        <v>20</v>
      </c>
      <c r="AK97" s="34">
        <v>20</v>
      </c>
      <c r="AL97" s="35"/>
      <c r="AM97" s="34"/>
      <c r="AN97" s="34"/>
      <c r="AO97" s="35"/>
      <c r="AP97" s="35"/>
      <c r="AQ97" s="48">
        <f t="shared" si="30"/>
        <v>40</v>
      </c>
      <c r="AR97" s="66">
        <f t="shared" si="31"/>
        <v>309.87599999999998</v>
      </c>
      <c r="AS97" s="67">
        <f t="shared" si="46"/>
        <v>9</v>
      </c>
      <c r="AT97" s="67">
        <f t="shared" si="46"/>
        <v>14</v>
      </c>
      <c r="AU97" s="67">
        <f t="shared" si="46"/>
        <v>11</v>
      </c>
      <c r="AV97" s="67">
        <f t="shared" si="46"/>
        <v>6</v>
      </c>
      <c r="AW97" s="67">
        <f t="shared" si="46"/>
        <v>0</v>
      </c>
      <c r="AX97" s="67">
        <f t="shared" si="46"/>
        <v>0</v>
      </c>
      <c r="AY97" s="67">
        <f t="shared" si="46"/>
        <v>0</v>
      </c>
      <c r="AZ97" s="67">
        <f t="shared" si="46"/>
        <v>0</v>
      </c>
      <c r="BA97" s="68">
        <f t="shared" si="32"/>
        <v>40</v>
      </c>
      <c r="BB97" s="64">
        <f t="shared" si="33"/>
        <v>40</v>
      </c>
      <c r="BC97" s="69">
        <f t="shared" si="34"/>
        <v>309.87599999999998</v>
      </c>
      <c r="BD97" s="67">
        <f t="shared" si="47"/>
        <v>9</v>
      </c>
      <c r="BE97" s="67">
        <f t="shared" si="47"/>
        <v>14</v>
      </c>
      <c r="BF97" s="67">
        <f t="shared" si="47"/>
        <v>11</v>
      </c>
      <c r="BG97" s="67">
        <f t="shared" si="47"/>
        <v>6</v>
      </c>
      <c r="BH97" s="67">
        <f t="shared" si="47"/>
        <v>0</v>
      </c>
      <c r="BI97" s="67">
        <f t="shared" si="47"/>
        <v>0</v>
      </c>
      <c r="BJ97" s="67">
        <f t="shared" si="47"/>
        <v>0</v>
      </c>
      <c r="BK97" s="67">
        <f t="shared" si="47"/>
        <v>0</v>
      </c>
      <c r="BL97" s="70">
        <f t="shared" si="35"/>
        <v>40</v>
      </c>
      <c r="BM97" s="71">
        <f t="shared" si="36"/>
        <v>18</v>
      </c>
      <c r="BN97" s="71">
        <f t="shared" si="37"/>
        <v>28</v>
      </c>
      <c r="BO97" s="71">
        <f t="shared" si="38"/>
        <v>22</v>
      </c>
      <c r="BP97" s="71">
        <f t="shared" si="39"/>
        <v>12</v>
      </c>
      <c r="BQ97" s="71">
        <f t="shared" si="40"/>
        <v>0</v>
      </c>
      <c r="BR97" s="71">
        <f t="shared" si="41"/>
        <v>0</v>
      </c>
      <c r="BS97" s="71">
        <f t="shared" si="42"/>
        <v>0</v>
      </c>
      <c r="BT97" s="71">
        <f t="shared" si="43"/>
        <v>0</v>
      </c>
      <c r="BU97" s="72">
        <f t="shared" si="44"/>
        <v>80</v>
      </c>
      <c r="BV97" s="73">
        <f t="shared" si="45"/>
        <v>619.75199999999995</v>
      </c>
      <c r="BW97" s="129" t="s">
        <v>567</v>
      </c>
      <c r="BX97" s="134">
        <v>2022</v>
      </c>
      <c r="BY97" s="129" t="s">
        <v>568</v>
      </c>
      <c r="BZ97" s="129" t="s">
        <v>572</v>
      </c>
      <c r="CA97" s="129" t="s">
        <v>574</v>
      </c>
      <c r="CB97" s="129" t="s">
        <v>548</v>
      </c>
      <c r="CC97" t="s">
        <v>548</v>
      </c>
    </row>
    <row r="98" spans="1:81" x14ac:dyDescent="0.25">
      <c r="A98" s="77" t="str">
        <f t="shared" si="24"/>
        <v>X2OR04Z27Y0LHY</v>
      </c>
      <c r="B98" s="77" t="s">
        <v>251</v>
      </c>
      <c r="C98" s="77"/>
      <c r="D98" s="77" t="s">
        <v>257</v>
      </c>
      <c r="E98" s="77" t="s">
        <v>257</v>
      </c>
      <c r="F98" s="77" t="s">
        <v>341</v>
      </c>
      <c r="G98" s="77" t="s">
        <v>342</v>
      </c>
      <c r="H98" s="77" t="s">
        <v>375</v>
      </c>
      <c r="I98" s="77" t="s">
        <v>376</v>
      </c>
      <c r="J98" s="77" t="s">
        <v>127</v>
      </c>
      <c r="K98" s="77" t="s">
        <v>129</v>
      </c>
      <c r="L98" s="77" t="s">
        <v>130</v>
      </c>
      <c r="M98" s="77">
        <v>44.99</v>
      </c>
      <c r="N98" s="96">
        <f t="shared" si="25"/>
        <v>41224.337</v>
      </c>
      <c r="O98" s="77"/>
      <c r="P98" s="96">
        <f t="shared" si="26"/>
        <v>20785.38</v>
      </c>
      <c r="Q98" s="78">
        <f t="shared" si="27"/>
        <v>0.31</v>
      </c>
      <c r="R98" s="27">
        <v>13.946900000000001</v>
      </c>
      <c r="AD98" s="34"/>
      <c r="AE98" s="34"/>
      <c r="AF98" s="34"/>
      <c r="AG98" s="34"/>
      <c r="AH98" s="34"/>
      <c r="AI98" s="34"/>
      <c r="AJ98" s="35"/>
      <c r="AK98" s="34"/>
      <c r="AL98" s="35"/>
      <c r="AM98" s="34"/>
      <c r="AN98" s="34"/>
      <c r="AO98" s="35"/>
      <c r="AP98" s="35"/>
      <c r="AQ98" s="48">
        <f t="shared" si="30"/>
        <v>0</v>
      </c>
      <c r="AR98" s="66">
        <f t="shared" si="31"/>
        <v>0</v>
      </c>
      <c r="AS98" s="67">
        <f t="shared" si="46"/>
        <v>0</v>
      </c>
      <c r="AT98" s="67">
        <f t="shared" si="46"/>
        <v>0</v>
      </c>
      <c r="AU98" s="67">
        <f t="shared" si="46"/>
        <v>0</v>
      </c>
      <c r="AV98" s="67">
        <f t="shared" si="46"/>
        <v>0</v>
      </c>
      <c r="AW98" s="67">
        <f t="shared" si="46"/>
        <v>0</v>
      </c>
      <c r="AX98" s="67">
        <f t="shared" si="46"/>
        <v>0</v>
      </c>
      <c r="AY98" s="67">
        <f t="shared" si="46"/>
        <v>0</v>
      </c>
      <c r="AZ98" s="67">
        <f t="shared" si="46"/>
        <v>0</v>
      </c>
      <c r="BA98" s="68">
        <f t="shared" si="32"/>
        <v>0</v>
      </c>
      <c r="BB98" s="64">
        <f t="shared" si="33"/>
        <v>0</v>
      </c>
      <c r="BC98" s="69">
        <f t="shared" si="34"/>
        <v>0</v>
      </c>
      <c r="BD98" s="67">
        <f t="shared" si="47"/>
        <v>0</v>
      </c>
      <c r="BE98" s="67">
        <f t="shared" si="47"/>
        <v>0</v>
      </c>
      <c r="BF98" s="67">
        <f t="shared" si="47"/>
        <v>0</v>
      </c>
      <c r="BG98" s="67">
        <f t="shared" si="47"/>
        <v>0</v>
      </c>
      <c r="BH98" s="67">
        <f t="shared" si="47"/>
        <v>0</v>
      </c>
      <c r="BI98" s="67">
        <f t="shared" si="47"/>
        <v>0</v>
      </c>
      <c r="BJ98" s="67">
        <f t="shared" si="47"/>
        <v>0</v>
      </c>
      <c r="BK98" s="67">
        <f t="shared" si="47"/>
        <v>0</v>
      </c>
      <c r="BL98" s="70">
        <f t="shared" si="35"/>
        <v>0</v>
      </c>
      <c r="BM98" s="71">
        <f t="shared" si="36"/>
        <v>0</v>
      </c>
      <c r="BN98" s="71">
        <f t="shared" si="37"/>
        <v>0</v>
      </c>
      <c r="BO98" s="71">
        <f t="shared" si="38"/>
        <v>0</v>
      </c>
      <c r="BP98" s="71">
        <f t="shared" si="39"/>
        <v>0</v>
      </c>
      <c r="BQ98" s="71">
        <f t="shared" si="40"/>
        <v>0</v>
      </c>
      <c r="BR98" s="71">
        <f t="shared" si="41"/>
        <v>0</v>
      </c>
      <c r="BS98" s="71">
        <f t="shared" si="42"/>
        <v>0</v>
      </c>
      <c r="BT98" s="71">
        <f t="shared" si="43"/>
        <v>0</v>
      </c>
      <c r="BU98" s="72">
        <f t="shared" si="44"/>
        <v>0</v>
      </c>
      <c r="BV98" s="73">
        <f t="shared" si="45"/>
        <v>0</v>
      </c>
      <c r="BW98" s="129" t="s">
        <v>567</v>
      </c>
      <c r="BX98" s="134">
        <v>2022</v>
      </c>
      <c r="BY98" s="129" t="s">
        <v>568</v>
      </c>
      <c r="BZ98" s="129" t="s">
        <v>572</v>
      </c>
      <c r="CA98" s="129" t="s">
        <v>574</v>
      </c>
      <c r="CB98" s="129" t="s">
        <v>569</v>
      </c>
    </row>
    <row r="99" spans="1:81" x14ac:dyDescent="0.25">
      <c r="A99" s="77" t="str">
        <f t="shared" si="24"/>
        <v>X2OA00D3581KHA</v>
      </c>
      <c r="B99" s="77" t="s">
        <v>251</v>
      </c>
      <c r="C99" s="77"/>
      <c r="D99" s="77" t="s">
        <v>256</v>
      </c>
      <c r="E99" s="77" t="s">
        <v>254</v>
      </c>
      <c r="F99" s="77" t="s">
        <v>343</v>
      </c>
      <c r="G99" s="77" t="s">
        <v>344</v>
      </c>
      <c r="H99" s="77" t="s">
        <v>437</v>
      </c>
      <c r="I99" s="77" t="s">
        <v>438</v>
      </c>
      <c r="J99" s="77" t="s">
        <v>374</v>
      </c>
      <c r="K99" s="77" t="s">
        <v>450</v>
      </c>
      <c r="L99" s="77" t="s">
        <v>452</v>
      </c>
      <c r="M99" s="77">
        <v>64.989999999999995</v>
      </c>
      <c r="N99" s="96">
        <f t="shared" si="25"/>
        <v>59550.337</v>
      </c>
      <c r="O99" s="77"/>
      <c r="P99" s="96">
        <f t="shared" si="26"/>
        <v>30025.38</v>
      </c>
      <c r="Q99" s="78">
        <f t="shared" si="27"/>
        <v>0.31</v>
      </c>
      <c r="R99" s="27">
        <v>20.146899999999999</v>
      </c>
      <c r="AD99" s="34"/>
      <c r="AE99" s="34"/>
      <c r="AF99" s="34"/>
      <c r="AG99" s="34"/>
      <c r="AH99" s="34"/>
      <c r="AI99" s="34"/>
      <c r="AJ99" s="35"/>
      <c r="AK99" s="34"/>
      <c r="AL99" s="35"/>
      <c r="AM99" s="34"/>
      <c r="AN99" s="34"/>
      <c r="AO99" s="35"/>
      <c r="AP99" s="35"/>
      <c r="AQ99" s="48">
        <f t="shared" si="30"/>
        <v>0</v>
      </c>
      <c r="AR99" s="66">
        <f t="shared" si="31"/>
        <v>0</v>
      </c>
      <c r="AS99" s="67">
        <f t="shared" si="46"/>
        <v>0</v>
      </c>
      <c r="AT99" s="67">
        <f t="shared" si="46"/>
        <v>0</v>
      </c>
      <c r="AU99" s="67">
        <f t="shared" si="46"/>
        <v>0</v>
      </c>
      <c r="AV99" s="67">
        <f t="shared" si="46"/>
        <v>0</v>
      </c>
      <c r="AW99" s="67">
        <f t="shared" si="46"/>
        <v>0</v>
      </c>
      <c r="AX99" s="67">
        <f t="shared" si="46"/>
        <v>0</v>
      </c>
      <c r="AY99" s="67">
        <f t="shared" si="46"/>
        <v>0</v>
      </c>
      <c r="AZ99" s="67">
        <f t="shared" si="46"/>
        <v>0</v>
      </c>
      <c r="BA99" s="68">
        <f t="shared" si="32"/>
        <v>0</v>
      </c>
      <c r="BB99" s="64">
        <f t="shared" si="33"/>
        <v>0</v>
      </c>
      <c r="BC99" s="69">
        <f t="shared" si="34"/>
        <v>0</v>
      </c>
      <c r="BD99" s="67">
        <f t="shared" si="47"/>
        <v>0</v>
      </c>
      <c r="BE99" s="67">
        <f t="shared" si="47"/>
        <v>0</v>
      </c>
      <c r="BF99" s="67">
        <f t="shared" si="47"/>
        <v>0</v>
      </c>
      <c r="BG99" s="67">
        <f t="shared" si="47"/>
        <v>0</v>
      </c>
      <c r="BH99" s="67">
        <f t="shared" si="47"/>
        <v>0</v>
      </c>
      <c r="BI99" s="67">
        <f t="shared" si="47"/>
        <v>0</v>
      </c>
      <c r="BJ99" s="67">
        <f t="shared" si="47"/>
        <v>0</v>
      </c>
      <c r="BK99" s="67">
        <f t="shared" si="47"/>
        <v>0</v>
      </c>
      <c r="BL99" s="70">
        <f t="shared" si="35"/>
        <v>0</v>
      </c>
      <c r="BM99" s="71">
        <f t="shared" si="36"/>
        <v>0</v>
      </c>
      <c r="BN99" s="71">
        <f t="shared" si="37"/>
        <v>0</v>
      </c>
      <c r="BO99" s="71">
        <f t="shared" si="38"/>
        <v>0</v>
      </c>
      <c r="BP99" s="71">
        <f t="shared" si="39"/>
        <v>0</v>
      </c>
      <c r="BQ99" s="71">
        <f t="shared" si="40"/>
        <v>0</v>
      </c>
      <c r="BR99" s="71">
        <f t="shared" si="41"/>
        <v>0</v>
      </c>
      <c r="BS99" s="71">
        <f t="shared" si="42"/>
        <v>0</v>
      </c>
      <c r="BT99" s="71">
        <f t="shared" si="43"/>
        <v>0</v>
      </c>
      <c r="BU99" s="72">
        <f t="shared" si="44"/>
        <v>0</v>
      </c>
      <c r="BV99" s="73">
        <f t="shared" si="45"/>
        <v>0</v>
      </c>
      <c r="BW99" s="129" t="s">
        <v>567</v>
      </c>
      <c r="BX99" s="134">
        <v>2022</v>
      </c>
      <c r="BY99" s="129" t="s">
        <v>568</v>
      </c>
      <c r="BZ99" s="129" t="s">
        <v>572</v>
      </c>
      <c r="CA99" s="129" t="s">
        <v>574</v>
      </c>
      <c r="CB99" s="129" t="s">
        <v>571</v>
      </c>
    </row>
    <row r="100" spans="1:81" x14ac:dyDescent="0.25">
      <c r="A100" s="77" t="str">
        <f t="shared" ref="A100:A120" si="48">F100&amp;H100</f>
        <v>X2OH06W9Y10G9C9</v>
      </c>
      <c r="B100" s="77" t="s">
        <v>251</v>
      </c>
      <c r="C100" s="77"/>
      <c r="D100" s="77" t="s">
        <v>255</v>
      </c>
      <c r="E100" s="77" t="s">
        <v>252</v>
      </c>
      <c r="F100" s="77" t="s">
        <v>345</v>
      </c>
      <c r="G100" s="77" t="s">
        <v>346</v>
      </c>
      <c r="H100" s="77" t="s">
        <v>439</v>
      </c>
      <c r="I100" s="77" t="s">
        <v>440</v>
      </c>
      <c r="J100" s="77" t="s">
        <v>127</v>
      </c>
      <c r="K100" s="77" t="s">
        <v>129</v>
      </c>
      <c r="L100" s="77" t="s">
        <v>130</v>
      </c>
      <c r="M100" s="77">
        <v>39.99</v>
      </c>
      <c r="N100" s="96">
        <f t="shared" si="25"/>
        <v>36642.837</v>
      </c>
      <c r="O100" s="77"/>
      <c r="P100" s="96">
        <f t="shared" si="26"/>
        <v>18475.379999999997</v>
      </c>
      <c r="Q100" s="78">
        <f t="shared" si="27"/>
        <v>0.31</v>
      </c>
      <c r="R100" s="27">
        <v>12.3969</v>
      </c>
      <c r="AD100" s="34"/>
      <c r="AE100" s="34"/>
      <c r="AF100" s="34"/>
      <c r="AG100" s="34"/>
      <c r="AH100" s="34"/>
      <c r="AI100" s="34"/>
      <c r="AJ100" s="35"/>
      <c r="AK100" s="34"/>
      <c r="AL100" s="35"/>
      <c r="AM100" s="34"/>
      <c r="AN100" s="34"/>
      <c r="AO100" s="35"/>
      <c r="AP100" s="35"/>
      <c r="AQ100" s="48">
        <f t="shared" si="30"/>
        <v>0</v>
      </c>
      <c r="AR100" s="66">
        <f t="shared" si="31"/>
        <v>0</v>
      </c>
      <c r="AS100" s="67">
        <f t="shared" si="46"/>
        <v>0</v>
      </c>
      <c r="AT100" s="67">
        <f t="shared" si="46"/>
        <v>0</v>
      </c>
      <c r="AU100" s="67">
        <f t="shared" si="46"/>
        <v>0</v>
      </c>
      <c r="AV100" s="67">
        <f t="shared" si="46"/>
        <v>0</v>
      </c>
      <c r="AW100" s="67">
        <f t="shared" si="46"/>
        <v>0</v>
      </c>
      <c r="AX100" s="67">
        <f t="shared" si="46"/>
        <v>0</v>
      </c>
      <c r="AY100" s="67">
        <f t="shared" si="46"/>
        <v>0</v>
      </c>
      <c r="AZ100" s="67">
        <f t="shared" si="46"/>
        <v>0</v>
      </c>
      <c r="BA100" s="68">
        <f t="shared" si="32"/>
        <v>0</v>
      </c>
      <c r="BB100" s="64">
        <f t="shared" si="33"/>
        <v>0</v>
      </c>
      <c r="BC100" s="69">
        <f t="shared" si="34"/>
        <v>0</v>
      </c>
      <c r="BD100" s="67">
        <f t="shared" si="47"/>
        <v>0</v>
      </c>
      <c r="BE100" s="67">
        <f t="shared" si="47"/>
        <v>0</v>
      </c>
      <c r="BF100" s="67">
        <f t="shared" si="47"/>
        <v>0</v>
      </c>
      <c r="BG100" s="67">
        <f t="shared" si="47"/>
        <v>0</v>
      </c>
      <c r="BH100" s="67">
        <f t="shared" si="47"/>
        <v>0</v>
      </c>
      <c r="BI100" s="67">
        <f t="shared" si="47"/>
        <v>0</v>
      </c>
      <c r="BJ100" s="67">
        <f t="shared" si="47"/>
        <v>0</v>
      </c>
      <c r="BK100" s="67">
        <f t="shared" si="47"/>
        <v>0</v>
      </c>
      <c r="BL100" s="70">
        <f t="shared" si="35"/>
        <v>0</v>
      </c>
      <c r="BM100" s="71">
        <f t="shared" si="36"/>
        <v>0</v>
      </c>
      <c r="BN100" s="71">
        <f t="shared" si="37"/>
        <v>0</v>
      </c>
      <c r="BO100" s="71">
        <f t="shared" si="38"/>
        <v>0</v>
      </c>
      <c r="BP100" s="71">
        <f t="shared" si="39"/>
        <v>0</v>
      </c>
      <c r="BQ100" s="71">
        <f t="shared" si="40"/>
        <v>0</v>
      </c>
      <c r="BR100" s="71">
        <f t="shared" si="41"/>
        <v>0</v>
      </c>
      <c r="BS100" s="71">
        <f t="shared" si="42"/>
        <v>0</v>
      </c>
      <c r="BT100" s="71">
        <f t="shared" si="43"/>
        <v>0</v>
      </c>
      <c r="BU100" s="72">
        <f t="shared" si="44"/>
        <v>0</v>
      </c>
      <c r="BV100" s="73">
        <f t="shared" si="45"/>
        <v>0</v>
      </c>
      <c r="BW100" s="129" t="s">
        <v>567</v>
      </c>
      <c r="BX100" s="134">
        <v>2022</v>
      </c>
      <c r="BY100" s="129" t="s">
        <v>568</v>
      </c>
      <c r="BZ100" s="129" t="s">
        <v>572</v>
      </c>
      <c r="CA100" s="129" t="s">
        <v>574</v>
      </c>
      <c r="CB100" s="129" t="s">
        <v>570</v>
      </c>
    </row>
    <row r="101" spans="1:81" x14ac:dyDescent="0.25">
      <c r="A101" s="77" t="str">
        <f t="shared" si="48"/>
        <v>X2OH06W9Y10JTMU</v>
      </c>
      <c r="B101" s="77" t="s">
        <v>251</v>
      </c>
      <c r="C101" s="77"/>
      <c r="D101" s="77" t="s">
        <v>255</v>
      </c>
      <c r="E101" s="77" t="s">
        <v>252</v>
      </c>
      <c r="F101" s="77" t="s">
        <v>345</v>
      </c>
      <c r="G101" s="77" t="s">
        <v>346</v>
      </c>
      <c r="H101" s="77" t="s">
        <v>178</v>
      </c>
      <c r="I101" s="77" t="s">
        <v>370</v>
      </c>
      <c r="J101" s="77" t="s">
        <v>127</v>
      </c>
      <c r="K101" s="77" t="s">
        <v>129</v>
      </c>
      <c r="L101" s="77" t="s">
        <v>130</v>
      </c>
      <c r="M101" s="77">
        <v>39.99</v>
      </c>
      <c r="N101" s="96">
        <f t="shared" si="25"/>
        <v>36642.837</v>
      </c>
      <c r="O101" s="77"/>
      <c r="P101" s="96">
        <f t="shared" si="26"/>
        <v>18475.379999999997</v>
      </c>
      <c r="Q101" s="78">
        <f t="shared" si="27"/>
        <v>0.31</v>
      </c>
      <c r="R101" s="27">
        <v>12.3969</v>
      </c>
      <c r="AD101" s="34"/>
      <c r="AE101" s="34"/>
      <c r="AF101" s="34"/>
      <c r="AG101" s="34"/>
      <c r="AH101" s="34"/>
      <c r="AI101" s="34"/>
      <c r="AJ101" s="35"/>
      <c r="AK101" s="34"/>
      <c r="AL101" s="35"/>
      <c r="AM101" s="34"/>
      <c r="AN101" s="34"/>
      <c r="AO101" s="35"/>
      <c r="AP101" s="35"/>
      <c r="AQ101" s="48">
        <f t="shared" si="30"/>
        <v>0</v>
      </c>
      <c r="AR101" s="66">
        <f t="shared" si="31"/>
        <v>0</v>
      </c>
      <c r="AS101" s="67">
        <f t="shared" si="46"/>
        <v>0</v>
      </c>
      <c r="AT101" s="67">
        <f t="shared" si="46"/>
        <v>0</v>
      </c>
      <c r="AU101" s="67">
        <f t="shared" si="46"/>
        <v>0</v>
      </c>
      <c r="AV101" s="67">
        <f t="shared" si="46"/>
        <v>0</v>
      </c>
      <c r="AW101" s="67">
        <f t="shared" si="46"/>
        <v>0</v>
      </c>
      <c r="AX101" s="67">
        <f t="shared" si="46"/>
        <v>0</v>
      </c>
      <c r="AY101" s="67">
        <f t="shared" si="46"/>
        <v>0</v>
      </c>
      <c r="AZ101" s="67">
        <f t="shared" si="46"/>
        <v>0</v>
      </c>
      <c r="BA101" s="68">
        <f t="shared" si="32"/>
        <v>0</v>
      </c>
      <c r="BB101" s="64">
        <f t="shared" si="33"/>
        <v>0</v>
      </c>
      <c r="BC101" s="69">
        <f t="shared" si="34"/>
        <v>0</v>
      </c>
      <c r="BD101" s="67">
        <f t="shared" si="47"/>
        <v>0</v>
      </c>
      <c r="BE101" s="67">
        <f t="shared" si="47"/>
        <v>0</v>
      </c>
      <c r="BF101" s="67">
        <f t="shared" si="47"/>
        <v>0</v>
      </c>
      <c r="BG101" s="67">
        <f t="shared" si="47"/>
        <v>0</v>
      </c>
      <c r="BH101" s="67">
        <f t="shared" si="47"/>
        <v>0</v>
      </c>
      <c r="BI101" s="67">
        <f t="shared" si="47"/>
        <v>0</v>
      </c>
      <c r="BJ101" s="67">
        <f t="shared" si="47"/>
        <v>0</v>
      </c>
      <c r="BK101" s="67">
        <f t="shared" si="47"/>
        <v>0</v>
      </c>
      <c r="BL101" s="70">
        <f t="shared" si="35"/>
        <v>0</v>
      </c>
      <c r="BM101" s="71">
        <f t="shared" si="36"/>
        <v>0</v>
      </c>
      <c r="BN101" s="71">
        <f t="shared" si="37"/>
        <v>0</v>
      </c>
      <c r="BO101" s="71">
        <f t="shared" si="38"/>
        <v>0</v>
      </c>
      <c r="BP101" s="71">
        <f t="shared" si="39"/>
        <v>0</v>
      </c>
      <c r="BQ101" s="71">
        <f t="shared" si="40"/>
        <v>0</v>
      </c>
      <c r="BR101" s="71">
        <f t="shared" si="41"/>
        <v>0</v>
      </c>
      <c r="BS101" s="71">
        <f t="shared" si="42"/>
        <v>0</v>
      </c>
      <c r="BT101" s="71">
        <f t="shared" si="43"/>
        <v>0</v>
      </c>
      <c r="BU101" s="72">
        <f t="shared" si="44"/>
        <v>0</v>
      </c>
      <c r="BV101" s="73">
        <f t="shared" si="45"/>
        <v>0</v>
      </c>
      <c r="BW101" s="129" t="s">
        <v>567</v>
      </c>
      <c r="BX101" s="134">
        <v>2022</v>
      </c>
      <c r="BY101" s="129" t="s">
        <v>568</v>
      </c>
      <c r="BZ101" s="129" t="s">
        <v>572</v>
      </c>
      <c r="CA101" s="129" t="s">
        <v>574</v>
      </c>
      <c r="CB101" s="129" t="s">
        <v>570</v>
      </c>
    </row>
    <row r="102" spans="1:81" x14ac:dyDescent="0.25">
      <c r="A102" s="77" t="str">
        <f t="shared" si="48"/>
        <v>X2OD00K9JY1JBLK</v>
      </c>
      <c r="B102" s="77" t="s">
        <v>251</v>
      </c>
      <c r="C102" s="77"/>
      <c r="D102" s="77" t="s">
        <v>253</v>
      </c>
      <c r="E102" s="77" t="s">
        <v>254</v>
      </c>
      <c r="F102" s="77" t="s">
        <v>347</v>
      </c>
      <c r="G102" s="77" t="s">
        <v>348</v>
      </c>
      <c r="H102" s="77" t="s">
        <v>85</v>
      </c>
      <c r="I102" s="77" t="s">
        <v>366</v>
      </c>
      <c r="J102" s="77" t="s">
        <v>398</v>
      </c>
      <c r="K102" s="77" t="s">
        <v>129</v>
      </c>
      <c r="L102" s="77" t="s">
        <v>130</v>
      </c>
      <c r="M102" s="77">
        <v>39.99</v>
      </c>
      <c r="N102" s="96">
        <f t="shared" si="25"/>
        <v>36642.837</v>
      </c>
      <c r="O102" s="77"/>
      <c r="P102" s="96">
        <f t="shared" si="26"/>
        <v>18475.379999999997</v>
      </c>
      <c r="Q102" s="78">
        <f t="shared" si="27"/>
        <v>0.31</v>
      </c>
      <c r="R102" s="27">
        <v>12.3969</v>
      </c>
      <c r="AD102" s="34"/>
      <c r="AE102" s="34"/>
      <c r="AF102" s="34"/>
      <c r="AG102" s="34"/>
      <c r="AH102" s="34"/>
      <c r="AI102" s="34"/>
      <c r="AJ102" s="35"/>
      <c r="AK102" s="34"/>
      <c r="AL102" s="35"/>
      <c r="AM102" s="34"/>
      <c r="AN102" s="34"/>
      <c r="AO102" s="35"/>
      <c r="AP102" s="35"/>
      <c r="AQ102" s="48">
        <f t="shared" si="30"/>
        <v>0</v>
      </c>
      <c r="AR102" s="66">
        <f t="shared" si="31"/>
        <v>0</v>
      </c>
      <c r="AS102" s="67">
        <f t="shared" si="46"/>
        <v>0</v>
      </c>
      <c r="AT102" s="67">
        <f t="shared" si="46"/>
        <v>0</v>
      </c>
      <c r="AU102" s="67">
        <f t="shared" si="46"/>
        <v>0</v>
      </c>
      <c r="AV102" s="67">
        <f t="shared" si="46"/>
        <v>0</v>
      </c>
      <c r="AW102" s="67">
        <f t="shared" si="46"/>
        <v>0</v>
      </c>
      <c r="AX102" s="67">
        <f t="shared" si="46"/>
        <v>0</v>
      </c>
      <c r="AY102" s="67">
        <f t="shared" si="46"/>
        <v>0</v>
      </c>
      <c r="AZ102" s="67">
        <f t="shared" si="46"/>
        <v>0</v>
      </c>
      <c r="BA102" s="68">
        <f t="shared" si="32"/>
        <v>0</v>
      </c>
      <c r="BB102" s="64">
        <f t="shared" si="33"/>
        <v>0</v>
      </c>
      <c r="BC102" s="69">
        <f t="shared" si="34"/>
        <v>0</v>
      </c>
      <c r="BD102" s="67">
        <f t="shared" si="47"/>
        <v>0</v>
      </c>
      <c r="BE102" s="67">
        <f t="shared" si="47"/>
        <v>0</v>
      </c>
      <c r="BF102" s="67">
        <f t="shared" si="47"/>
        <v>0</v>
      </c>
      <c r="BG102" s="67">
        <f t="shared" si="47"/>
        <v>0</v>
      </c>
      <c r="BH102" s="67">
        <f t="shared" si="47"/>
        <v>0</v>
      </c>
      <c r="BI102" s="67">
        <f t="shared" si="47"/>
        <v>0</v>
      </c>
      <c r="BJ102" s="67">
        <f t="shared" si="47"/>
        <v>0</v>
      </c>
      <c r="BK102" s="67">
        <f t="shared" si="47"/>
        <v>0</v>
      </c>
      <c r="BL102" s="70">
        <f t="shared" si="35"/>
        <v>0</v>
      </c>
      <c r="BM102" s="71">
        <f t="shared" si="36"/>
        <v>0</v>
      </c>
      <c r="BN102" s="71">
        <f t="shared" si="37"/>
        <v>0</v>
      </c>
      <c r="BO102" s="71">
        <f t="shared" si="38"/>
        <v>0</v>
      </c>
      <c r="BP102" s="71">
        <f t="shared" si="39"/>
        <v>0</v>
      </c>
      <c r="BQ102" s="71">
        <f t="shared" si="40"/>
        <v>0</v>
      </c>
      <c r="BR102" s="71">
        <f t="shared" si="41"/>
        <v>0</v>
      </c>
      <c r="BS102" s="71">
        <f t="shared" si="42"/>
        <v>0</v>
      </c>
      <c r="BT102" s="71">
        <f t="shared" si="43"/>
        <v>0</v>
      </c>
      <c r="BU102" s="72">
        <f t="shared" si="44"/>
        <v>0</v>
      </c>
      <c r="BV102" s="73">
        <f t="shared" si="45"/>
        <v>0</v>
      </c>
      <c r="BW102" s="129" t="s">
        <v>567</v>
      </c>
      <c r="BX102" s="134">
        <v>2022</v>
      </c>
      <c r="BY102" s="129" t="s">
        <v>568</v>
      </c>
      <c r="BZ102" s="129" t="s">
        <v>572</v>
      </c>
      <c r="CA102" s="129" t="s">
        <v>574</v>
      </c>
      <c r="CB102" s="129" t="s">
        <v>547</v>
      </c>
    </row>
    <row r="103" spans="1:81" x14ac:dyDescent="0.25">
      <c r="A103" s="77" t="str">
        <f t="shared" si="48"/>
        <v>X2OD00K9JY1G585</v>
      </c>
      <c r="B103" s="77" t="s">
        <v>251</v>
      </c>
      <c r="C103" s="77"/>
      <c r="D103" s="77" t="s">
        <v>253</v>
      </c>
      <c r="E103" s="77" t="s">
        <v>254</v>
      </c>
      <c r="F103" s="77" t="s">
        <v>347</v>
      </c>
      <c r="G103" s="77" t="s">
        <v>348</v>
      </c>
      <c r="H103" s="77" t="s">
        <v>97</v>
      </c>
      <c r="I103" s="77" t="s">
        <v>391</v>
      </c>
      <c r="J103" s="77" t="s">
        <v>398</v>
      </c>
      <c r="K103" s="77" t="s">
        <v>129</v>
      </c>
      <c r="L103" s="77" t="s">
        <v>130</v>
      </c>
      <c r="M103" s="77">
        <v>39.99</v>
      </c>
      <c r="N103" s="96">
        <f t="shared" si="25"/>
        <v>36642.837</v>
      </c>
      <c r="O103" s="77"/>
      <c r="P103" s="96">
        <f t="shared" si="26"/>
        <v>18475.379999999997</v>
      </c>
      <c r="Q103" s="78">
        <f t="shared" si="27"/>
        <v>0.31</v>
      </c>
      <c r="R103" s="27">
        <v>12.3969</v>
      </c>
      <c r="AD103" s="34"/>
      <c r="AE103" s="34"/>
      <c r="AF103" s="34"/>
      <c r="AG103" s="34"/>
      <c r="AH103" s="34"/>
      <c r="AI103" s="34"/>
      <c r="AJ103" s="35"/>
      <c r="AK103" s="34"/>
      <c r="AL103" s="35"/>
      <c r="AM103" s="34"/>
      <c r="AN103" s="34"/>
      <c r="AO103" s="35"/>
      <c r="AP103" s="35"/>
      <c r="AQ103" s="48">
        <f t="shared" si="30"/>
        <v>0</v>
      </c>
      <c r="AR103" s="66">
        <f t="shared" si="31"/>
        <v>0</v>
      </c>
      <c r="AS103" s="67">
        <f t="shared" si="46"/>
        <v>0</v>
      </c>
      <c r="AT103" s="67">
        <f t="shared" si="46"/>
        <v>0</v>
      </c>
      <c r="AU103" s="67">
        <f t="shared" si="46"/>
        <v>0</v>
      </c>
      <c r="AV103" s="67">
        <f t="shared" si="46"/>
        <v>0</v>
      </c>
      <c r="AW103" s="67">
        <f t="shared" si="46"/>
        <v>0</v>
      </c>
      <c r="AX103" s="67">
        <f t="shared" si="46"/>
        <v>0</v>
      </c>
      <c r="AY103" s="67">
        <f t="shared" si="46"/>
        <v>0</v>
      </c>
      <c r="AZ103" s="67">
        <f t="shared" si="46"/>
        <v>0</v>
      </c>
      <c r="BA103" s="68">
        <f t="shared" si="32"/>
        <v>0</v>
      </c>
      <c r="BB103" s="64">
        <f t="shared" si="33"/>
        <v>0</v>
      </c>
      <c r="BC103" s="69">
        <f t="shared" si="34"/>
        <v>0</v>
      </c>
      <c r="BD103" s="67">
        <f t="shared" si="47"/>
        <v>0</v>
      </c>
      <c r="BE103" s="67">
        <f t="shared" si="47"/>
        <v>0</v>
      </c>
      <c r="BF103" s="67">
        <f t="shared" si="47"/>
        <v>0</v>
      </c>
      <c r="BG103" s="67">
        <f t="shared" si="47"/>
        <v>0</v>
      </c>
      <c r="BH103" s="67">
        <f t="shared" si="47"/>
        <v>0</v>
      </c>
      <c r="BI103" s="67">
        <f t="shared" si="47"/>
        <v>0</v>
      </c>
      <c r="BJ103" s="67">
        <f t="shared" si="47"/>
        <v>0</v>
      </c>
      <c r="BK103" s="67">
        <f t="shared" si="47"/>
        <v>0</v>
      </c>
      <c r="BL103" s="70">
        <f t="shared" si="35"/>
        <v>0</v>
      </c>
      <c r="BM103" s="71">
        <f t="shared" si="36"/>
        <v>0</v>
      </c>
      <c r="BN103" s="71">
        <f t="shared" si="37"/>
        <v>0</v>
      </c>
      <c r="BO103" s="71">
        <f t="shared" si="38"/>
        <v>0</v>
      </c>
      <c r="BP103" s="71">
        <f t="shared" si="39"/>
        <v>0</v>
      </c>
      <c r="BQ103" s="71">
        <f t="shared" si="40"/>
        <v>0</v>
      </c>
      <c r="BR103" s="71">
        <f t="shared" si="41"/>
        <v>0</v>
      </c>
      <c r="BS103" s="71">
        <f t="shared" si="42"/>
        <v>0</v>
      </c>
      <c r="BT103" s="71">
        <f t="shared" si="43"/>
        <v>0</v>
      </c>
      <c r="BU103" s="72">
        <f t="shared" si="44"/>
        <v>0</v>
      </c>
      <c r="BV103" s="73">
        <f t="shared" si="45"/>
        <v>0</v>
      </c>
      <c r="BW103" s="129" t="s">
        <v>567</v>
      </c>
      <c r="BX103" s="134">
        <v>2022</v>
      </c>
      <c r="BY103" s="129" t="s">
        <v>568</v>
      </c>
      <c r="BZ103" s="129" t="s">
        <v>572</v>
      </c>
      <c r="CA103" s="129" t="s">
        <v>574</v>
      </c>
      <c r="CB103" s="129" t="s">
        <v>547</v>
      </c>
    </row>
    <row r="104" spans="1:81" x14ac:dyDescent="0.25">
      <c r="A104" s="77" t="str">
        <f t="shared" si="48"/>
        <v>X1RR12Z27Y0JBLK</v>
      </c>
      <c r="B104" s="77" t="s">
        <v>251</v>
      </c>
      <c r="C104" s="77"/>
      <c r="D104" s="77" t="s">
        <v>257</v>
      </c>
      <c r="E104" s="77" t="s">
        <v>257</v>
      </c>
      <c r="F104" s="77" t="s">
        <v>349</v>
      </c>
      <c r="G104" s="77" t="s">
        <v>350</v>
      </c>
      <c r="H104" s="77" t="s">
        <v>85</v>
      </c>
      <c r="I104" s="77" t="s">
        <v>366</v>
      </c>
      <c r="J104" s="77" t="s">
        <v>127</v>
      </c>
      <c r="K104" s="77" t="s">
        <v>129</v>
      </c>
      <c r="L104" s="77" t="s">
        <v>130</v>
      </c>
      <c r="M104" s="77">
        <v>69.989999999999995</v>
      </c>
      <c r="N104" s="96">
        <f t="shared" si="25"/>
        <v>64131.837000000007</v>
      </c>
      <c r="O104" s="77"/>
      <c r="P104" s="96">
        <f t="shared" si="26"/>
        <v>32335.380000000005</v>
      </c>
      <c r="Q104" s="78">
        <f t="shared" si="27"/>
        <v>0.31</v>
      </c>
      <c r="R104" s="27">
        <v>21.696899999999999</v>
      </c>
      <c r="AD104" s="34"/>
      <c r="AE104" s="34"/>
      <c r="AF104" s="34"/>
      <c r="AG104" s="34"/>
      <c r="AH104" s="34"/>
      <c r="AI104" s="34"/>
      <c r="AJ104" s="35"/>
      <c r="AK104" s="34"/>
      <c r="AL104" s="35"/>
      <c r="AM104" s="34"/>
      <c r="AN104" s="34"/>
      <c r="AO104" s="35"/>
      <c r="AP104" s="35"/>
      <c r="AQ104" s="48">
        <f t="shared" si="30"/>
        <v>0</v>
      </c>
      <c r="AR104" s="66">
        <f t="shared" si="31"/>
        <v>0</v>
      </c>
      <c r="AS104" s="67">
        <f t="shared" si="46"/>
        <v>0</v>
      </c>
      <c r="AT104" s="67">
        <f t="shared" si="46"/>
        <v>0</v>
      </c>
      <c r="AU104" s="67">
        <f t="shared" si="46"/>
        <v>0</v>
      </c>
      <c r="AV104" s="67">
        <f t="shared" si="46"/>
        <v>0</v>
      </c>
      <c r="AW104" s="67">
        <f t="shared" si="46"/>
        <v>0</v>
      </c>
      <c r="AX104" s="67">
        <f t="shared" si="46"/>
        <v>0</v>
      </c>
      <c r="AY104" s="67">
        <f t="shared" si="46"/>
        <v>0</v>
      </c>
      <c r="AZ104" s="67">
        <f t="shared" si="46"/>
        <v>0</v>
      </c>
      <c r="BA104" s="68">
        <f t="shared" si="32"/>
        <v>0</v>
      </c>
      <c r="BB104" s="64">
        <f t="shared" si="33"/>
        <v>0</v>
      </c>
      <c r="BC104" s="69">
        <f t="shared" si="34"/>
        <v>0</v>
      </c>
      <c r="BD104" s="67">
        <f t="shared" si="47"/>
        <v>0</v>
      </c>
      <c r="BE104" s="67">
        <f t="shared" si="47"/>
        <v>0</v>
      </c>
      <c r="BF104" s="67">
        <f t="shared" si="47"/>
        <v>0</v>
      </c>
      <c r="BG104" s="67">
        <f t="shared" si="47"/>
        <v>0</v>
      </c>
      <c r="BH104" s="67">
        <f t="shared" si="47"/>
        <v>0</v>
      </c>
      <c r="BI104" s="67">
        <f t="shared" si="47"/>
        <v>0</v>
      </c>
      <c r="BJ104" s="67">
        <f t="shared" si="47"/>
        <v>0</v>
      </c>
      <c r="BK104" s="67">
        <f t="shared" si="47"/>
        <v>0</v>
      </c>
      <c r="BL104" s="70">
        <f t="shared" si="35"/>
        <v>0</v>
      </c>
      <c r="BM104" s="71">
        <f t="shared" si="36"/>
        <v>0</v>
      </c>
      <c r="BN104" s="71">
        <f t="shared" si="37"/>
        <v>0</v>
      </c>
      <c r="BO104" s="71">
        <f t="shared" si="38"/>
        <v>0</v>
      </c>
      <c r="BP104" s="71">
        <f t="shared" si="39"/>
        <v>0</v>
      </c>
      <c r="BQ104" s="71">
        <f t="shared" si="40"/>
        <v>0</v>
      </c>
      <c r="BR104" s="71">
        <f t="shared" si="41"/>
        <v>0</v>
      </c>
      <c r="BS104" s="71">
        <f t="shared" si="42"/>
        <v>0</v>
      </c>
      <c r="BT104" s="71">
        <f t="shared" si="43"/>
        <v>0</v>
      </c>
      <c r="BU104" s="72">
        <f t="shared" si="44"/>
        <v>0</v>
      </c>
      <c r="BV104" s="73">
        <f t="shared" si="45"/>
        <v>0</v>
      </c>
      <c r="BW104" s="129" t="s">
        <v>567</v>
      </c>
      <c r="BX104" s="134">
        <v>2022</v>
      </c>
      <c r="BY104" s="129" t="s">
        <v>568</v>
      </c>
      <c r="BZ104" s="129" t="s">
        <v>572</v>
      </c>
      <c r="CA104" s="129" t="s">
        <v>574</v>
      </c>
      <c r="CB104" s="129" t="s">
        <v>569</v>
      </c>
    </row>
    <row r="105" spans="1:81" x14ac:dyDescent="0.25">
      <c r="A105" s="77" t="str">
        <f t="shared" si="48"/>
        <v>X2OP16K9TJ3JBLK</v>
      </c>
      <c r="B105" s="77" t="s">
        <v>251</v>
      </c>
      <c r="C105" s="77"/>
      <c r="D105" s="77" t="s">
        <v>253</v>
      </c>
      <c r="E105" s="77" t="s">
        <v>252</v>
      </c>
      <c r="F105" s="77" t="s">
        <v>351</v>
      </c>
      <c r="G105" s="77" t="s">
        <v>352</v>
      </c>
      <c r="H105" s="77" t="s">
        <v>85</v>
      </c>
      <c r="I105" s="77" t="s">
        <v>366</v>
      </c>
      <c r="J105" s="77" t="s">
        <v>215</v>
      </c>
      <c r="K105" s="77" t="s">
        <v>129</v>
      </c>
      <c r="L105" s="77" t="s">
        <v>130</v>
      </c>
      <c r="M105" s="77">
        <v>34.99</v>
      </c>
      <c r="N105" s="96">
        <f t="shared" si="25"/>
        <v>32061.337</v>
      </c>
      <c r="O105" s="77"/>
      <c r="P105" s="96">
        <f t="shared" si="26"/>
        <v>16165.38</v>
      </c>
      <c r="Q105" s="78">
        <f t="shared" si="27"/>
        <v>0.31</v>
      </c>
      <c r="R105" s="27">
        <v>10.8469</v>
      </c>
      <c r="AD105" s="34">
        <v>15</v>
      </c>
      <c r="AE105" s="34">
        <v>15</v>
      </c>
      <c r="AF105" s="34"/>
      <c r="AG105" s="34"/>
      <c r="AH105" s="34"/>
      <c r="AI105" s="34"/>
      <c r="AJ105" s="35">
        <v>15</v>
      </c>
      <c r="AK105" s="34">
        <v>15</v>
      </c>
      <c r="AL105" s="35"/>
      <c r="AM105" s="34"/>
      <c r="AN105" s="34"/>
      <c r="AO105" s="35"/>
      <c r="AP105" s="35"/>
      <c r="AQ105" s="48">
        <f t="shared" si="30"/>
        <v>30</v>
      </c>
      <c r="AR105" s="66">
        <f t="shared" si="31"/>
        <v>336.25389999999999</v>
      </c>
      <c r="AS105" s="67">
        <f t="shared" si="46"/>
        <v>7</v>
      </c>
      <c r="AT105" s="67">
        <f t="shared" si="46"/>
        <v>11</v>
      </c>
      <c r="AU105" s="67">
        <f t="shared" si="46"/>
        <v>8</v>
      </c>
      <c r="AV105" s="67">
        <f t="shared" si="46"/>
        <v>5</v>
      </c>
      <c r="AW105" s="67">
        <f t="shared" si="46"/>
        <v>0</v>
      </c>
      <c r="AX105" s="67">
        <f t="shared" si="46"/>
        <v>0</v>
      </c>
      <c r="AY105" s="67">
        <f t="shared" si="46"/>
        <v>0</v>
      </c>
      <c r="AZ105" s="67">
        <f t="shared" si="46"/>
        <v>0</v>
      </c>
      <c r="BA105" s="68">
        <f t="shared" si="32"/>
        <v>31</v>
      </c>
      <c r="BB105" s="64">
        <f t="shared" si="33"/>
        <v>30</v>
      </c>
      <c r="BC105" s="69">
        <f t="shared" si="34"/>
        <v>325.40699999999998</v>
      </c>
      <c r="BD105" s="67">
        <f t="shared" si="47"/>
        <v>7</v>
      </c>
      <c r="BE105" s="67">
        <f t="shared" si="47"/>
        <v>11</v>
      </c>
      <c r="BF105" s="67">
        <f t="shared" si="47"/>
        <v>8</v>
      </c>
      <c r="BG105" s="67">
        <f t="shared" si="47"/>
        <v>4</v>
      </c>
      <c r="BH105" s="67">
        <f t="shared" si="47"/>
        <v>0</v>
      </c>
      <c r="BI105" s="67">
        <f t="shared" si="47"/>
        <v>0</v>
      </c>
      <c r="BJ105" s="67">
        <f t="shared" si="47"/>
        <v>0</v>
      </c>
      <c r="BK105" s="67">
        <f t="shared" si="47"/>
        <v>0</v>
      </c>
      <c r="BL105" s="70">
        <f t="shared" si="35"/>
        <v>30</v>
      </c>
      <c r="BM105" s="71">
        <f t="shared" si="36"/>
        <v>14</v>
      </c>
      <c r="BN105" s="71">
        <f t="shared" si="37"/>
        <v>22</v>
      </c>
      <c r="BO105" s="71">
        <f t="shared" si="38"/>
        <v>16</v>
      </c>
      <c r="BP105" s="71">
        <f t="shared" si="39"/>
        <v>9</v>
      </c>
      <c r="BQ105" s="71">
        <f t="shared" si="40"/>
        <v>0</v>
      </c>
      <c r="BR105" s="71">
        <f t="shared" si="41"/>
        <v>0</v>
      </c>
      <c r="BS105" s="71">
        <f t="shared" si="42"/>
        <v>0</v>
      </c>
      <c r="BT105" s="71">
        <f t="shared" si="43"/>
        <v>0</v>
      </c>
      <c r="BU105" s="72">
        <f t="shared" si="44"/>
        <v>61</v>
      </c>
      <c r="BV105" s="73">
        <f t="shared" si="45"/>
        <v>661.66089999999997</v>
      </c>
      <c r="BW105" s="129" t="s">
        <v>567</v>
      </c>
      <c r="BX105" s="134">
        <v>2022</v>
      </c>
      <c r="BY105" s="129" t="s">
        <v>568</v>
      </c>
      <c r="BZ105" s="129" t="s">
        <v>572</v>
      </c>
      <c r="CA105" s="129" t="s">
        <v>574</v>
      </c>
      <c r="CB105" s="129" t="s">
        <v>548</v>
      </c>
      <c r="CC105" t="s">
        <v>548</v>
      </c>
    </row>
    <row r="106" spans="1:81" x14ac:dyDescent="0.25">
      <c r="A106" s="77" t="str">
        <f t="shared" si="48"/>
        <v>X2OP16K9TJ3G011</v>
      </c>
      <c r="B106" s="77" t="s">
        <v>251</v>
      </c>
      <c r="C106" s="77"/>
      <c r="D106" s="77" t="s">
        <v>253</v>
      </c>
      <c r="E106" s="77" t="s">
        <v>252</v>
      </c>
      <c r="F106" s="77" t="s">
        <v>351</v>
      </c>
      <c r="G106" s="77" t="s">
        <v>352</v>
      </c>
      <c r="H106" s="77" t="s">
        <v>89</v>
      </c>
      <c r="I106" s="77" t="s">
        <v>367</v>
      </c>
      <c r="J106" s="77" t="s">
        <v>215</v>
      </c>
      <c r="K106" s="77" t="s">
        <v>129</v>
      </c>
      <c r="L106" s="77" t="s">
        <v>130</v>
      </c>
      <c r="M106" s="77">
        <v>34.99</v>
      </c>
      <c r="N106" s="96">
        <f t="shared" si="25"/>
        <v>32061.337</v>
      </c>
      <c r="O106" s="77"/>
      <c r="P106" s="96">
        <f t="shared" si="26"/>
        <v>16165.38</v>
      </c>
      <c r="Q106" s="78">
        <f t="shared" si="27"/>
        <v>0.31</v>
      </c>
      <c r="R106" s="27">
        <v>10.8469</v>
      </c>
      <c r="AD106" s="34">
        <v>15</v>
      </c>
      <c r="AE106" s="34">
        <v>15</v>
      </c>
      <c r="AF106" s="34"/>
      <c r="AG106" s="34"/>
      <c r="AH106" s="34"/>
      <c r="AI106" s="34"/>
      <c r="AJ106" s="35">
        <v>15</v>
      </c>
      <c r="AK106" s="34">
        <v>15</v>
      </c>
      <c r="AL106" s="35"/>
      <c r="AM106" s="34"/>
      <c r="AN106" s="34"/>
      <c r="AO106" s="35"/>
      <c r="AP106" s="35"/>
      <c r="AQ106" s="48">
        <f t="shared" si="30"/>
        <v>30</v>
      </c>
      <c r="AR106" s="66">
        <f t="shared" si="31"/>
        <v>336.25389999999999</v>
      </c>
      <c r="AS106" s="67">
        <f t="shared" si="46"/>
        <v>7</v>
      </c>
      <c r="AT106" s="67">
        <f t="shared" si="46"/>
        <v>11</v>
      </c>
      <c r="AU106" s="67">
        <f t="shared" si="46"/>
        <v>8</v>
      </c>
      <c r="AV106" s="67">
        <f t="shared" si="46"/>
        <v>5</v>
      </c>
      <c r="AW106" s="67">
        <f t="shared" si="46"/>
        <v>0</v>
      </c>
      <c r="AX106" s="67">
        <f t="shared" si="46"/>
        <v>0</v>
      </c>
      <c r="AY106" s="67">
        <f t="shared" si="46"/>
        <v>0</v>
      </c>
      <c r="AZ106" s="67">
        <f t="shared" si="46"/>
        <v>0</v>
      </c>
      <c r="BA106" s="68">
        <f t="shared" si="32"/>
        <v>31</v>
      </c>
      <c r="BB106" s="64">
        <f t="shared" si="33"/>
        <v>30</v>
      </c>
      <c r="BC106" s="69">
        <f t="shared" si="34"/>
        <v>325.40699999999998</v>
      </c>
      <c r="BD106" s="67">
        <f t="shared" si="47"/>
        <v>7</v>
      </c>
      <c r="BE106" s="67">
        <f t="shared" si="47"/>
        <v>11</v>
      </c>
      <c r="BF106" s="67">
        <f t="shared" si="47"/>
        <v>8</v>
      </c>
      <c r="BG106" s="67">
        <f t="shared" si="47"/>
        <v>4</v>
      </c>
      <c r="BH106" s="67">
        <f t="shared" si="47"/>
        <v>0</v>
      </c>
      <c r="BI106" s="67">
        <f t="shared" si="47"/>
        <v>0</v>
      </c>
      <c r="BJ106" s="67">
        <f t="shared" si="47"/>
        <v>0</v>
      </c>
      <c r="BK106" s="67">
        <f t="shared" si="47"/>
        <v>0</v>
      </c>
      <c r="BL106" s="70">
        <f t="shared" si="35"/>
        <v>30</v>
      </c>
      <c r="BM106" s="71">
        <f t="shared" si="36"/>
        <v>14</v>
      </c>
      <c r="BN106" s="71">
        <f t="shared" si="37"/>
        <v>22</v>
      </c>
      <c r="BO106" s="71">
        <f t="shared" si="38"/>
        <v>16</v>
      </c>
      <c r="BP106" s="71">
        <f t="shared" si="39"/>
        <v>9</v>
      </c>
      <c r="BQ106" s="71">
        <f t="shared" si="40"/>
        <v>0</v>
      </c>
      <c r="BR106" s="71">
        <f t="shared" si="41"/>
        <v>0</v>
      </c>
      <c r="BS106" s="71">
        <f t="shared" si="42"/>
        <v>0</v>
      </c>
      <c r="BT106" s="71">
        <f t="shared" si="43"/>
        <v>0</v>
      </c>
      <c r="BU106" s="72">
        <f t="shared" si="44"/>
        <v>61</v>
      </c>
      <c r="BV106" s="73">
        <f t="shared" si="45"/>
        <v>661.66089999999997</v>
      </c>
      <c r="BW106" s="129" t="s">
        <v>567</v>
      </c>
      <c r="BX106" s="134">
        <v>2022</v>
      </c>
      <c r="BY106" s="129" t="s">
        <v>568</v>
      </c>
      <c r="BZ106" s="129" t="s">
        <v>572</v>
      </c>
      <c r="CA106" s="129" t="s">
        <v>574</v>
      </c>
      <c r="CB106" s="129" t="s">
        <v>548</v>
      </c>
      <c r="CC106" t="s">
        <v>548</v>
      </c>
    </row>
    <row r="107" spans="1:81" x14ac:dyDescent="0.25">
      <c r="A107" s="77" t="str">
        <f t="shared" si="48"/>
        <v>X0OD00R8CO1JBLK</v>
      </c>
      <c r="B107" s="77" t="s">
        <v>251</v>
      </c>
      <c r="C107" s="77"/>
      <c r="D107" s="77" t="s">
        <v>255</v>
      </c>
      <c r="E107" s="77" t="s">
        <v>254</v>
      </c>
      <c r="F107" s="77" t="s">
        <v>353</v>
      </c>
      <c r="G107" s="77" t="s">
        <v>354</v>
      </c>
      <c r="H107" s="77" t="s">
        <v>85</v>
      </c>
      <c r="I107" s="77" t="s">
        <v>366</v>
      </c>
      <c r="J107" s="77" t="s">
        <v>127</v>
      </c>
      <c r="K107" s="77" t="s">
        <v>129</v>
      </c>
      <c r="L107" s="77" t="s">
        <v>452</v>
      </c>
      <c r="M107" s="77">
        <v>49.99</v>
      </c>
      <c r="N107" s="96">
        <f t="shared" si="25"/>
        <v>45805.837</v>
      </c>
      <c r="O107" s="77"/>
      <c r="P107" s="96">
        <f t="shared" si="26"/>
        <v>23095.38</v>
      </c>
      <c r="Q107" s="78">
        <f t="shared" si="27"/>
        <v>0.31</v>
      </c>
      <c r="R107" s="27">
        <v>15.4969</v>
      </c>
      <c r="AD107" s="34"/>
      <c r="AE107" s="34"/>
      <c r="AF107" s="34"/>
      <c r="AG107" s="34"/>
      <c r="AH107" s="34"/>
      <c r="AI107" s="34"/>
      <c r="AJ107" s="35"/>
      <c r="AK107" s="34"/>
      <c r="AL107" s="35"/>
      <c r="AM107" s="34"/>
      <c r="AN107" s="34"/>
      <c r="AO107" s="35"/>
      <c r="AP107" s="35"/>
      <c r="AQ107" s="48">
        <f t="shared" si="30"/>
        <v>0</v>
      </c>
      <c r="AR107" s="66">
        <f t="shared" si="31"/>
        <v>0</v>
      </c>
      <c r="AS107" s="67">
        <f t="shared" si="46"/>
        <v>0</v>
      </c>
      <c r="AT107" s="67">
        <f t="shared" si="46"/>
        <v>0</v>
      </c>
      <c r="AU107" s="67">
        <f t="shared" si="46"/>
        <v>0</v>
      </c>
      <c r="AV107" s="67">
        <f t="shared" si="46"/>
        <v>0</v>
      </c>
      <c r="AW107" s="67">
        <f t="shared" si="46"/>
        <v>0</v>
      </c>
      <c r="AX107" s="67">
        <f t="shared" si="46"/>
        <v>0</v>
      </c>
      <c r="AY107" s="67">
        <f t="shared" si="46"/>
        <v>0</v>
      </c>
      <c r="AZ107" s="67">
        <f t="shared" si="46"/>
        <v>0</v>
      </c>
      <c r="BA107" s="68">
        <f t="shared" si="32"/>
        <v>0</v>
      </c>
      <c r="BB107" s="64">
        <f t="shared" si="33"/>
        <v>0</v>
      </c>
      <c r="BC107" s="69">
        <f t="shared" si="34"/>
        <v>0</v>
      </c>
      <c r="BD107" s="67">
        <f t="shared" si="47"/>
        <v>0</v>
      </c>
      <c r="BE107" s="67">
        <f t="shared" si="47"/>
        <v>0</v>
      </c>
      <c r="BF107" s="67">
        <f t="shared" si="47"/>
        <v>0</v>
      </c>
      <c r="BG107" s="67">
        <f t="shared" si="47"/>
        <v>0</v>
      </c>
      <c r="BH107" s="67">
        <f t="shared" si="47"/>
        <v>0</v>
      </c>
      <c r="BI107" s="67">
        <f t="shared" si="47"/>
        <v>0</v>
      </c>
      <c r="BJ107" s="67">
        <f t="shared" si="47"/>
        <v>0</v>
      </c>
      <c r="BK107" s="67">
        <f t="shared" si="47"/>
        <v>0</v>
      </c>
      <c r="BL107" s="70">
        <f t="shared" si="35"/>
        <v>0</v>
      </c>
      <c r="BM107" s="71">
        <f t="shared" si="36"/>
        <v>0</v>
      </c>
      <c r="BN107" s="71">
        <f t="shared" si="37"/>
        <v>0</v>
      </c>
      <c r="BO107" s="71">
        <f t="shared" si="38"/>
        <v>0</v>
      </c>
      <c r="BP107" s="71">
        <f t="shared" si="39"/>
        <v>0</v>
      </c>
      <c r="BQ107" s="71">
        <f t="shared" si="40"/>
        <v>0</v>
      </c>
      <c r="BR107" s="71">
        <f t="shared" si="41"/>
        <v>0</v>
      </c>
      <c r="BS107" s="71">
        <f t="shared" si="42"/>
        <v>0</v>
      </c>
      <c r="BT107" s="71">
        <f t="shared" si="43"/>
        <v>0</v>
      </c>
      <c r="BU107" s="72">
        <f t="shared" si="44"/>
        <v>0</v>
      </c>
      <c r="BV107" s="73">
        <f t="shared" si="45"/>
        <v>0</v>
      </c>
      <c r="BW107" s="129" t="s">
        <v>567</v>
      </c>
      <c r="BX107" s="134">
        <v>2022</v>
      </c>
      <c r="BY107" s="129" t="s">
        <v>568</v>
      </c>
      <c r="BZ107" s="129" t="s">
        <v>572</v>
      </c>
      <c r="CA107" s="129" t="s">
        <v>574</v>
      </c>
      <c r="CB107" s="129" t="s">
        <v>547</v>
      </c>
    </row>
    <row r="108" spans="1:81" x14ac:dyDescent="0.25">
      <c r="A108" s="77" t="str">
        <f t="shared" si="48"/>
        <v>X0OD00R8CO1LKBG</v>
      </c>
      <c r="B108" s="77" t="s">
        <v>251</v>
      </c>
      <c r="C108" s="77"/>
      <c r="D108" s="77" t="s">
        <v>255</v>
      </c>
      <c r="E108" s="77" t="s">
        <v>254</v>
      </c>
      <c r="F108" s="77" t="s">
        <v>353</v>
      </c>
      <c r="G108" s="77" t="s">
        <v>354</v>
      </c>
      <c r="H108" s="77" t="s">
        <v>441</v>
      </c>
      <c r="I108" s="77" t="s">
        <v>442</v>
      </c>
      <c r="J108" s="77" t="s">
        <v>127</v>
      </c>
      <c r="K108" s="77" t="s">
        <v>129</v>
      </c>
      <c r="L108" s="77" t="s">
        <v>452</v>
      </c>
      <c r="M108" s="77">
        <v>49.99</v>
      </c>
      <c r="N108" s="96">
        <f t="shared" si="25"/>
        <v>45805.837</v>
      </c>
      <c r="O108" s="77"/>
      <c r="P108" s="96">
        <f t="shared" si="26"/>
        <v>23095.38</v>
      </c>
      <c r="Q108" s="78">
        <f t="shared" si="27"/>
        <v>0.31</v>
      </c>
      <c r="R108" s="27">
        <v>15.4969</v>
      </c>
      <c r="AD108" s="34"/>
      <c r="AE108" s="34"/>
      <c r="AF108" s="34"/>
      <c r="AG108" s="34"/>
      <c r="AH108" s="34"/>
      <c r="AI108" s="34"/>
      <c r="AJ108" s="35"/>
      <c r="AK108" s="34"/>
      <c r="AL108" s="35"/>
      <c r="AM108" s="34"/>
      <c r="AN108" s="34"/>
      <c r="AO108" s="35"/>
      <c r="AP108" s="35"/>
      <c r="AQ108" s="48">
        <f t="shared" si="30"/>
        <v>0</v>
      </c>
      <c r="AR108" s="66">
        <f t="shared" si="31"/>
        <v>0</v>
      </c>
      <c r="AS108" s="67">
        <f t="shared" si="46"/>
        <v>0</v>
      </c>
      <c r="AT108" s="67">
        <f t="shared" si="46"/>
        <v>0</v>
      </c>
      <c r="AU108" s="67">
        <f t="shared" si="46"/>
        <v>0</v>
      </c>
      <c r="AV108" s="67">
        <f t="shared" si="46"/>
        <v>0</v>
      </c>
      <c r="AW108" s="67">
        <f t="shared" si="46"/>
        <v>0</v>
      </c>
      <c r="AX108" s="67">
        <f t="shared" si="46"/>
        <v>0</v>
      </c>
      <c r="AY108" s="67">
        <f t="shared" si="46"/>
        <v>0</v>
      </c>
      <c r="AZ108" s="67">
        <f t="shared" si="46"/>
        <v>0</v>
      </c>
      <c r="BA108" s="68">
        <f t="shared" si="32"/>
        <v>0</v>
      </c>
      <c r="BB108" s="64">
        <f t="shared" si="33"/>
        <v>0</v>
      </c>
      <c r="BC108" s="69">
        <f t="shared" si="34"/>
        <v>0</v>
      </c>
      <c r="BD108" s="67">
        <f t="shared" si="47"/>
        <v>0</v>
      </c>
      <c r="BE108" s="67">
        <f t="shared" si="47"/>
        <v>0</v>
      </c>
      <c r="BF108" s="67">
        <f t="shared" si="47"/>
        <v>0</v>
      </c>
      <c r="BG108" s="67">
        <f t="shared" si="47"/>
        <v>0</v>
      </c>
      <c r="BH108" s="67">
        <f t="shared" si="47"/>
        <v>0</v>
      </c>
      <c r="BI108" s="67">
        <f t="shared" si="47"/>
        <v>0</v>
      </c>
      <c r="BJ108" s="67">
        <f t="shared" si="47"/>
        <v>0</v>
      </c>
      <c r="BK108" s="67">
        <f t="shared" si="47"/>
        <v>0</v>
      </c>
      <c r="BL108" s="70">
        <f t="shared" si="35"/>
        <v>0</v>
      </c>
      <c r="BM108" s="71">
        <f t="shared" si="36"/>
        <v>0</v>
      </c>
      <c r="BN108" s="71">
        <f t="shared" si="37"/>
        <v>0</v>
      </c>
      <c r="BO108" s="71">
        <f t="shared" si="38"/>
        <v>0</v>
      </c>
      <c r="BP108" s="71">
        <f t="shared" si="39"/>
        <v>0</v>
      </c>
      <c r="BQ108" s="71">
        <f t="shared" si="40"/>
        <v>0</v>
      </c>
      <c r="BR108" s="71">
        <f t="shared" si="41"/>
        <v>0</v>
      </c>
      <c r="BS108" s="71">
        <f t="shared" si="42"/>
        <v>0</v>
      </c>
      <c r="BT108" s="71">
        <f t="shared" si="43"/>
        <v>0</v>
      </c>
      <c r="BU108" s="72">
        <f t="shared" si="44"/>
        <v>0</v>
      </c>
      <c r="BV108" s="73">
        <f t="shared" si="45"/>
        <v>0</v>
      </c>
      <c r="BW108" s="129" t="s">
        <v>567</v>
      </c>
      <c r="BX108" s="134">
        <v>2022</v>
      </c>
      <c r="BY108" s="129" t="s">
        <v>568</v>
      </c>
      <c r="BZ108" s="129" t="s">
        <v>572</v>
      </c>
      <c r="CA108" s="129" t="s">
        <v>574</v>
      </c>
      <c r="CB108" s="129" t="s">
        <v>547</v>
      </c>
    </row>
    <row r="109" spans="1:81" x14ac:dyDescent="0.25">
      <c r="A109" s="77" t="str">
        <f t="shared" si="48"/>
        <v>X2OR02Z2ZQ0JBLK</v>
      </c>
      <c r="B109" s="77" t="s">
        <v>251</v>
      </c>
      <c r="C109" s="77"/>
      <c r="D109" s="77" t="s">
        <v>257</v>
      </c>
      <c r="E109" s="77" t="s">
        <v>257</v>
      </c>
      <c r="F109" s="77" t="s">
        <v>355</v>
      </c>
      <c r="G109" s="77" t="s">
        <v>356</v>
      </c>
      <c r="H109" s="77" t="s">
        <v>85</v>
      </c>
      <c r="I109" s="77" t="s">
        <v>366</v>
      </c>
      <c r="J109" s="77" t="s">
        <v>443</v>
      </c>
      <c r="K109" s="77" t="s">
        <v>129</v>
      </c>
      <c r="L109" s="77" t="s">
        <v>130</v>
      </c>
      <c r="M109" s="77">
        <v>54.99</v>
      </c>
      <c r="N109" s="96">
        <f t="shared" si="25"/>
        <v>50387.337</v>
      </c>
      <c r="O109" s="77"/>
      <c r="P109" s="96">
        <f t="shared" si="26"/>
        <v>25405.38</v>
      </c>
      <c r="Q109" s="78">
        <f t="shared" si="27"/>
        <v>0.31</v>
      </c>
      <c r="R109" s="27">
        <v>17.046900000000001</v>
      </c>
      <c r="AD109" s="34"/>
      <c r="AE109" s="34"/>
      <c r="AF109" s="34"/>
      <c r="AG109" s="34"/>
      <c r="AH109" s="34"/>
      <c r="AI109" s="34"/>
      <c r="AJ109" s="35"/>
      <c r="AK109" s="34"/>
      <c r="AL109" s="35"/>
      <c r="AM109" s="34"/>
      <c r="AN109" s="34"/>
      <c r="AO109" s="35"/>
      <c r="AP109" s="35"/>
      <c r="AQ109" s="48">
        <f t="shared" si="30"/>
        <v>0</v>
      </c>
      <c r="AR109" s="66">
        <f t="shared" si="31"/>
        <v>0</v>
      </c>
      <c r="AS109" s="67">
        <f t="shared" si="46"/>
        <v>0</v>
      </c>
      <c r="AT109" s="67">
        <f t="shared" si="46"/>
        <v>0</v>
      </c>
      <c r="AU109" s="67">
        <f t="shared" si="46"/>
        <v>0</v>
      </c>
      <c r="AV109" s="67">
        <f t="shared" si="46"/>
        <v>0</v>
      </c>
      <c r="AW109" s="67">
        <f t="shared" si="46"/>
        <v>0</v>
      </c>
      <c r="AX109" s="67">
        <f t="shared" si="46"/>
        <v>0</v>
      </c>
      <c r="AY109" s="67">
        <f t="shared" si="46"/>
        <v>0</v>
      </c>
      <c r="AZ109" s="67">
        <f t="shared" si="46"/>
        <v>0</v>
      </c>
      <c r="BA109" s="68">
        <f t="shared" si="32"/>
        <v>0</v>
      </c>
      <c r="BB109" s="64">
        <f t="shared" si="33"/>
        <v>0</v>
      </c>
      <c r="BC109" s="69">
        <f t="shared" si="34"/>
        <v>0</v>
      </c>
      <c r="BD109" s="67">
        <f t="shared" si="47"/>
        <v>0</v>
      </c>
      <c r="BE109" s="67">
        <f t="shared" si="47"/>
        <v>0</v>
      </c>
      <c r="BF109" s="67">
        <f t="shared" si="47"/>
        <v>0</v>
      </c>
      <c r="BG109" s="67">
        <f t="shared" si="47"/>
        <v>0</v>
      </c>
      <c r="BH109" s="67">
        <f t="shared" si="47"/>
        <v>0</v>
      </c>
      <c r="BI109" s="67">
        <f t="shared" si="47"/>
        <v>0</v>
      </c>
      <c r="BJ109" s="67">
        <f t="shared" si="47"/>
        <v>0</v>
      </c>
      <c r="BK109" s="67">
        <f t="shared" si="47"/>
        <v>0</v>
      </c>
      <c r="BL109" s="70">
        <f t="shared" si="35"/>
        <v>0</v>
      </c>
      <c r="BM109" s="71">
        <f t="shared" si="36"/>
        <v>0</v>
      </c>
      <c r="BN109" s="71">
        <f t="shared" si="37"/>
        <v>0</v>
      </c>
      <c r="BO109" s="71">
        <f t="shared" si="38"/>
        <v>0</v>
      </c>
      <c r="BP109" s="71">
        <f t="shared" si="39"/>
        <v>0</v>
      </c>
      <c r="BQ109" s="71">
        <f t="shared" si="40"/>
        <v>0</v>
      </c>
      <c r="BR109" s="71">
        <f t="shared" si="41"/>
        <v>0</v>
      </c>
      <c r="BS109" s="71">
        <f t="shared" si="42"/>
        <v>0</v>
      </c>
      <c r="BT109" s="71">
        <f t="shared" si="43"/>
        <v>0</v>
      </c>
      <c r="BU109" s="72">
        <f t="shared" si="44"/>
        <v>0</v>
      </c>
      <c r="BV109" s="73">
        <f t="shared" si="45"/>
        <v>0</v>
      </c>
      <c r="BW109" s="129" t="s">
        <v>567</v>
      </c>
      <c r="BX109" s="134">
        <v>2022</v>
      </c>
      <c r="BY109" s="129" t="s">
        <v>568</v>
      </c>
      <c r="BZ109" s="129" t="s">
        <v>572</v>
      </c>
      <c r="CA109" s="129" t="s">
        <v>574</v>
      </c>
      <c r="CB109" s="129" t="s">
        <v>569</v>
      </c>
    </row>
    <row r="110" spans="1:81" x14ac:dyDescent="0.25">
      <c r="A110" s="77" t="str">
        <f t="shared" si="48"/>
        <v>X2OR02Z2ZQ0G118</v>
      </c>
      <c r="B110" s="77" t="s">
        <v>251</v>
      </c>
      <c r="C110" s="77"/>
      <c r="D110" s="77" t="s">
        <v>257</v>
      </c>
      <c r="E110" s="77" t="s">
        <v>257</v>
      </c>
      <c r="F110" s="77" t="s">
        <v>355</v>
      </c>
      <c r="G110" s="77" t="s">
        <v>356</v>
      </c>
      <c r="H110" s="77" t="s">
        <v>364</v>
      </c>
      <c r="I110" s="77" t="s">
        <v>365</v>
      </c>
      <c r="J110" s="77" t="s">
        <v>443</v>
      </c>
      <c r="K110" s="77" t="s">
        <v>129</v>
      </c>
      <c r="L110" s="77" t="s">
        <v>130</v>
      </c>
      <c r="M110" s="77">
        <v>54.99</v>
      </c>
      <c r="N110" s="96">
        <f t="shared" si="25"/>
        <v>50387.337</v>
      </c>
      <c r="O110" s="77"/>
      <c r="P110" s="96">
        <f t="shared" si="26"/>
        <v>25405.38</v>
      </c>
      <c r="Q110" s="78">
        <f t="shared" si="27"/>
        <v>0.31</v>
      </c>
      <c r="R110" s="27">
        <v>17.046900000000001</v>
      </c>
      <c r="AD110" s="34"/>
      <c r="AE110" s="34"/>
      <c r="AF110" s="34"/>
      <c r="AG110" s="34"/>
      <c r="AH110" s="34"/>
      <c r="AI110" s="34"/>
      <c r="AJ110" s="35"/>
      <c r="AK110" s="34"/>
      <c r="AL110" s="35"/>
      <c r="AM110" s="34"/>
      <c r="AN110" s="34"/>
      <c r="AO110" s="35"/>
      <c r="AP110" s="35"/>
      <c r="AQ110" s="48">
        <f t="shared" si="30"/>
        <v>0</v>
      </c>
      <c r="AR110" s="66">
        <f t="shared" si="31"/>
        <v>0</v>
      </c>
      <c r="AS110" s="67">
        <f t="shared" si="46"/>
        <v>0</v>
      </c>
      <c r="AT110" s="67">
        <f t="shared" si="46"/>
        <v>0</v>
      </c>
      <c r="AU110" s="67">
        <f t="shared" si="46"/>
        <v>0</v>
      </c>
      <c r="AV110" s="67">
        <f t="shared" si="46"/>
        <v>0</v>
      </c>
      <c r="AW110" s="67">
        <f t="shared" si="46"/>
        <v>0</v>
      </c>
      <c r="AX110" s="67">
        <f t="shared" si="46"/>
        <v>0</v>
      </c>
      <c r="AY110" s="67">
        <f t="shared" si="46"/>
        <v>0</v>
      </c>
      <c r="AZ110" s="67">
        <f t="shared" si="46"/>
        <v>0</v>
      </c>
      <c r="BA110" s="68">
        <f t="shared" si="32"/>
        <v>0</v>
      </c>
      <c r="BB110" s="64">
        <f t="shared" si="33"/>
        <v>0</v>
      </c>
      <c r="BC110" s="69">
        <f t="shared" si="34"/>
        <v>0</v>
      </c>
      <c r="BD110" s="67">
        <f t="shared" si="47"/>
        <v>0</v>
      </c>
      <c r="BE110" s="67">
        <f t="shared" si="47"/>
        <v>0</v>
      </c>
      <c r="BF110" s="67">
        <f t="shared" si="47"/>
        <v>0</v>
      </c>
      <c r="BG110" s="67">
        <f t="shared" si="47"/>
        <v>0</v>
      </c>
      <c r="BH110" s="67">
        <f t="shared" si="47"/>
        <v>0</v>
      </c>
      <c r="BI110" s="67">
        <f t="shared" si="47"/>
        <v>0</v>
      </c>
      <c r="BJ110" s="67">
        <f t="shared" si="47"/>
        <v>0</v>
      </c>
      <c r="BK110" s="67">
        <f t="shared" si="47"/>
        <v>0</v>
      </c>
      <c r="BL110" s="70">
        <f t="shared" si="35"/>
        <v>0</v>
      </c>
      <c r="BM110" s="71">
        <f t="shared" si="36"/>
        <v>0</v>
      </c>
      <c r="BN110" s="71">
        <f t="shared" si="37"/>
        <v>0</v>
      </c>
      <c r="BO110" s="71">
        <f t="shared" si="38"/>
        <v>0</v>
      </c>
      <c r="BP110" s="71">
        <f t="shared" si="39"/>
        <v>0</v>
      </c>
      <c r="BQ110" s="71">
        <f t="shared" si="40"/>
        <v>0</v>
      </c>
      <c r="BR110" s="71">
        <f t="shared" si="41"/>
        <v>0</v>
      </c>
      <c r="BS110" s="71">
        <f t="shared" si="42"/>
        <v>0</v>
      </c>
      <c r="BT110" s="71">
        <f t="shared" si="43"/>
        <v>0</v>
      </c>
      <c r="BU110" s="72">
        <f t="shared" si="44"/>
        <v>0</v>
      </c>
      <c r="BV110" s="73">
        <f t="shared" si="45"/>
        <v>0</v>
      </c>
      <c r="BW110" s="129" t="s">
        <v>567</v>
      </c>
      <c r="BX110" s="134">
        <v>2022</v>
      </c>
      <c r="BY110" s="129" t="s">
        <v>568</v>
      </c>
      <c r="BZ110" s="129" t="s">
        <v>572</v>
      </c>
      <c r="CA110" s="129" t="s">
        <v>574</v>
      </c>
      <c r="CB110" s="129" t="s">
        <v>569</v>
      </c>
    </row>
    <row r="111" spans="1:81" x14ac:dyDescent="0.25">
      <c r="A111" s="77" t="str">
        <f t="shared" si="48"/>
        <v>X2OP26KB110G720</v>
      </c>
      <c r="B111" s="77" t="s">
        <v>251</v>
      </c>
      <c r="C111" s="77"/>
      <c r="D111" s="77" t="s">
        <v>253</v>
      </c>
      <c r="E111" s="77" t="s">
        <v>252</v>
      </c>
      <c r="F111" s="77" t="s">
        <v>357</v>
      </c>
      <c r="G111" s="77" t="s">
        <v>316</v>
      </c>
      <c r="H111" s="77" t="s">
        <v>413</v>
      </c>
      <c r="I111" s="77" t="s">
        <v>414</v>
      </c>
      <c r="J111" s="77" t="s">
        <v>127</v>
      </c>
      <c r="K111" s="77" t="s">
        <v>129</v>
      </c>
      <c r="L111" s="77" t="s">
        <v>130</v>
      </c>
      <c r="M111" s="77">
        <v>39.99</v>
      </c>
      <c r="N111" s="96">
        <f t="shared" si="25"/>
        <v>36642.837</v>
      </c>
      <c r="O111" s="77"/>
      <c r="P111" s="96">
        <f t="shared" si="26"/>
        <v>18475.379999999997</v>
      </c>
      <c r="Q111" s="78">
        <f t="shared" si="27"/>
        <v>0.31</v>
      </c>
      <c r="R111" s="27">
        <v>12.3969</v>
      </c>
      <c r="AD111" s="34"/>
      <c r="AE111" s="34"/>
      <c r="AF111" s="34"/>
      <c r="AG111" s="34"/>
      <c r="AH111" s="34"/>
      <c r="AI111" s="34"/>
      <c r="AJ111" s="35"/>
      <c r="AK111" s="34"/>
      <c r="AL111" s="35"/>
      <c r="AM111" s="34"/>
      <c r="AN111" s="34"/>
      <c r="AO111" s="35"/>
      <c r="AP111" s="35"/>
      <c r="AQ111" s="48">
        <f t="shared" si="30"/>
        <v>0</v>
      </c>
      <c r="AR111" s="66">
        <f t="shared" si="31"/>
        <v>0</v>
      </c>
      <c r="AS111" s="67">
        <f t="shared" si="46"/>
        <v>0</v>
      </c>
      <c r="AT111" s="67">
        <f t="shared" si="46"/>
        <v>0</v>
      </c>
      <c r="AU111" s="67">
        <f t="shared" si="46"/>
        <v>0</v>
      </c>
      <c r="AV111" s="67">
        <f t="shared" si="46"/>
        <v>0</v>
      </c>
      <c r="AW111" s="67">
        <f t="shared" si="46"/>
        <v>0</v>
      </c>
      <c r="AX111" s="67">
        <f t="shared" si="46"/>
        <v>0</v>
      </c>
      <c r="AY111" s="67">
        <f t="shared" si="46"/>
        <v>0</v>
      </c>
      <c r="AZ111" s="67">
        <f t="shared" si="46"/>
        <v>0</v>
      </c>
      <c r="BA111" s="68">
        <f t="shared" si="32"/>
        <v>0</v>
      </c>
      <c r="BB111" s="64">
        <f t="shared" si="33"/>
        <v>0</v>
      </c>
      <c r="BC111" s="69">
        <f t="shared" si="34"/>
        <v>0</v>
      </c>
      <c r="BD111" s="67">
        <f t="shared" si="47"/>
        <v>0</v>
      </c>
      <c r="BE111" s="67">
        <f t="shared" si="47"/>
        <v>0</v>
      </c>
      <c r="BF111" s="67">
        <f t="shared" si="47"/>
        <v>0</v>
      </c>
      <c r="BG111" s="67">
        <f t="shared" si="47"/>
        <v>0</v>
      </c>
      <c r="BH111" s="67">
        <f t="shared" si="47"/>
        <v>0</v>
      </c>
      <c r="BI111" s="67">
        <f t="shared" si="47"/>
        <v>0</v>
      </c>
      <c r="BJ111" s="67">
        <f t="shared" si="47"/>
        <v>0</v>
      </c>
      <c r="BK111" s="67">
        <f t="shared" si="47"/>
        <v>0</v>
      </c>
      <c r="BL111" s="70">
        <f t="shared" si="35"/>
        <v>0</v>
      </c>
      <c r="BM111" s="71">
        <f t="shared" si="36"/>
        <v>0</v>
      </c>
      <c r="BN111" s="71">
        <f t="shared" si="37"/>
        <v>0</v>
      </c>
      <c r="BO111" s="71">
        <f t="shared" si="38"/>
        <v>0</v>
      </c>
      <c r="BP111" s="71">
        <f t="shared" si="39"/>
        <v>0</v>
      </c>
      <c r="BQ111" s="71">
        <f t="shared" si="40"/>
        <v>0</v>
      </c>
      <c r="BR111" s="71">
        <f t="shared" si="41"/>
        <v>0</v>
      </c>
      <c r="BS111" s="71">
        <f t="shared" si="42"/>
        <v>0</v>
      </c>
      <c r="BT111" s="71">
        <f t="shared" si="43"/>
        <v>0</v>
      </c>
      <c r="BU111" s="72">
        <f t="shared" si="44"/>
        <v>0</v>
      </c>
      <c r="BV111" s="73">
        <f t="shared" si="45"/>
        <v>0</v>
      </c>
      <c r="BW111" s="129" t="s">
        <v>567</v>
      </c>
      <c r="BX111" s="134">
        <v>2022</v>
      </c>
      <c r="BY111" s="129" t="s">
        <v>568</v>
      </c>
      <c r="BZ111" s="129" t="s">
        <v>572</v>
      </c>
      <c r="CA111" s="129" t="s">
        <v>574</v>
      </c>
      <c r="CB111" s="129" t="s">
        <v>570</v>
      </c>
    </row>
    <row r="112" spans="1:81" x14ac:dyDescent="0.25">
      <c r="A112" s="77" t="str">
        <f t="shared" si="48"/>
        <v>X2OR03Z27Y0G720</v>
      </c>
      <c r="B112" s="77" t="s">
        <v>251</v>
      </c>
      <c r="C112" s="77"/>
      <c r="D112" s="77" t="s">
        <v>257</v>
      </c>
      <c r="E112" s="77" t="s">
        <v>257</v>
      </c>
      <c r="F112" s="77" t="s">
        <v>358</v>
      </c>
      <c r="G112" s="77" t="s">
        <v>359</v>
      </c>
      <c r="H112" s="77" t="s">
        <v>413</v>
      </c>
      <c r="I112" s="77" t="s">
        <v>414</v>
      </c>
      <c r="J112" s="77" t="s">
        <v>127</v>
      </c>
      <c r="K112" s="77" t="s">
        <v>129</v>
      </c>
      <c r="L112" s="77" t="s">
        <v>130</v>
      </c>
      <c r="M112" s="77">
        <v>49.99</v>
      </c>
      <c r="N112" s="96">
        <f t="shared" si="25"/>
        <v>45805.837</v>
      </c>
      <c r="O112" s="77"/>
      <c r="P112" s="96">
        <f t="shared" si="26"/>
        <v>23095.38</v>
      </c>
      <c r="Q112" s="78">
        <f t="shared" si="27"/>
        <v>0.31</v>
      </c>
      <c r="R112" s="27">
        <v>15.4969</v>
      </c>
      <c r="AD112" s="34">
        <v>15</v>
      </c>
      <c r="AE112" s="34">
        <v>15</v>
      </c>
      <c r="AF112" s="34"/>
      <c r="AG112" s="34"/>
      <c r="AH112" s="34"/>
      <c r="AI112" s="34"/>
      <c r="AJ112" s="35">
        <v>15</v>
      </c>
      <c r="AK112" s="34">
        <v>15</v>
      </c>
      <c r="AL112" s="35"/>
      <c r="AM112" s="34"/>
      <c r="AN112" s="34"/>
      <c r="AO112" s="35"/>
      <c r="AP112" s="35"/>
      <c r="AQ112" s="48">
        <f t="shared" si="30"/>
        <v>30</v>
      </c>
      <c r="AR112" s="66">
        <f t="shared" si="31"/>
        <v>480.40390000000002</v>
      </c>
      <c r="AS112" s="67">
        <f t="shared" si="46"/>
        <v>7</v>
      </c>
      <c r="AT112" s="67">
        <f t="shared" si="46"/>
        <v>11</v>
      </c>
      <c r="AU112" s="67">
        <f t="shared" si="46"/>
        <v>8</v>
      </c>
      <c r="AV112" s="67">
        <f t="shared" si="46"/>
        <v>5</v>
      </c>
      <c r="AW112" s="67">
        <f t="shared" si="46"/>
        <v>0</v>
      </c>
      <c r="AX112" s="67">
        <f t="shared" si="46"/>
        <v>0</v>
      </c>
      <c r="AY112" s="67">
        <f t="shared" si="46"/>
        <v>0</v>
      </c>
      <c r="AZ112" s="67">
        <f t="shared" si="46"/>
        <v>0</v>
      </c>
      <c r="BA112" s="68">
        <f t="shared" si="32"/>
        <v>31</v>
      </c>
      <c r="BB112" s="64">
        <f t="shared" si="33"/>
        <v>30</v>
      </c>
      <c r="BC112" s="69">
        <f t="shared" si="34"/>
        <v>464.90699999999998</v>
      </c>
      <c r="BD112" s="67">
        <f t="shared" si="47"/>
        <v>7</v>
      </c>
      <c r="BE112" s="67">
        <f t="shared" si="47"/>
        <v>11</v>
      </c>
      <c r="BF112" s="67">
        <f t="shared" si="47"/>
        <v>8</v>
      </c>
      <c r="BG112" s="67">
        <f t="shared" si="47"/>
        <v>4</v>
      </c>
      <c r="BH112" s="67">
        <f t="shared" si="47"/>
        <v>0</v>
      </c>
      <c r="BI112" s="67">
        <f t="shared" si="47"/>
        <v>0</v>
      </c>
      <c r="BJ112" s="67">
        <f t="shared" si="47"/>
        <v>0</v>
      </c>
      <c r="BK112" s="67">
        <f t="shared" si="47"/>
        <v>0</v>
      </c>
      <c r="BL112" s="70">
        <f t="shared" si="35"/>
        <v>30</v>
      </c>
      <c r="BM112" s="71">
        <f t="shared" si="36"/>
        <v>14</v>
      </c>
      <c r="BN112" s="71">
        <f t="shared" si="37"/>
        <v>22</v>
      </c>
      <c r="BO112" s="71">
        <f t="shared" si="38"/>
        <v>16</v>
      </c>
      <c r="BP112" s="71">
        <f t="shared" si="39"/>
        <v>9</v>
      </c>
      <c r="BQ112" s="71">
        <f t="shared" si="40"/>
        <v>0</v>
      </c>
      <c r="BR112" s="71">
        <f t="shared" si="41"/>
        <v>0</v>
      </c>
      <c r="BS112" s="71">
        <f t="shared" si="42"/>
        <v>0</v>
      </c>
      <c r="BT112" s="71">
        <f t="shared" si="43"/>
        <v>0</v>
      </c>
      <c r="BU112" s="72">
        <f t="shared" si="44"/>
        <v>61</v>
      </c>
      <c r="BV112" s="73">
        <f t="shared" si="45"/>
        <v>945.31090000000006</v>
      </c>
      <c r="BW112" s="129" t="s">
        <v>567</v>
      </c>
      <c r="BX112" s="134">
        <v>2022</v>
      </c>
      <c r="BY112" s="129" t="s">
        <v>568</v>
      </c>
      <c r="BZ112" s="129" t="s">
        <v>572</v>
      </c>
      <c r="CA112" s="129" t="s">
        <v>574</v>
      </c>
      <c r="CB112" s="129" t="s">
        <v>569</v>
      </c>
      <c r="CC112" t="s">
        <v>551</v>
      </c>
    </row>
    <row r="113" spans="1:81" x14ac:dyDescent="0.25">
      <c r="A113" s="77" t="str">
        <f t="shared" si="48"/>
        <v>X2OR03Z27Y0JBLK</v>
      </c>
      <c r="B113" s="77" t="s">
        <v>251</v>
      </c>
      <c r="C113" s="77"/>
      <c r="D113" s="77" t="s">
        <v>257</v>
      </c>
      <c r="E113" s="77" t="s">
        <v>257</v>
      </c>
      <c r="F113" s="77" t="s">
        <v>358</v>
      </c>
      <c r="G113" s="77" t="s">
        <v>359</v>
      </c>
      <c r="H113" s="77" t="s">
        <v>85</v>
      </c>
      <c r="I113" s="77" t="s">
        <v>366</v>
      </c>
      <c r="J113" s="77" t="s">
        <v>127</v>
      </c>
      <c r="K113" s="77" t="s">
        <v>129</v>
      </c>
      <c r="L113" s="77" t="s">
        <v>130</v>
      </c>
      <c r="M113" s="77">
        <v>49.99</v>
      </c>
      <c r="N113" s="96">
        <f t="shared" ref="N113:N120" si="49">M113*$M$8*$N$8*$Q$8</f>
        <v>45805.837</v>
      </c>
      <c r="O113" s="77"/>
      <c r="P113" s="96">
        <f t="shared" ref="P113:P120" si="50">((N113/1.19)*(1-40%))</f>
        <v>23095.38</v>
      </c>
      <c r="Q113" s="78">
        <f t="shared" ref="Q113:Q120" si="51">R113/M113</f>
        <v>0.31</v>
      </c>
      <c r="R113" s="27">
        <v>15.4969</v>
      </c>
      <c r="AD113" s="34">
        <v>15</v>
      </c>
      <c r="AE113" s="34">
        <v>15</v>
      </c>
      <c r="AF113" s="34"/>
      <c r="AG113" s="34"/>
      <c r="AH113" s="34"/>
      <c r="AI113" s="34"/>
      <c r="AJ113" s="35">
        <v>15</v>
      </c>
      <c r="AK113" s="34">
        <v>15</v>
      </c>
      <c r="AL113" s="35"/>
      <c r="AM113" s="34"/>
      <c r="AN113" s="34"/>
      <c r="AO113" s="35"/>
      <c r="AP113" s="35"/>
      <c r="AQ113" s="48">
        <f t="shared" si="30"/>
        <v>30</v>
      </c>
      <c r="AR113" s="66">
        <f t="shared" si="31"/>
        <v>480.40390000000002</v>
      </c>
      <c r="AS113" s="67">
        <f t="shared" si="46"/>
        <v>7</v>
      </c>
      <c r="AT113" s="67">
        <f t="shared" si="46"/>
        <v>11</v>
      </c>
      <c r="AU113" s="67">
        <f t="shared" si="46"/>
        <v>8</v>
      </c>
      <c r="AV113" s="67">
        <f t="shared" si="46"/>
        <v>5</v>
      </c>
      <c r="AW113" s="67">
        <f t="shared" si="46"/>
        <v>0</v>
      </c>
      <c r="AX113" s="67">
        <f t="shared" si="46"/>
        <v>0</v>
      </c>
      <c r="AY113" s="67">
        <f t="shared" si="46"/>
        <v>0</v>
      </c>
      <c r="AZ113" s="67">
        <f t="shared" si="46"/>
        <v>0</v>
      </c>
      <c r="BA113" s="68">
        <f t="shared" si="32"/>
        <v>31</v>
      </c>
      <c r="BB113" s="64">
        <f t="shared" si="33"/>
        <v>30</v>
      </c>
      <c r="BC113" s="69">
        <f t="shared" si="34"/>
        <v>464.90699999999998</v>
      </c>
      <c r="BD113" s="67">
        <f t="shared" si="47"/>
        <v>7</v>
      </c>
      <c r="BE113" s="67">
        <f t="shared" si="47"/>
        <v>11</v>
      </c>
      <c r="BF113" s="67">
        <f t="shared" si="47"/>
        <v>8</v>
      </c>
      <c r="BG113" s="67">
        <f t="shared" si="47"/>
        <v>4</v>
      </c>
      <c r="BH113" s="67">
        <f t="shared" si="47"/>
        <v>0</v>
      </c>
      <c r="BI113" s="67">
        <f t="shared" si="47"/>
        <v>0</v>
      </c>
      <c r="BJ113" s="67">
        <f t="shared" si="47"/>
        <v>0</v>
      </c>
      <c r="BK113" s="67">
        <f t="shared" si="47"/>
        <v>0</v>
      </c>
      <c r="BL113" s="70">
        <f t="shared" si="35"/>
        <v>30</v>
      </c>
      <c r="BM113" s="71">
        <f t="shared" si="36"/>
        <v>14</v>
      </c>
      <c r="BN113" s="71">
        <f t="shared" si="37"/>
        <v>22</v>
      </c>
      <c r="BO113" s="71">
        <f t="shared" si="38"/>
        <v>16</v>
      </c>
      <c r="BP113" s="71">
        <f t="shared" si="39"/>
        <v>9</v>
      </c>
      <c r="BQ113" s="71">
        <f t="shared" si="40"/>
        <v>0</v>
      </c>
      <c r="BR113" s="71">
        <f t="shared" si="41"/>
        <v>0</v>
      </c>
      <c r="BS113" s="71">
        <f t="shared" si="42"/>
        <v>0</v>
      </c>
      <c r="BT113" s="71">
        <f t="shared" si="43"/>
        <v>0</v>
      </c>
      <c r="BU113" s="72">
        <f t="shared" si="44"/>
        <v>61</v>
      </c>
      <c r="BV113" s="73">
        <f t="shared" si="45"/>
        <v>945.31090000000006</v>
      </c>
      <c r="BW113" s="129" t="s">
        <v>567</v>
      </c>
      <c r="BX113" s="134">
        <v>2022</v>
      </c>
      <c r="BY113" s="129" t="s">
        <v>568</v>
      </c>
      <c r="BZ113" s="129" t="s">
        <v>572</v>
      </c>
      <c r="CA113" s="129" t="s">
        <v>574</v>
      </c>
      <c r="CB113" s="129" t="s">
        <v>569</v>
      </c>
      <c r="CC113" t="s">
        <v>551</v>
      </c>
    </row>
    <row r="114" spans="1:81" x14ac:dyDescent="0.25">
      <c r="A114" s="77" t="str">
        <f t="shared" si="48"/>
        <v>X2OR03Z27Y0G8X8</v>
      </c>
      <c r="B114" s="77" t="s">
        <v>251</v>
      </c>
      <c r="C114" s="77"/>
      <c r="D114" s="77" t="s">
        <v>257</v>
      </c>
      <c r="E114" s="77" t="s">
        <v>257</v>
      </c>
      <c r="F114" s="77" t="s">
        <v>358</v>
      </c>
      <c r="G114" s="77" t="s">
        <v>359</v>
      </c>
      <c r="H114" s="77" t="s">
        <v>411</v>
      </c>
      <c r="I114" s="77" t="s">
        <v>412</v>
      </c>
      <c r="J114" s="77" t="s">
        <v>127</v>
      </c>
      <c r="K114" s="77" t="s">
        <v>129</v>
      </c>
      <c r="L114" s="77" t="s">
        <v>130</v>
      </c>
      <c r="M114" s="77">
        <v>49.99</v>
      </c>
      <c r="N114" s="96">
        <f t="shared" si="49"/>
        <v>45805.837</v>
      </c>
      <c r="O114" s="77"/>
      <c r="P114" s="96">
        <f t="shared" si="50"/>
        <v>23095.38</v>
      </c>
      <c r="Q114" s="78">
        <f t="shared" si="51"/>
        <v>0.31</v>
      </c>
      <c r="R114" s="27">
        <v>15.4969</v>
      </c>
      <c r="AD114" s="34"/>
      <c r="AE114" s="34"/>
      <c r="AF114" s="34"/>
      <c r="AG114" s="34"/>
      <c r="AH114" s="34"/>
      <c r="AI114" s="34"/>
      <c r="AJ114" s="35"/>
      <c r="AK114" s="34"/>
      <c r="AL114" s="35"/>
      <c r="AM114" s="34"/>
      <c r="AN114" s="34"/>
      <c r="AO114" s="35"/>
      <c r="AP114" s="35"/>
      <c r="AQ114" s="48">
        <f t="shared" si="30"/>
        <v>0</v>
      </c>
      <c r="AR114" s="66">
        <f t="shared" si="31"/>
        <v>0</v>
      </c>
      <c r="AS114" s="67">
        <f t="shared" si="46"/>
        <v>0</v>
      </c>
      <c r="AT114" s="67">
        <f t="shared" si="46"/>
        <v>0</v>
      </c>
      <c r="AU114" s="67">
        <f t="shared" si="46"/>
        <v>0</v>
      </c>
      <c r="AV114" s="67">
        <f t="shared" si="46"/>
        <v>0</v>
      </c>
      <c r="AW114" s="67">
        <f t="shared" si="46"/>
        <v>0</v>
      </c>
      <c r="AX114" s="67">
        <f t="shared" si="46"/>
        <v>0</v>
      </c>
      <c r="AY114" s="67">
        <f t="shared" si="46"/>
        <v>0</v>
      </c>
      <c r="AZ114" s="67">
        <f t="shared" si="46"/>
        <v>0</v>
      </c>
      <c r="BA114" s="68">
        <f t="shared" si="32"/>
        <v>0</v>
      </c>
      <c r="BB114" s="64">
        <f t="shared" si="33"/>
        <v>0</v>
      </c>
      <c r="BC114" s="69">
        <f t="shared" si="34"/>
        <v>0</v>
      </c>
      <c r="BD114" s="67">
        <f t="shared" si="47"/>
        <v>0</v>
      </c>
      <c r="BE114" s="67">
        <f t="shared" si="47"/>
        <v>0</v>
      </c>
      <c r="BF114" s="67">
        <f t="shared" si="47"/>
        <v>0</v>
      </c>
      <c r="BG114" s="67">
        <f t="shared" si="47"/>
        <v>0</v>
      </c>
      <c r="BH114" s="67">
        <f t="shared" si="47"/>
        <v>0</v>
      </c>
      <c r="BI114" s="67">
        <f t="shared" si="47"/>
        <v>0</v>
      </c>
      <c r="BJ114" s="67">
        <f t="shared" si="47"/>
        <v>0</v>
      </c>
      <c r="BK114" s="67">
        <f t="shared" si="47"/>
        <v>0</v>
      </c>
      <c r="BL114" s="70">
        <f t="shared" si="35"/>
        <v>0</v>
      </c>
      <c r="BM114" s="71">
        <f t="shared" si="36"/>
        <v>0</v>
      </c>
      <c r="BN114" s="71">
        <f t="shared" si="37"/>
        <v>0</v>
      </c>
      <c r="BO114" s="71">
        <f t="shared" si="38"/>
        <v>0</v>
      </c>
      <c r="BP114" s="71">
        <f t="shared" si="39"/>
        <v>0</v>
      </c>
      <c r="BQ114" s="71">
        <f t="shared" si="40"/>
        <v>0</v>
      </c>
      <c r="BR114" s="71">
        <f t="shared" si="41"/>
        <v>0</v>
      </c>
      <c r="BS114" s="71">
        <f t="shared" si="42"/>
        <v>0</v>
      </c>
      <c r="BT114" s="71">
        <f t="shared" si="43"/>
        <v>0</v>
      </c>
      <c r="BU114" s="72">
        <f t="shared" si="44"/>
        <v>0</v>
      </c>
      <c r="BV114" s="73">
        <f t="shared" si="45"/>
        <v>0</v>
      </c>
      <c r="BW114" s="129" t="s">
        <v>567</v>
      </c>
      <c r="BX114" s="134">
        <v>2022</v>
      </c>
      <c r="BY114" s="129" t="s">
        <v>568</v>
      </c>
      <c r="BZ114" s="129" t="s">
        <v>572</v>
      </c>
      <c r="CA114" s="129" t="s">
        <v>574</v>
      </c>
      <c r="CB114" s="129" t="s">
        <v>569</v>
      </c>
    </row>
    <row r="115" spans="1:81" x14ac:dyDescent="0.25">
      <c r="A115" s="77" t="str">
        <f t="shared" si="48"/>
        <v>X2OR03Z27Y0TWHT</v>
      </c>
      <c r="B115" s="77" t="s">
        <v>251</v>
      </c>
      <c r="C115" s="77"/>
      <c r="D115" s="77" t="s">
        <v>257</v>
      </c>
      <c r="E115" s="77" t="s">
        <v>257</v>
      </c>
      <c r="F115" s="77" t="s">
        <v>358</v>
      </c>
      <c r="G115" s="77" t="s">
        <v>359</v>
      </c>
      <c r="H115" s="77" t="s">
        <v>384</v>
      </c>
      <c r="I115" s="77" t="s">
        <v>385</v>
      </c>
      <c r="J115" s="77" t="s">
        <v>127</v>
      </c>
      <c r="K115" s="77" t="s">
        <v>129</v>
      </c>
      <c r="L115" s="77" t="s">
        <v>130</v>
      </c>
      <c r="M115" s="77">
        <v>49.99</v>
      </c>
      <c r="N115" s="96">
        <f t="shared" si="49"/>
        <v>45805.837</v>
      </c>
      <c r="O115" s="77"/>
      <c r="P115" s="96">
        <f t="shared" si="50"/>
        <v>23095.38</v>
      </c>
      <c r="Q115" s="78">
        <f t="shared" si="51"/>
        <v>0.31</v>
      </c>
      <c r="R115" s="27">
        <v>15.4969</v>
      </c>
      <c r="AD115" s="34"/>
      <c r="AE115" s="34"/>
      <c r="AF115" s="34"/>
      <c r="AG115" s="34"/>
      <c r="AH115" s="34"/>
      <c r="AI115" s="34"/>
      <c r="AJ115" s="35"/>
      <c r="AK115" s="34"/>
      <c r="AL115" s="35"/>
      <c r="AM115" s="34"/>
      <c r="AN115" s="34"/>
      <c r="AO115" s="35"/>
      <c r="AP115" s="35"/>
      <c r="AQ115" s="48">
        <f t="shared" si="30"/>
        <v>0</v>
      </c>
      <c r="AR115" s="66">
        <f t="shared" si="31"/>
        <v>0</v>
      </c>
      <c r="AS115" s="67">
        <f t="shared" si="46"/>
        <v>0</v>
      </c>
      <c r="AT115" s="67">
        <f t="shared" si="46"/>
        <v>0</v>
      </c>
      <c r="AU115" s="67">
        <f t="shared" si="46"/>
        <v>0</v>
      </c>
      <c r="AV115" s="67">
        <f t="shared" si="46"/>
        <v>0</v>
      </c>
      <c r="AW115" s="67">
        <f t="shared" si="46"/>
        <v>0</v>
      </c>
      <c r="AX115" s="67">
        <f t="shared" si="46"/>
        <v>0</v>
      </c>
      <c r="AY115" s="67">
        <f t="shared" si="46"/>
        <v>0</v>
      </c>
      <c r="AZ115" s="67">
        <f t="shared" si="46"/>
        <v>0</v>
      </c>
      <c r="BA115" s="68">
        <f t="shared" si="32"/>
        <v>0</v>
      </c>
      <c r="BB115" s="64">
        <f t="shared" si="33"/>
        <v>0</v>
      </c>
      <c r="BC115" s="69">
        <f t="shared" si="34"/>
        <v>0</v>
      </c>
      <c r="BD115" s="67">
        <f t="shared" si="47"/>
        <v>0</v>
      </c>
      <c r="BE115" s="67">
        <f t="shared" si="47"/>
        <v>0</v>
      </c>
      <c r="BF115" s="67">
        <f t="shared" si="47"/>
        <v>0</v>
      </c>
      <c r="BG115" s="67">
        <f t="shared" si="47"/>
        <v>0</v>
      </c>
      <c r="BH115" s="67">
        <f t="shared" si="47"/>
        <v>0</v>
      </c>
      <c r="BI115" s="67">
        <f t="shared" si="47"/>
        <v>0</v>
      </c>
      <c r="BJ115" s="67">
        <f t="shared" si="47"/>
        <v>0</v>
      </c>
      <c r="BK115" s="67">
        <f t="shared" si="47"/>
        <v>0</v>
      </c>
      <c r="BL115" s="70">
        <f t="shared" si="35"/>
        <v>0</v>
      </c>
      <c r="BM115" s="71">
        <f t="shared" si="36"/>
        <v>0</v>
      </c>
      <c r="BN115" s="71">
        <f t="shared" si="37"/>
        <v>0</v>
      </c>
      <c r="BO115" s="71">
        <f t="shared" si="38"/>
        <v>0</v>
      </c>
      <c r="BP115" s="71">
        <f t="shared" si="39"/>
        <v>0</v>
      </c>
      <c r="BQ115" s="71">
        <f t="shared" si="40"/>
        <v>0</v>
      </c>
      <c r="BR115" s="71">
        <f t="shared" si="41"/>
        <v>0</v>
      </c>
      <c r="BS115" s="71">
        <f t="shared" si="42"/>
        <v>0</v>
      </c>
      <c r="BT115" s="71">
        <f t="shared" si="43"/>
        <v>0</v>
      </c>
      <c r="BU115" s="72">
        <f t="shared" si="44"/>
        <v>0</v>
      </c>
      <c r="BV115" s="73">
        <f t="shared" si="45"/>
        <v>0</v>
      </c>
      <c r="BW115" s="129" t="s">
        <v>567</v>
      </c>
      <c r="BX115" s="134">
        <v>2022</v>
      </c>
      <c r="BY115" s="129" t="s">
        <v>568</v>
      </c>
      <c r="BZ115" s="129" t="s">
        <v>572</v>
      </c>
      <c r="CA115" s="129" t="s">
        <v>574</v>
      </c>
      <c r="CB115" s="129" t="s">
        <v>569</v>
      </c>
    </row>
    <row r="116" spans="1:81" x14ac:dyDescent="0.25">
      <c r="A116" s="77" t="str">
        <f t="shared" si="48"/>
        <v>X2OD08D4L60MDYI</v>
      </c>
      <c r="B116" s="77" t="s">
        <v>251</v>
      </c>
      <c r="C116" s="77"/>
      <c r="D116" s="77" t="s">
        <v>256</v>
      </c>
      <c r="E116" s="77" t="s">
        <v>254</v>
      </c>
      <c r="F116" s="77" t="s">
        <v>360</v>
      </c>
      <c r="G116" s="77" t="s">
        <v>361</v>
      </c>
      <c r="H116" s="77" t="s">
        <v>444</v>
      </c>
      <c r="I116" s="77" t="s">
        <v>445</v>
      </c>
      <c r="J116" s="77" t="s">
        <v>395</v>
      </c>
      <c r="K116" s="77" t="s">
        <v>451</v>
      </c>
      <c r="L116" s="77" t="s">
        <v>452</v>
      </c>
      <c r="M116" s="77">
        <v>49.99</v>
      </c>
      <c r="N116" s="96">
        <f t="shared" si="49"/>
        <v>45805.837</v>
      </c>
      <c r="O116" s="77"/>
      <c r="P116" s="96">
        <f t="shared" si="50"/>
        <v>23095.38</v>
      </c>
      <c r="Q116" s="78">
        <f t="shared" si="51"/>
        <v>0.31</v>
      </c>
      <c r="R116" s="27">
        <v>15.4969</v>
      </c>
      <c r="AD116" s="34"/>
      <c r="AE116" s="34"/>
      <c r="AF116" s="34"/>
      <c r="AG116" s="34"/>
      <c r="AH116" s="34"/>
      <c r="AI116" s="34"/>
      <c r="AJ116" s="35"/>
      <c r="AK116" s="34"/>
      <c r="AL116" s="35"/>
      <c r="AM116" s="34"/>
      <c r="AN116" s="34"/>
      <c r="AO116" s="35"/>
      <c r="AP116" s="35"/>
      <c r="AQ116" s="48">
        <f t="shared" si="30"/>
        <v>0</v>
      </c>
      <c r="AR116" s="66">
        <f t="shared" si="31"/>
        <v>0</v>
      </c>
      <c r="AS116" s="67">
        <f t="shared" si="46"/>
        <v>0</v>
      </c>
      <c r="AT116" s="67">
        <f t="shared" si="46"/>
        <v>0</v>
      </c>
      <c r="AU116" s="67">
        <f t="shared" si="46"/>
        <v>0</v>
      </c>
      <c r="AV116" s="67">
        <f t="shared" si="46"/>
        <v>0</v>
      </c>
      <c r="AW116" s="67">
        <f t="shared" si="46"/>
        <v>0</v>
      </c>
      <c r="AX116" s="67">
        <f t="shared" si="46"/>
        <v>0</v>
      </c>
      <c r="AY116" s="67">
        <f t="shared" si="46"/>
        <v>0</v>
      </c>
      <c r="AZ116" s="67">
        <f t="shared" si="46"/>
        <v>0</v>
      </c>
      <c r="BA116" s="68">
        <f t="shared" si="32"/>
        <v>0</v>
      </c>
      <c r="BB116" s="64">
        <f t="shared" si="33"/>
        <v>0</v>
      </c>
      <c r="BC116" s="69">
        <f t="shared" si="34"/>
        <v>0</v>
      </c>
      <c r="BD116" s="67">
        <f t="shared" si="47"/>
        <v>0</v>
      </c>
      <c r="BE116" s="67">
        <f t="shared" si="47"/>
        <v>0</v>
      </c>
      <c r="BF116" s="67">
        <f t="shared" si="47"/>
        <v>0</v>
      </c>
      <c r="BG116" s="67">
        <f t="shared" si="47"/>
        <v>0</v>
      </c>
      <c r="BH116" s="67">
        <f t="shared" si="47"/>
        <v>0</v>
      </c>
      <c r="BI116" s="67">
        <f t="shared" si="47"/>
        <v>0</v>
      </c>
      <c r="BJ116" s="67">
        <f t="shared" si="47"/>
        <v>0</v>
      </c>
      <c r="BK116" s="67">
        <f t="shared" si="47"/>
        <v>0</v>
      </c>
      <c r="BL116" s="70">
        <f t="shared" si="35"/>
        <v>0</v>
      </c>
      <c r="BM116" s="71">
        <f t="shared" si="36"/>
        <v>0</v>
      </c>
      <c r="BN116" s="71">
        <f t="shared" si="37"/>
        <v>0</v>
      </c>
      <c r="BO116" s="71">
        <f t="shared" si="38"/>
        <v>0</v>
      </c>
      <c r="BP116" s="71">
        <f t="shared" si="39"/>
        <v>0</v>
      </c>
      <c r="BQ116" s="71">
        <f t="shared" si="40"/>
        <v>0</v>
      </c>
      <c r="BR116" s="71">
        <f t="shared" si="41"/>
        <v>0</v>
      </c>
      <c r="BS116" s="71">
        <f t="shared" si="42"/>
        <v>0</v>
      </c>
      <c r="BT116" s="71">
        <f t="shared" si="43"/>
        <v>0</v>
      </c>
      <c r="BU116" s="72">
        <f t="shared" si="44"/>
        <v>0</v>
      </c>
      <c r="BV116" s="73">
        <f t="shared" si="45"/>
        <v>0</v>
      </c>
      <c r="BW116" s="129" t="s">
        <v>567</v>
      </c>
      <c r="BX116" s="134">
        <v>2022</v>
      </c>
      <c r="BY116" s="129" t="s">
        <v>568</v>
      </c>
      <c r="BZ116" s="129" t="s">
        <v>572</v>
      </c>
      <c r="CA116" s="129" t="s">
        <v>574</v>
      </c>
      <c r="CB116" s="129" t="s">
        <v>571</v>
      </c>
    </row>
    <row r="117" spans="1:81" x14ac:dyDescent="0.25">
      <c r="A117" s="77" t="str">
        <f t="shared" si="48"/>
        <v>X2OL21WBQG0G720</v>
      </c>
      <c r="B117" s="77" t="s">
        <v>251</v>
      </c>
      <c r="C117" s="77"/>
      <c r="D117" s="77" t="s">
        <v>308</v>
      </c>
      <c r="E117" s="77" t="s">
        <v>252</v>
      </c>
      <c r="F117" s="77" t="s">
        <v>362</v>
      </c>
      <c r="G117" s="77" t="s">
        <v>363</v>
      </c>
      <c r="H117" s="77" t="s">
        <v>413</v>
      </c>
      <c r="I117" s="77" t="s">
        <v>414</v>
      </c>
      <c r="J117" s="77" t="s">
        <v>390</v>
      </c>
      <c r="K117" s="77" t="s">
        <v>450</v>
      </c>
      <c r="L117" s="77" t="s">
        <v>130</v>
      </c>
      <c r="M117" s="77">
        <v>79.989999999999995</v>
      </c>
      <c r="N117" s="96">
        <f t="shared" si="49"/>
        <v>73294.837</v>
      </c>
      <c r="O117" s="77"/>
      <c r="P117" s="96">
        <f t="shared" si="50"/>
        <v>36955.379999999997</v>
      </c>
      <c r="Q117" s="78">
        <f t="shared" si="51"/>
        <v>0.31</v>
      </c>
      <c r="R117" s="27">
        <v>24.796899999999997</v>
      </c>
      <c r="AD117" s="34"/>
      <c r="AE117" s="34"/>
      <c r="AF117" s="34"/>
      <c r="AG117" s="34"/>
      <c r="AH117" s="34"/>
      <c r="AI117" s="34"/>
      <c r="AJ117" s="35"/>
      <c r="AK117" s="34"/>
      <c r="AL117" s="35"/>
      <c r="AM117" s="34"/>
      <c r="AN117" s="34"/>
      <c r="AO117" s="35"/>
      <c r="AP117" s="35"/>
      <c r="AQ117" s="48">
        <f t="shared" si="30"/>
        <v>0</v>
      </c>
      <c r="AR117" s="66">
        <f t="shared" si="31"/>
        <v>0</v>
      </c>
      <c r="AS117" s="67">
        <f t="shared" si="46"/>
        <v>0</v>
      </c>
      <c r="AT117" s="67">
        <f t="shared" si="46"/>
        <v>0</v>
      </c>
      <c r="AU117" s="67">
        <f t="shared" ref="AS117:AZ120" si="52">ROUND(IF($L117=$L$4,($AQ117*AU$4),IF($L117=$L$5,($AQ117*AU$5),IF($L117=$L$6,($AQ117*AU$6),IF($L117=$L$7,($AQ117*AU$7))))),0)</f>
        <v>0</v>
      </c>
      <c r="AV117" s="67">
        <f t="shared" si="52"/>
        <v>0</v>
      </c>
      <c r="AW117" s="67">
        <f t="shared" si="52"/>
        <v>0</v>
      </c>
      <c r="AX117" s="67">
        <f t="shared" si="52"/>
        <v>0</v>
      </c>
      <c r="AY117" s="67">
        <f t="shared" si="52"/>
        <v>0</v>
      </c>
      <c r="AZ117" s="67">
        <f t="shared" si="52"/>
        <v>0</v>
      </c>
      <c r="BA117" s="68">
        <f t="shared" si="32"/>
        <v>0</v>
      </c>
      <c r="BB117" s="64">
        <f t="shared" si="33"/>
        <v>0</v>
      </c>
      <c r="BC117" s="69">
        <f t="shared" si="34"/>
        <v>0</v>
      </c>
      <c r="BD117" s="67">
        <f t="shared" si="47"/>
        <v>0</v>
      </c>
      <c r="BE117" s="67">
        <f t="shared" si="47"/>
        <v>0</v>
      </c>
      <c r="BF117" s="67">
        <f t="shared" ref="BD117:BK120" si="53">ROUND(IF($L117=$L$4,($BB117*BF$4),IF($L117=$L$5,($BB117*BF$5),IF($L117=$L$6,($BB117*BF$6),IF($L117=$L$7,($BB117*BF$7))))),0)</f>
        <v>0</v>
      </c>
      <c r="BG117" s="67">
        <f t="shared" si="53"/>
        <v>0</v>
      </c>
      <c r="BH117" s="67">
        <f t="shared" si="53"/>
        <v>0</v>
      </c>
      <c r="BI117" s="67">
        <f t="shared" si="53"/>
        <v>0</v>
      </c>
      <c r="BJ117" s="67">
        <f t="shared" si="53"/>
        <v>0</v>
      </c>
      <c r="BK117" s="67">
        <f t="shared" si="53"/>
        <v>0</v>
      </c>
      <c r="BL117" s="70">
        <f t="shared" si="35"/>
        <v>0</v>
      </c>
      <c r="BM117" s="71">
        <f t="shared" si="36"/>
        <v>0</v>
      </c>
      <c r="BN117" s="71">
        <f t="shared" si="37"/>
        <v>0</v>
      </c>
      <c r="BO117" s="71">
        <f t="shared" si="38"/>
        <v>0</v>
      </c>
      <c r="BP117" s="71">
        <f t="shared" si="39"/>
        <v>0</v>
      </c>
      <c r="BQ117" s="71">
        <f t="shared" si="40"/>
        <v>0</v>
      </c>
      <c r="BR117" s="71">
        <f t="shared" si="41"/>
        <v>0</v>
      </c>
      <c r="BS117" s="71">
        <f t="shared" si="42"/>
        <v>0</v>
      </c>
      <c r="BT117" s="71">
        <f t="shared" si="43"/>
        <v>0</v>
      </c>
      <c r="BU117" s="72">
        <f t="shared" si="44"/>
        <v>0</v>
      </c>
      <c r="BV117" s="73">
        <f t="shared" si="45"/>
        <v>0</v>
      </c>
      <c r="BW117" s="129" t="s">
        <v>567</v>
      </c>
      <c r="BX117" s="134">
        <v>2022</v>
      </c>
      <c r="BY117" s="129" t="s">
        <v>568</v>
      </c>
      <c r="BZ117" s="129" t="s">
        <v>572</v>
      </c>
      <c r="CA117" s="129" t="s">
        <v>574</v>
      </c>
      <c r="CB117" s="129" t="s">
        <v>570</v>
      </c>
    </row>
    <row r="118" spans="1:81" x14ac:dyDescent="0.25">
      <c r="A118" s="77" t="str">
        <f t="shared" si="48"/>
        <v>X2OL21WBQG0JBLK</v>
      </c>
      <c r="B118" s="77" t="s">
        <v>251</v>
      </c>
      <c r="C118" s="77"/>
      <c r="D118" s="77" t="s">
        <v>308</v>
      </c>
      <c r="E118" s="77" t="s">
        <v>252</v>
      </c>
      <c r="F118" s="77" t="s">
        <v>362</v>
      </c>
      <c r="G118" s="77" t="s">
        <v>363</v>
      </c>
      <c r="H118" s="77" t="s">
        <v>85</v>
      </c>
      <c r="I118" s="77" t="s">
        <v>366</v>
      </c>
      <c r="J118" s="77" t="s">
        <v>390</v>
      </c>
      <c r="K118" s="77" t="s">
        <v>450</v>
      </c>
      <c r="L118" s="77" t="s">
        <v>130</v>
      </c>
      <c r="M118" s="77">
        <v>79.989999999999995</v>
      </c>
      <c r="N118" s="96">
        <f t="shared" si="49"/>
        <v>73294.837</v>
      </c>
      <c r="O118" s="77"/>
      <c r="P118" s="96">
        <f t="shared" si="50"/>
        <v>36955.379999999997</v>
      </c>
      <c r="Q118" s="78">
        <f t="shared" si="51"/>
        <v>0.31</v>
      </c>
      <c r="R118" s="27">
        <v>24.796899999999997</v>
      </c>
      <c r="AD118" s="34"/>
      <c r="AE118" s="34"/>
      <c r="AF118" s="34"/>
      <c r="AG118" s="34"/>
      <c r="AH118" s="34"/>
      <c r="AI118" s="34"/>
      <c r="AJ118" s="35"/>
      <c r="AK118" s="34"/>
      <c r="AL118" s="35"/>
      <c r="AM118" s="34"/>
      <c r="AN118" s="34"/>
      <c r="AO118" s="35"/>
      <c r="AP118" s="35"/>
      <c r="AQ118" s="48">
        <f t="shared" si="30"/>
        <v>0</v>
      </c>
      <c r="AR118" s="66">
        <f t="shared" si="31"/>
        <v>0</v>
      </c>
      <c r="AS118" s="67">
        <f t="shared" si="52"/>
        <v>0</v>
      </c>
      <c r="AT118" s="67">
        <f t="shared" si="52"/>
        <v>0</v>
      </c>
      <c r="AU118" s="67">
        <f t="shared" si="52"/>
        <v>0</v>
      </c>
      <c r="AV118" s="67">
        <f t="shared" si="52"/>
        <v>0</v>
      </c>
      <c r="AW118" s="67">
        <f t="shared" si="52"/>
        <v>0</v>
      </c>
      <c r="AX118" s="67">
        <f t="shared" si="52"/>
        <v>0</v>
      </c>
      <c r="AY118" s="67">
        <f t="shared" si="52"/>
        <v>0</v>
      </c>
      <c r="AZ118" s="67">
        <f t="shared" si="52"/>
        <v>0</v>
      </c>
      <c r="BA118" s="68">
        <f t="shared" si="32"/>
        <v>0</v>
      </c>
      <c r="BB118" s="64">
        <f t="shared" si="33"/>
        <v>0</v>
      </c>
      <c r="BC118" s="69">
        <f t="shared" si="34"/>
        <v>0</v>
      </c>
      <c r="BD118" s="67">
        <f t="shared" si="53"/>
        <v>0</v>
      </c>
      <c r="BE118" s="67">
        <f t="shared" si="53"/>
        <v>0</v>
      </c>
      <c r="BF118" s="67">
        <f t="shared" si="53"/>
        <v>0</v>
      </c>
      <c r="BG118" s="67">
        <f t="shared" si="53"/>
        <v>0</v>
      </c>
      <c r="BH118" s="67">
        <f t="shared" si="53"/>
        <v>0</v>
      </c>
      <c r="BI118" s="67">
        <f t="shared" si="53"/>
        <v>0</v>
      </c>
      <c r="BJ118" s="67">
        <f t="shared" si="53"/>
        <v>0</v>
      </c>
      <c r="BK118" s="67">
        <f t="shared" si="53"/>
        <v>0</v>
      </c>
      <c r="BL118" s="70">
        <f t="shared" si="35"/>
        <v>0</v>
      </c>
      <c r="BM118" s="71">
        <f t="shared" si="36"/>
        <v>0</v>
      </c>
      <c r="BN118" s="71">
        <f t="shared" si="37"/>
        <v>0</v>
      </c>
      <c r="BO118" s="71">
        <f t="shared" si="38"/>
        <v>0</v>
      </c>
      <c r="BP118" s="71">
        <f t="shared" si="39"/>
        <v>0</v>
      </c>
      <c r="BQ118" s="71">
        <f t="shared" si="40"/>
        <v>0</v>
      </c>
      <c r="BR118" s="71">
        <f t="shared" si="41"/>
        <v>0</v>
      </c>
      <c r="BS118" s="71">
        <f t="shared" si="42"/>
        <v>0</v>
      </c>
      <c r="BT118" s="71">
        <f t="shared" si="43"/>
        <v>0</v>
      </c>
      <c r="BU118" s="72">
        <f t="shared" si="44"/>
        <v>0</v>
      </c>
      <c r="BV118" s="73">
        <f t="shared" si="45"/>
        <v>0</v>
      </c>
      <c r="BW118" s="129" t="s">
        <v>567</v>
      </c>
      <c r="BX118" s="134">
        <v>2022</v>
      </c>
      <c r="BY118" s="129" t="s">
        <v>568</v>
      </c>
      <c r="BZ118" s="129" t="s">
        <v>572</v>
      </c>
      <c r="CA118" s="129" t="s">
        <v>574</v>
      </c>
      <c r="CB118" s="129" t="s">
        <v>570</v>
      </c>
    </row>
    <row r="119" spans="1:81" x14ac:dyDescent="0.25">
      <c r="A119" s="77" t="str">
        <f t="shared" si="48"/>
        <v>X2OL21WBQG0G7ET</v>
      </c>
      <c r="B119" s="77" t="s">
        <v>251</v>
      </c>
      <c r="C119" s="77"/>
      <c r="D119" s="77" t="s">
        <v>308</v>
      </c>
      <c r="E119" s="77" t="s">
        <v>252</v>
      </c>
      <c r="F119" s="77" t="s">
        <v>362</v>
      </c>
      <c r="G119" s="77" t="s">
        <v>363</v>
      </c>
      <c r="H119" s="77" t="s">
        <v>446</v>
      </c>
      <c r="I119" s="77" t="s">
        <v>447</v>
      </c>
      <c r="J119" s="77" t="s">
        <v>390</v>
      </c>
      <c r="K119" s="77" t="s">
        <v>450</v>
      </c>
      <c r="L119" s="77" t="s">
        <v>130</v>
      </c>
      <c r="M119" s="77">
        <v>79.989999999999995</v>
      </c>
      <c r="N119" s="96">
        <f t="shared" si="49"/>
        <v>73294.837</v>
      </c>
      <c r="O119" s="77"/>
      <c r="P119" s="96">
        <f t="shared" si="50"/>
        <v>36955.379999999997</v>
      </c>
      <c r="Q119" s="78">
        <f t="shared" si="51"/>
        <v>0.31</v>
      </c>
      <c r="R119" s="27">
        <v>24.796899999999997</v>
      </c>
      <c r="AD119" s="34"/>
      <c r="AE119" s="34"/>
      <c r="AF119" s="34"/>
      <c r="AG119" s="34"/>
      <c r="AH119" s="34"/>
      <c r="AI119" s="34"/>
      <c r="AJ119" s="35"/>
      <c r="AK119" s="34"/>
      <c r="AL119" s="35"/>
      <c r="AM119" s="34"/>
      <c r="AN119" s="34"/>
      <c r="AO119" s="35"/>
      <c r="AP119" s="35"/>
      <c r="AQ119" s="48">
        <f t="shared" si="30"/>
        <v>0</v>
      </c>
      <c r="AR119" s="66">
        <f t="shared" si="31"/>
        <v>0</v>
      </c>
      <c r="AS119" s="67">
        <f t="shared" si="52"/>
        <v>0</v>
      </c>
      <c r="AT119" s="67">
        <f t="shared" si="52"/>
        <v>0</v>
      </c>
      <c r="AU119" s="67">
        <f t="shared" si="52"/>
        <v>0</v>
      </c>
      <c r="AV119" s="67">
        <f t="shared" si="52"/>
        <v>0</v>
      </c>
      <c r="AW119" s="67">
        <f t="shared" si="52"/>
        <v>0</v>
      </c>
      <c r="AX119" s="67">
        <f t="shared" si="52"/>
        <v>0</v>
      </c>
      <c r="AY119" s="67">
        <f t="shared" si="52"/>
        <v>0</v>
      </c>
      <c r="AZ119" s="67">
        <f t="shared" si="52"/>
        <v>0</v>
      </c>
      <c r="BA119" s="68">
        <f t="shared" si="32"/>
        <v>0</v>
      </c>
      <c r="BB119" s="64">
        <f t="shared" si="33"/>
        <v>0</v>
      </c>
      <c r="BC119" s="69">
        <f t="shared" si="34"/>
        <v>0</v>
      </c>
      <c r="BD119" s="67">
        <f t="shared" si="53"/>
        <v>0</v>
      </c>
      <c r="BE119" s="67">
        <f t="shared" si="53"/>
        <v>0</v>
      </c>
      <c r="BF119" s="67">
        <f t="shared" si="53"/>
        <v>0</v>
      </c>
      <c r="BG119" s="67">
        <f t="shared" si="53"/>
        <v>0</v>
      </c>
      <c r="BH119" s="67">
        <f t="shared" si="53"/>
        <v>0</v>
      </c>
      <c r="BI119" s="67">
        <f t="shared" si="53"/>
        <v>0</v>
      </c>
      <c r="BJ119" s="67">
        <f t="shared" si="53"/>
        <v>0</v>
      </c>
      <c r="BK119" s="67">
        <f t="shared" si="53"/>
        <v>0</v>
      </c>
      <c r="BL119" s="70">
        <f t="shared" si="35"/>
        <v>0</v>
      </c>
      <c r="BM119" s="71">
        <f t="shared" si="36"/>
        <v>0</v>
      </c>
      <c r="BN119" s="71">
        <f t="shared" si="37"/>
        <v>0</v>
      </c>
      <c r="BO119" s="71">
        <f t="shared" si="38"/>
        <v>0</v>
      </c>
      <c r="BP119" s="71">
        <f t="shared" si="39"/>
        <v>0</v>
      </c>
      <c r="BQ119" s="71">
        <f t="shared" si="40"/>
        <v>0</v>
      </c>
      <c r="BR119" s="71">
        <f t="shared" si="41"/>
        <v>0</v>
      </c>
      <c r="BS119" s="71">
        <f t="shared" si="42"/>
        <v>0</v>
      </c>
      <c r="BT119" s="71">
        <f t="shared" si="43"/>
        <v>0</v>
      </c>
      <c r="BU119" s="72">
        <f t="shared" si="44"/>
        <v>0</v>
      </c>
      <c r="BV119" s="73">
        <f t="shared" si="45"/>
        <v>0</v>
      </c>
      <c r="BW119" s="129" t="s">
        <v>567</v>
      </c>
      <c r="BX119" s="134">
        <v>2022</v>
      </c>
      <c r="BY119" s="129" t="s">
        <v>568</v>
      </c>
      <c r="BZ119" s="129" t="s">
        <v>572</v>
      </c>
      <c r="CA119" s="129" t="s">
        <v>574</v>
      </c>
      <c r="CB119" s="129" t="s">
        <v>570</v>
      </c>
    </row>
    <row r="120" spans="1:81" x14ac:dyDescent="0.25">
      <c r="A120" s="77" t="str">
        <f t="shared" si="48"/>
        <v>X2OL21WBQG0G2B5</v>
      </c>
      <c r="B120" s="77" t="s">
        <v>251</v>
      </c>
      <c r="C120" s="77"/>
      <c r="D120" s="77" t="s">
        <v>308</v>
      </c>
      <c r="E120" s="77" t="s">
        <v>252</v>
      </c>
      <c r="F120" s="77" t="s">
        <v>362</v>
      </c>
      <c r="G120" s="77" t="s">
        <v>363</v>
      </c>
      <c r="H120" s="77" t="s">
        <v>448</v>
      </c>
      <c r="I120" s="77" t="s">
        <v>449</v>
      </c>
      <c r="J120" s="77" t="s">
        <v>390</v>
      </c>
      <c r="K120" s="77" t="s">
        <v>450</v>
      </c>
      <c r="L120" s="77" t="s">
        <v>130</v>
      </c>
      <c r="M120" s="77">
        <v>79.989999999999995</v>
      </c>
      <c r="N120" s="96">
        <f t="shared" si="49"/>
        <v>73294.837</v>
      </c>
      <c r="O120" s="77"/>
      <c r="P120" s="96">
        <f t="shared" si="50"/>
        <v>36955.379999999997</v>
      </c>
      <c r="Q120" s="78">
        <f t="shared" si="51"/>
        <v>0.31</v>
      </c>
      <c r="R120" s="27">
        <v>24.796899999999997</v>
      </c>
      <c r="AD120" s="34"/>
      <c r="AE120" s="34"/>
      <c r="AF120" s="34"/>
      <c r="AG120" s="34"/>
      <c r="AH120" s="34"/>
      <c r="AI120" s="34"/>
      <c r="AJ120" s="35"/>
      <c r="AK120" s="34"/>
      <c r="AL120" s="35"/>
      <c r="AM120" s="34"/>
      <c r="AN120" s="34"/>
      <c r="AO120" s="35"/>
      <c r="AP120" s="35"/>
      <c r="AQ120" s="48">
        <f t="shared" si="30"/>
        <v>0</v>
      </c>
      <c r="AR120" s="66">
        <f t="shared" si="31"/>
        <v>0</v>
      </c>
      <c r="AS120" s="67">
        <f t="shared" si="52"/>
        <v>0</v>
      </c>
      <c r="AT120" s="67">
        <f t="shared" si="52"/>
        <v>0</v>
      </c>
      <c r="AU120" s="67">
        <f t="shared" si="52"/>
        <v>0</v>
      </c>
      <c r="AV120" s="67">
        <f t="shared" si="52"/>
        <v>0</v>
      </c>
      <c r="AW120" s="67">
        <f t="shared" si="52"/>
        <v>0</v>
      </c>
      <c r="AX120" s="67">
        <f t="shared" si="52"/>
        <v>0</v>
      </c>
      <c r="AY120" s="67">
        <f t="shared" si="52"/>
        <v>0</v>
      </c>
      <c r="AZ120" s="67">
        <f t="shared" si="52"/>
        <v>0</v>
      </c>
      <c r="BA120" s="68">
        <f t="shared" si="32"/>
        <v>0</v>
      </c>
      <c r="BB120" s="64">
        <f t="shared" si="33"/>
        <v>0</v>
      </c>
      <c r="BC120" s="69">
        <f t="shared" si="34"/>
        <v>0</v>
      </c>
      <c r="BD120" s="67">
        <f t="shared" si="53"/>
        <v>0</v>
      </c>
      <c r="BE120" s="67">
        <f t="shared" si="53"/>
        <v>0</v>
      </c>
      <c r="BF120" s="67">
        <f t="shared" si="53"/>
        <v>0</v>
      </c>
      <c r="BG120" s="67">
        <f t="shared" si="53"/>
        <v>0</v>
      </c>
      <c r="BH120" s="67">
        <f t="shared" si="53"/>
        <v>0</v>
      </c>
      <c r="BI120" s="67">
        <f t="shared" si="53"/>
        <v>0</v>
      </c>
      <c r="BJ120" s="67">
        <f t="shared" si="53"/>
        <v>0</v>
      </c>
      <c r="BK120" s="67">
        <f t="shared" si="53"/>
        <v>0</v>
      </c>
      <c r="BL120" s="70">
        <f t="shared" si="35"/>
        <v>0</v>
      </c>
      <c r="BM120" s="71">
        <f t="shared" si="36"/>
        <v>0</v>
      </c>
      <c r="BN120" s="71">
        <f t="shared" si="37"/>
        <v>0</v>
      </c>
      <c r="BO120" s="71">
        <f t="shared" si="38"/>
        <v>0</v>
      </c>
      <c r="BP120" s="71">
        <f t="shared" si="39"/>
        <v>0</v>
      </c>
      <c r="BQ120" s="71">
        <f t="shared" si="40"/>
        <v>0</v>
      </c>
      <c r="BR120" s="71">
        <f t="shared" si="41"/>
        <v>0</v>
      </c>
      <c r="BS120" s="71">
        <f t="shared" si="42"/>
        <v>0</v>
      </c>
      <c r="BT120" s="71">
        <f t="shared" si="43"/>
        <v>0</v>
      </c>
      <c r="BU120" s="72">
        <f t="shared" si="44"/>
        <v>0</v>
      </c>
      <c r="BV120" s="73">
        <f t="shared" si="45"/>
        <v>0</v>
      </c>
      <c r="BW120" s="129" t="s">
        <v>567</v>
      </c>
      <c r="BX120" s="134">
        <v>2022</v>
      </c>
      <c r="BY120" s="129" t="s">
        <v>568</v>
      </c>
      <c r="BZ120" s="129" t="s">
        <v>572</v>
      </c>
      <c r="CA120" s="129" t="s">
        <v>574</v>
      </c>
      <c r="CB120" s="129" t="s">
        <v>570</v>
      </c>
    </row>
    <row r="121" spans="1:81" x14ac:dyDescent="0.25">
      <c r="A121" s="77"/>
      <c r="B121" s="77"/>
      <c r="C121" s="77"/>
      <c r="D121" s="77"/>
      <c r="E121" s="77"/>
      <c r="F121" s="77"/>
      <c r="G121" s="77"/>
      <c r="H121" s="77"/>
      <c r="I121" s="77"/>
      <c r="J121" s="77"/>
      <c r="K121" s="77"/>
      <c r="L121" s="77"/>
      <c r="M121" s="77"/>
      <c r="N121" s="96"/>
      <c r="O121" s="77"/>
      <c r="P121" s="96"/>
      <c r="Q121" s="78"/>
      <c r="R121" s="27"/>
      <c r="AD121" s="34"/>
      <c r="AE121" s="34"/>
      <c r="AF121" s="34"/>
      <c r="AG121" s="34"/>
      <c r="AH121" s="34"/>
      <c r="AI121" s="34"/>
      <c r="AJ121" s="35"/>
      <c r="AK121" s="34"/>
      <c r="AL121" s="35"/>
      <c r="AM121" s="34"/>
      <c r="AN121" s="34"/>
      <c r="AO121" s="35"/>
      <c r="AP121" s="35"/>
      <c r="AQ121" s="48">
        <f t="shared" ref="AQ121" si="54">+S121+T121+U121+V121+W121+X121+Y121+Z121+AA121+AC121+AD121+AE121+AF121+AG121+AH121+AI121</f>
        <v>0</v>
      </c>
      <c r="AR121" s="66">
        <f t="shared" ref="AR121" si="55">BA121*R121</f>
        <v>0</v>
      </c>
      <c r="AS121" s="67">
        <f t="shared" ref="AS121:AZ121" si="56">ROUND(IF($L121=$L$4,($AQ121*AS$4),IF($L121=$L$5,($AQ121*AS$5),IF($L121=$L$6,($AQ121*AS$6),IF($L121=$L$7,($AQ121*AS$7))))),0)</f>
        <v>0</v>
      </c>
      <c r="AT121" s="67">
        <f t="shared" si="56"/>
        <v>0</v>
      </c>
      <c r="AU121" s="67">
        <f t="shared" si="56"/>
        <v>0</v>
      </c>
      <c r="AV121" s="67">
        <f t="shared" si="56"/>
        <v>0</v>
      </c>
      <c r="AW121" s="67">
        <f t="shared" si="56"/>
        <v>0</v>
      </c>
      <c r="AX121" s="67">
        <f t="shared" si="56"/>
        <v>0</v>
      </c>
      <c r="AY121" s="67">
        <f t="shared" si="56"/>
        <v>0</v>
      </c>
      <c r="AZ121" s="67">
        <f t="shared" si="56"/>
        <v>0</v>
      </c>
      <c r="BA121" s="68">
        <f t="shared" ref="BA121" si="57">SUM(AS121:AZ121)</f>
        <v>0</v>
      </c>
      <c r="BB121" s="64">
        <f t="shared" ref="BB121" si="58">+AJ121+AL121+AK121+AM121+AN121+AO121+AP121</f>
        <v>0</v>
      </c>
      <c r="BC121" s="69">
        <f t="shared" ref="BC121" si="59">BL121*R121</f>
        <v>0</v>
      </c>
      <c r="BD121" s="67">
        <f t="shared" ref="BD121:BK121" si="60">ROUND(IF($L121=$L$4,($BB121*BD$4),IF($L121=$L$5,($BB121*BD$5),IF($L121=$L$6,($BB121*BD$6),IF($L121=$L$7,($BB121*BD$7))))),0)</f>
        <v>0</v>
      </c>
      <c r="BE121" s="67">
        <f t="shared" si="60"/>
        <v>0</v>
      </c>
      <c r="BF121" s="67">
        <f t="shared" si="60"/>
        <v>0</v>
      </c>
      <c r="BG121" s="67">
        <f t="shared" si="60"/>
        <v>0</v>
      </c>
      <c r="BH121" s="67">
        <f t="shared" si="60"/>
        <v>0</v>
      </c>
      <c r="BI121" s="67">
        <f t="shared" si="60"/>
        <v>0</v>
      </c>
      <c r="BJ121" s="67">
        <f t="shared" si="60"/>
        <v>0</v>
      </c>
      <c r="BK121" s="67">
        <f t="shared" si="60"/>
        <v>0</v>
      </c>
      <c r="BL121" s="70">
        <f t="shared" ref="BL121" si="61">SUM(BD121:BK121)</f>
        <v>0</v>
      </c>
      <c r="BM121" s="71">
        <f t="shared" ref="BM121" si="62">AS121+BD121</f>
        <v>0</v>
      </c>
      <c r="BN121" s="71">
        <f t="shared" ref="BN121" si="63">AT121+BE121</f>
        <v>0</v>
      </c>
      <c r="BO121" s="71">
        <f t="shared" ref="BO121" si="64">AU121+BF121</f>
        <v>0</v>
      </c>
      <c r="BP121" s="71">
        <f t="shared" ref="BP121" si="65">AV121+BG121</f>
        <v>0</v>
      </c>
      <c r="BQ121" s="71">
        <f t="shared" ref="BQ121" si="66">AW121+BH121</f>
        <v>0</v>
      </c>
      <c r="BR121" s="71">
        <f t="shared" ref="BR121" si="67">AX121+BI121</f>
        <v>0</v>
      </c>
      <c r="BS121" s="71">
        <f t="shared" ref="BS121" si="68">AY121+BJ121</f>
        <v>0</v>
      </c>
      <c r="BT121" s="71">
        <f t="shared" ref="BT121" si="69">AZ121+BK121</f>
        <v>0</v>
      </c>
      <c r="BU121" s="72">
        <f t="shared" ref="BU121" si="70">SUM(BM121:BT121)</f>
        <v>0</v>
      </c>
      <c r="BV121" s="73">
        <f t="shared" ref="BV121" si="71">SUM(R121*BU121)</f>
        <v>0</v>
      </c>
      <c r="BW121" s="129"/>
      <c r="BX121" s="134"/>
      <c r="BY121" s="129"/>
      <c r="BZ121" s="129"/>
      <c r="CA121" s="129"/>
      <c r="CB121" s="129"/>
    </row>
    <row r="122" spans="1:81" x14ac:dyDescent="0.25">
      <c r="AD122" s="110">
        <f t="shared" ref="AD122:AK122" si="72">SUM(AD15:AD121)</f>
        <v>530</v>
      </c>
      <c r="AE122" s="110">
        <f t="shared" si="72"/>
        <v>530</v>
      </c>
      <c r="AF122" s="110">
        <f t="shared" si="72"/>
        <v>0</v>
      </c>
      <c r="AG122" s="110">
        <f t="shared" si="72"/>
        <v>0</v>
      </c>
      <c r="AH122" s="110">
        <f t="shared" si="72"/>
        <v>0</v>
      </c>
      <c r="AI122" s="110">
        <f t="shared" si="72"/>
        <v>0</v>
      </c>
      <c r="AJ122" s="110">
        <f t="shared" si="72"/>
        <v>530</v>
      </c>
      <c r="AK122" s="110">
        <f t="shared" si="72"/>
        <v>530</v>
      </c>
      <c r="AQ122" s="64">
        <f>SUM(AQ15:AQ121)</f>
        <v>1060</v>
      </c>
      <c r="AR122" s="69">
        <f>SUM(AR15:AR121)</f>
        <v>13815.496166666664</v>
      </c>
      <c r="BA122" s="105">
        <f>SUM(BA15:BA121)</f>
        <v>1086</v>
      </c>
      <c r="BB122" s="64">
        <f>SUM(BB15:BB121)</f>
        <v>1060</v>
      </c>
      <c r="BC122" s="69">
        <f>SUM(BC15:BC121)</f>
        <v>13451.806999999997</v>
      </c>
      <c r="BL122" s="105">
        <f>SUM(BL15:BL121)</f>
        <v>1060</v>
      </c>
      <c r="BU122" s="109">
        <f>SUM(BU15:BU121)</f>
        <v>2146</v>
      </c>
      <c r="BV122" s="109">
        <f>SUM(BV15:BV121)</f>
        <v>27267.303166666672</v>
      </c>
      <c r="BW122" s="130"/>
      <c r="BX122" s="134"/>
      <c r="BY122" s="130"/>
      <c r="BZ122" s="130"/>
      <c r="CA122" s="130"/>
      <c r="CB122" s="130"/>
    </row>
  </sheetData>
  <autoFilter ref="A14:BV122" xr:uid="{350DE86E-02F3-4139-8DC0-523FD8B727F2}"/>
  <mergeCells count="4">
    <mergeCell ref="BM10:BT10"/>
    <mergeCell ref="F1:I5"/>
    <mergeCell ref="AS10:AZ10"/>
    <mergeCell ref="BD10:BK10"/>
  </mergeCells>
  <conditionalFormatting sqref="Q1">
    <cfRule type="cellIs" dxfId="1" priority="1" operator="greaterThan">
      <formula>0.25</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E3695-A64B-41D2-BB14-8736E35EC783}">
  <dimension ref="A1:CC76"/>
  <sheetViews>
    <sheetView showGridLines="0" topLeftCell="A7" workbookViewId="0">
      <pane xSplit="5" ySplit="8" topLeftCell="BU15" activePane="bottomRight" state="frozen"/>
      <selection activeCell="A7" sqref="A7"/>
      <selection pane="topRight" activeCell="F7" sqref="F7"/>
      <selection pane="bottomLeft" activeCell="A15" sqref="A15"/>
      <selection pane="bottomRight" activeCell="BZ15" sqref="BZ15"/>
    </sheetView>
  </sheetViews>
  <sheetFormatPr baseColWidth="10" defaultRowHeight="15" x14ac:dyDescent="0.25"/>
  <cols>
    <col min="1" max="1" width="17.28515625" bestFit="1" customWidth="1"/>
    <col min="2" max="2" width="8" customWidth="1"/>
    <col min="4" max="4" width="12" bestFit="1" customWidth="1"/>
    <col min="5" max="5" width="7.5703125" bestFit="1" customWidth="1"/>
    <col min="6" max="6" width="13.42578125" bestFit="1" customWidth="1"/>
    <col min="7" max="7" width="23.5703125" bestFit="1" customWidth="1"/>
    <col min="8" max="8" width="5" bestFit="1" customWidth="1"/>
    <col min="9" max="9" width="20.7109375" bestFit="1" customWidth="1"/>
    <col min="10" max="10" width="28.28515625" bestFit="1" customWidth="1"/>
    <col min="11" max="11" width="5.7109375" bestFit="1" customWidth="1"/>
    <col min="12" max="12" width="5.42578125" bestFit="1" customWidth="1"/>
    <col min="13" max="13" width="6.42578125" bestFit="1" customWidth="1"/>
    <col min="14" max="14" width="9.140625" bestFit="1" customWidth="1"/>
    <col min="15" max="15" width="8.85546875" bestFit="1" customWidth="1"/>
    <col min="16" max="16" width="10.42578125" bestFit="1" customWidth="1"/>
    <col min="17" max="17" width="6.42578125" bestFit="1" customWidth="1"/>
    <col min="19" max="29" width="0" hidden="1" customWidth="1"/>
    <col min="32" max="32" width="7.140625" bestFit="1" customWidth="1"/>
    <col min="33" max="33" width="9.42578125" hidden="1" customWidth="1"/>
    <col min="34" max="34" width="7.5703125" hidden="1" customWidth="1"/>
    <col min="35" max="35" width="7.140625" hidden="1" customWidth="1"/>
    <col min="37" max="37" width="5.28515625" bestFit="1" customWidth="1"/>
    <col min="38" max="38" width="7.7109375" hidden="1" customWidth="1"/>
    <col min="39" max="39" width="6.42578125" hidden="1" customWidth="1"/>
    <col min="40" max="40" width="7.28515625" hidden="1" customWidth="1"/>
    <col min="41" max="41" width="8" hidden="1" customWidth="1"/>
    <col min="42" max="42" width="8.28515625" hidden="1" customWidth="1"/>
    <col min="43" max="43" width="16.5703125" bestFit="1" customWidth="1"/>
    <col min="44" max="44" width="15.42578125" bestFit="1" customWidth="1"/>
    <col min="53" max="53" width="16.28515625" bestFit="1" customWidth="1"/>
    <col min="55" max="55" width="15.28515625" bestFit="1" customWidth="1"/>
    <col min="64" max="64" width="15.85546875" bestFit="1" customWidth="1"/>
    <col min="73" max="73" width="15.140625" bestFit="1" customWidth="1"/>
    <col min="74" max="74" width="14.42578125" bestFit="1" customWidth="1"/>
    <col min="75" max="75" width="14.42578125" customWidth="1"/>
    <col min="76" max="76" width="14.42578125" style="108" customWidth="1"/>
    <col min="77" max="80" width="14.42578125" customWidth="1"/>
  </cols>
  <sheetData>
    <row r="1" spans="1:81" s="3" customFormat="1" ht="17.45" customHeight="1" x14ac:dyDescent="0.2">
      <c r="A1" s="1"/>
      <c r="B1" s="2"/>
      <c r="C1" s="2"/>
      <c r="F1" s="117" t="s">
        <v>11</v>
      </c>
      <c r="G1" s="117"/>
      <c r="H1" s="117"/>
      <c r="I1" s="117"/>
      <c r="J1" s="4"/>
      <c r="K1" s="4"/>
      <c r="L1" s="4"/>
      <c r="M1" s="4"/>
      <c r="N1" s="5"/>
      <c r="O1" s="6"/>
      <c r="P1" s="6"/>
      <c r="Q1" s="7"/>
      <c r="R1" s="8"/>
      <c r="S1" s="9"/>
      <c r="T1" s="9"/>
      <c r="U1" s="9"/>
      <c r="V1" s="9"/>
      <c r="W1" s="9"/>
      <c r="X1" s="9"/>
      <c r="Y1" s="9"/>
      <c r="AP1" s="10"/>
      <c r="AR1" s="10"/>
      <c r="BX1" s="131"/>
    </row>
    <row r="2" spans="1:81" s="3" customFormat="1" ht="15" customHeight="1" x14ac:dyDescent="0.2">
      <c r="A2" s="1"/>
      <c r="B2" s="1"/>
      <c r="C2" s="1"/>
      <c r="F2" s="117"/>
      <c r="G2" s="117"/>
      <c r="H2" s="117"/>
      <c r="I2" s="117"/>
      <c r="J2" s="4"/>
      <c r="K2" s="4"/>
      <c r="L2" s="4"/>
      <c r="M2" s="4"/>
      <c r="N2" s="5"/>
      <c r="O2" s="11"/>
      <c r="P2" s="11"/>
      <c r="Q2" s="11"/>
      <c r="R2" s="11"/>
      <c r="S2" s="12"/>
      <c r="T2" s="12"/>
      <c r="U2" s="12"/>
      <c r="V2" s="12"/>
      <c r="W2" s="12"/>
      <c r="X2" s="12"/>
      <c r="Y2" s="12"/>
      <c r="AQ2" s="10"/>
      <c r="BX2" s="131"/>
    </row>
    <row r="3" spans="1:81" s="3" customFormat="1" ht="17.45" customHeight="1" x14ac:dyDescent="0.2">
      <c r="A3" s="1"/>
      <c r="B3" s="1"/>
      <c r="C3" s="1"/>
      <c r="F3" s="117"/>
      <c r="G3" s="117"/>
      <c r="H3" s="117"/>
      <c r="I3" s="117"/>
      <c r="N3" s="13"/>
      <c r="O3" s="11"/>
      <c r="P3" s="11"/>
      <c r="Q3" s="11"/>
      <c r="R3" s="11"/>
      <c r="S3" s="9"/>
      <c r="T3" s="9"/>
      <c r="U3" s="9"/>
      <c r="V3" s="9"/>
      <c r="W3" s="9"/>
      <c r="X3" s="9"/>
      <c r="Y3" s="9"/>
      <c r="AQ3" s="10"/>
      <c r="BX3" s="131"/>
    </row>
    <row r="4" spans="1:81" s="3" customFormat="1" ht="12.75" customHeight="1" x14ac:dyDescent="0.2">
      <c r="A4" s="1"/>
      <c r="B4" s="1"/>
      <c r="C4" s="1"/>
      <c r="F4" s="117"/>
      <c r="G4" s="117"/>
      <c r="H4" s="117"/>
      <c r="I4" s="117"/>
      <c r="L4" s="40" t="s">
        <v>543</v>
      </c>
      <c r="M4" s="14"/>
      <c r="N4" s="15"/>
      <c r="O4" s="13"/>
      <c r="P4" s="13"/>
      <c r="R4" s="11"/>
      <c r="S4" s="9"/>
      <c r="T4" s="9"/>
      <c r="U4" s="9"/>
      <c r="V4" s="9"/>
      <c r="W4" s="9"/>
      <c r="X4" s="9"/>
      <c r="Y4" s="9"/>
      <c r="AR4" s="42" t="s">
        <v>543</v>
      </c>
      <c r="AS4" s="43">
        <v>0.08</v>
      </c>
      <c r="AT4" s="43">
        <v>0.09</v>
      </c>
      <c r="AU4" s="43">
        <v>0.23</v>
      </c>
      <c r="AV4" s="43">
        <v>0.28000000000000003</v>
      </c>
      <c r="AW4" s="43">
        <v>0.17</v>
      </c>
      <c r="AX4" s="44">
        <v>0.1</v>
      </c>
      <c r="AY4" s="44">
        <v>0.05</v>
      </c>
      <c r="AZ4" s="43"/>
      <c r="BA4" s="45">
        <f>SUM(AS4:AZ4)</f>
        <v>1</v>
      </c>
      <c r="BC4" s="42" t="s">
        <v>543</v>
      </c>
      <c r="BD4" s="43">
        <v>0.08</v>
      </c>
      <c r="BE4" s="43">
        <v>0.09</v>
      </c>
      <c r="BF4" s="43">
        <v>0.23</v>
      </c>
      <c r="BG4" s="43">
        <v>0.28000000000000003</v>
      </c>
      <c r="BH4" s="43">
        <v>0.17</v>
      </c>
      <c r="BI4" s="44">
        <v>0.1</v>
      </c>
      <c r="BJ4" s="44">
        <v>0.05</v>
      </c>
      <c r="BK4" s="75"/>
      <c r="BL4" s="76">
        <f>SUM(BD4:BK4)</f>
        <v>1</v>
      </c>
      <c r="BX4" s="131"/>
    </row>
    <row r="5" spans="1:81" s="3" customFormat="1" ht="12.75" x14ac:dyDescent="0.2">
      <c r="A5" s="16"/>
      <c r="C5" s="17" t="s">
        <v>453</v>
      </c>
      <c r="F5" s="117"/>
      <c r="G5" s="117"/>
      <c r="H5" s="117"/>
      <c r="I5" s="117"/>
      <c r="L5" s="41" t="s">
        <v>12</v>
      </c>
      <c r="M5" s="14"/>
      <c r="N5" s="15"/>
      <c r="O5" s="13"/>
      <c r="P5" s="13"/>
      <c r="R5" s="11"/>
      <c r="S5" s="12"/>
      <c r="T5" s="12"/>
      <c r="U5" s="12"/>
      <c r="V5" s="12"/>
      <c r="W5" s="12"/>
      <c r="X5" s="12"/>
      <c r="Y5" s="12"/>
      <c r="AR5" s="42" t="s">
        <v>12</v>
      </c>
      <c r="AS5" s="43">
        <v>0.22</v>
      </c>
      <c r="AT5" s="43">
        <v>0.34679334916864607</v>
      </c>
      <c r="AU5" s="43">
        <v>0.28000000000000003</v>
      </c>
      <c r="AV5" s="43">
        <v>0.15</v>
      </c>
      <c r="AW5" s="43"/>
      <c r="AX5" s="46"/>
      <c r="AY5" s="46"/>
      <c r="AZ5" s="44"/>
      <c r="BA5" s="45">
        <f>SUM(AS5:AZ5)</f>
        <v>0.99679334916864615</v>
      </c>
      <c r="BC5" s="42" t="s">
        <v>12</v>
      </c>
      <c r="BD5" s="43">
        <v>0.22</v>
      </c>
      <c r="BE5" s="43">
        <v>0.34679334916864607</v>
      </c>
      <c r="BF5" s="43">
        <v>0.28000000000000003</v>
      </c>
      <c r="BG5" s="43">
        <v>0.15</v>
      </c>
      <c r="BH5" s="43"/>
      <c r="BI5" s="46"/>
      <c r="BJ5" s="46"/>
      <c r="BK5" s="74"/>
      <c r="BL5" s="76">
        <f>SUM(BD5:BK5)</f>
        <v>0.99679334916864615</v>
      </c>
      <c r="BX5" s="131"/>
    </row>
    <row r="6" spans="1:81" s="3" customFormat="1" ht="12.6" customHeight="1" x14ac:dyDescent="0.2">
      <c r="A6" s="16"/>
      <c r="C6" s="17" t="s">
        <v>249</v>
      </c>
      <c r="D6" s="18"/>
      <c r="E6" s="18"/>
      <c r="F6" s="19"/>
      <c r="G6" s="20"/>
      <c r="H6" s="20"/>
      <c r="I6" s="20"/>
      <c r="J6" s="20"/>
      <c r="K6" s="14"/>
      <c r="L6" s="41"/>
      <c r="M6" s="21"/>
      <c r="N6" s="22"/>
      <c r="O6" s="13"/>
      <c r="P6" s="13"/>
      <c r="Q6" s="13"/>
      <c r="R6" s="11"/>
      <c r="S6" s="12"/>
      <c r="T6" s="12"/>
      <c r="U6" s="12"/>
      <c r="V6" s="12"/>
      <c r="W6" s="12"/>
      <c r="X6" s="12"/>
      <c r="Y6" s="12"/>
      <c r="AR6" s="42"/>
      <c r="AS6" s="43">
        <v>0.63</v>
      </c>
      <c r="AT6" s="43">
        <v>0.37</v>
      </c>
      <c r="AU6" s="43"/>
      <c r="AV6" s="43"/>
      <c r="AW6" s="43"/>
      <c r="AX6" s="46"/>
      <c r="AY6" s="46"/>
      <c r="AZ6" s="43"/>
      <c r="BA6" s="45">
        <f>SUM(AS6:AZ6)</f>
        <v>1</v>
      </c>
      <c r="BC6" s="42"/>
      <c r="BD6" s="43">
        <v>0.63</v>
      </c>
      <c r="BE6" s="43">
        <v>0.37</v>
      </c>
      <c r="BF6" s="43"/>
      <c r="BG6" s="43"/>
      <c r="BH6" s="43"/>
      <c r="BI6" s="46"/>
      <c r="BJ6" s="46"/>
      <c r="BK6" s="75"/>
      <c r="BL6" s="76">
        <f>SUM(BD6:BK6)</f>
        <v>1</v>
      </c>
      <c r="BX6" s="131"/>
    </row>
    <row r="7" spans="1:81" s="3" customFormat="1" ht="12" customHeight="1" x14ac:dyDescent="0.2">
      <c r="A7" s="16"/>
      <c r="C7" s="17" t="s">
        <v>250</v>
      </c>
      <c r="F7" s="19"/>
      <c r="G7" s="20"/>
      <c r="H7" s="20"/>
      <c r="I7" s="23"/>
      <c r="J7" s="19"/>
      <c r="K7" s="24"/>
      <c r="L7" s="41"/>
      <c r="M7" s="24"/>
      <c r="N7" s="13"/>
      <c r="O7" s="13"/>
      <c r="P7" s="13"/>
      <c r="Q7" s="13"/>
      <c r="R7" s="11"/>
      <c r="AR7" s="12"/>
      <c r="AS7" s="43">
        <v>0.12</v>
      </c>
      <c r="AT7" s="43">
        <v>0.16</v>
      </c>
      <c r="AU7" s="43">
        <v>0.24</v>
      </c>
      <c r="AV7" s="43">
        <v>0.19</v>
      </c>
      <c r="AW7" s="43">
        <v>0.17</v>
      </c>
      <c r="AX7" s="43">
        <v>7.0000000000000007E-2</v>
      </c>
      <c r="AY7" s="43">
        <v>0.05</v>
      </c>
      <c r="AZ7" s="43"/>
      <c r="BA7" s="45">
        <f>SUM(AS7:AZ7)</f>
        <v>1</v>
      </c>
      <c r="BC7" s="12" t="s">
        <v>39</v>
      </c>
      <c r="BD7" s="43">
        <v>0.12</v>
      </c>
      <c r="BE7" s="43">
        <v>0.16</v>
      </c>
      <c r="BF7" s="43">
        <v>0.24</v>
      </c>
      <c r="BG7" s="43">
        <v>0.19</v>
      </c>
      <c r="BH7" s="43">
        <v>0.17</v>
      </c>
      <c r="BI7" s="43">
        <v>7.0000000000000007E-2</v>
      </c>
      <c r="BJ7" s="43">
        <v>0.05</v>
      </c>
      <c r="BK7" s="75"/>
      <c r="BL7" s="76">
        <f>SUM(BD7:BK7)</f>
        <v>1</v>
      </c>
      <c r="BX7" s="131"/>
    </row>
    <row r="8" spans="1:81" s="3" customFormat="1" ht="12" customHeight="1" x14ac:dyDescent="0.2">
      <c r="A8" s="16"/>
      <c r="B8" s="17"/>
      <c r="C8" s="17"/>
      <c r="F8" s="19"/>
      <c r="G8" s="19"/>
      <c r="H8" s="20"/>
      <c r="I8" s="23"/>
      <c r="J8" s="26"/>
      <c r="K8" s="24"/>
      <c r="L8" s="36" t="s">
        <v>35</v>
      </c>
      <c r="M8" s="36">
        <v>820</v>
      </c>
      <c r="N8" s="36">
        <v>1.19</v>
      </c>
      <c r="O8" s="36" t="s">
        <v>36</v>
      </c>
      <c r="P8" s="37">
        <v>6.9</v>
      </c>
      <c r="Q8" s="95">
        <v>1.1000000000000001</v>
      </c>
      <c r="AQ8" s="25"/>
      <c r="BX8" s="131"/>
    </row>
    <row r="9" spans="1:81" x14ac:dyDescent="0.25">
      <c r="B9" t="s">
        <v>560</v>
      </c>
      <c r="C9" t="s">
        <v>561</v>
      </c>
      <c r="L9" s="38" t="s">
        <v>37</v>
      </c>
      <c r="M9" s="38">
        <v>3.45</v>
      </c>
      <c r="N9" s="38">
        <v>1.18</v>
      </c>
      <c r="O9" s="38" t="s">
        <v>38</v>
      </c>
      <c r="P9" s="38">
        <v>30</v>
      </c>
      <c r="Q9" s="39">
        <v>1.75</v>
      </c>
    </row>
    <row r="10" spans="1:81" ht="26.25" x14ac:dyDescent="0.25">
      <c r="R10" s="81" t="s">
        <v>53</v>
      </c>
      <c r="S10" s="28" t="s">
        <v>14</v>
      </c>
      <c r="T10" s="28" t="s">
        <v>14</v>
      </c>
      <c r="U10" s="28" t="s">
        <v>14</v>
      </c>
      <c r="V10" s="28" t="s">
        <v>14</v>
      </c>
      <c r="W10" s="28" t="s">
        <v>14</v>
      </c>
      <c r="X10" s="28" t="s">
        <v>14</v>
      </c>
      <c r="Y10" s="28" t="s">
        <v>14</v>
      </c>
      <c r="Z10" s="28" t="s">
        <v>14</v>
      </c>
      <c r="AA10" s="28" t="s">
        <v>14</v>
      </c>
      <c r="AB10" s="28" t="s">
        <v>14</v>
      </c>
      <c r="AC10" s="28" t="s">
        <v>14</v>
      </c>
      <c r="AD10" s="28" t="s">
        <v>14</v>
      </c>
      <c r="AE10" s="28" t="s">
        <v>14</v>
      </c>
      <c r="AF10" s="28" t="s">
        <v>14</v>
      </c>
      <c r="AG10" s="28" t="s">
        <v>14</v>
      </c>
      <c r="AH10" s="28" t="s">
        <v>14</v>
      </c>
      <c r="AI10" s="28" t="s">
        <v>14</v>
      </c>
      <c r="AJ10" s="29" t="s">
        <v>17</v>
      </c>
      <c r="AK10" s="29" t="s">
        <v>17</v>
      </c>
      <c r="AL10" s="29" t="s">
        <v>17</v>
      </c>
      <c r="AM10" s="29" t="s">
        <v>18</v>
      </c>
      <c r="AN10" s="29" t="s">
        <v>17</v>
      </c>
      <c r="AO10" s="29" t="s">
        <v>17</v>
      </c>
      <c r="AP10" s="29" t="s">
        <v>17</v>
      </c>
      <c r="AQ10" s="50" t="s">
        <v>81</v>
      </c>
      <c r="AR10" s="50" t="s">
        <v>79</v>
      </c>
      <c r="AS10" s="118" t="s">
        <v>58</v>
      </c>
      <c r="AT10" s="119"/>
      <c r="AU10" s="119"/>
      <c r="AV10" s="119"/>
      <c r="AW10" s="119"/>
      <c r="AX10" s="119"/>
      <c r="AY10" s="119"/>
      <c r="AZ10" s="120"/>
      <c r="BA10" s="47" t="s">
        <v>80</v>
      </c>
      <c r="BB10" s="51" t="s">
        <v>60</v>
      </c>
      <c r="BC10" s="52" t="s">
        <v>79</v>
      </c>
      <c r="BD10" s="121" t="s">
        <v>61</v>
      </c>
      <c r="BE10" s="122"/>
      <c r="BF10" s="122"/>
      <c r="BG10" s="122"/>
      <c r="BH10" s="122"/>
      <c r="BI10" s="122"/>
      <c r="BJ10" s="122"/>
      <c r="BK10" s="123"/>
      <c r="BL10" s="53" t="s">
        <v>59</v>
      </c>
      <c r="BM10" s="116" t="s">
        <v>62</v>
      </c>
      <c r="BN10" s="116"/>
      <c r="BO10" s="116"/>
      <c r="BP10" s="116"/>
      <c r="BQ10" s="116"/>
      <c r="BR10" s="116"/>
      <c r="BS10" s="116"/>
      <c r="BT10" s="116"/>
      <c r="BU10" s="79"/>
      <c r="BV10" s="79"/>
      <c r="BW10" s="127"/>
      <c r="BX10" s="132"/>
      <c r="BY10" s="127"/>
      <c r="BZ10" s="127"/>
      <c r="CA10" s="127"/>
      <c r="CB10" s="127"/>
    </row>
    <row r="11" spans="1:81" ht="20.45" customHeight="1" x14ac:dyDescent="0.25">
      <c r="A11" s="84"/>
      <c r="B11" s="84"/>
      <c r="C11" s="84"/>
      <c r="D11" s="85"/>
      <c r="E11" s="85"/>
      <c r="F11" s="84"/>
      <c r="G11" s="84"/>
      <c r="H11" s="84"/>
      <c r="I11" s="84"/>
      <c r="J11" s="84"/>
      <c r="K11" s="84"/>
      <c r="L11" s="85"/>
      <c r="M11" s="86"/>
      <c r="N11" s="87"/>
      <c r="O11" s="87"/>
      <c r="P11" s="87"/>
      <c r="Q11" s="88"/>
      <c r="R11" s="82"/>
      <c r="S11" s="30" t="s">
        <v>44</v>
      </c>
      <c r="T11" s="30" t="s">
        <v>44</v>
      </c>
      <c r="U11" s="30" t="s">
        <v>44</v>
      </c>
      <c r="V11" s="30" t="s">
        <v>44</v>
      </c>
      <c r="W11" s="30" t="s">
        <v>44</v>
      </c>
      <c r="X11" s="30" t="s">
        <v>44</v>
      </c>
      <c r="Y11" s="30" t="s">
        <v>44</v>
      </c>
      <c r="Z11" s="30" t="s">
        <v>44</v>
      </c>
      <c r="AA11" s="30" t="s">
        <v>44</v>
      </c>
      <c r="AB11" s="30" t="s">
        <v>52</v>
      </c>
      <c r="AC11" s="30" t="s">
        <v>20</v>
      </c>
      <c r="AD11" s="30" t="s">
        <v>44</v>
      </c>
      <c r="AE11" s="30" t="s">
        <v>44</v>
      </c>
      <c r="AF11" s="30" t="s">
        <v>44</v>
      </c>
      <c r="AG11" s="30" t="s">
        <v>44</v>
      </c>
      <c r="AH11" s="30" t="s">
        <v>44</v>
      </c>
      <c r="AI11" s="30" t="s">
        <v>44</v>
      </c>
      <c r="AJ11" s="31" t="s">
        <v>17</v>
      </c>
      <c r="AK11" s="31" t="s">
        <v>17</v>
      </c>
      <c r="AL11" s="31" t="s">
        <v>19</v>
      </c>
      <c r="AM11" s="31" t="s">
        <v>19</v>
      </c>
      <c r="AN11" s="31" t="s">
        <v>19</v>
      </c>
      <c r="AO11" s="31" t="s">
        <v>19</v>
      </c>
      <c r="AP11" s="31" t="s">
        <v>20</v>
      </c>
      <c r="AQ11" s="55"/>
      <c r="AR11" s="56"/>
      <c r="AS11" s="57">
        <v>0</v>
      </c>
      <c r="AT11" s="57">
        <v>2</v>
      </c>
      <c r="AU11" s="57">
        <v>4</v>
      </c>
      <c r="AV11" s="57">
        <v>6</v>
      </c>
      <c r="AW11" s="57">
        <v>8</v>
      </c>
      <c r="AX11" s="57">
        <v>10</v>
      </c>
      <c r="AY11" s="57">
        <v>12</v>
      </c>
      <c r="AZ11" s="57"/>
      <c r="BA11" s="56"/>
      <c r="BB11" s="58"/>
      <c r="BC11" s="59"/>
      <c r="BD11" s="60">
        <v>0</v>
      </c>
      <c r="BE11" s="60">
        <v>2</v>
      </c>
      <c r="BF11" s="60">
        <v>4</v>
      </c>
      <c r="BG11" s="60">
        <v>6</v>
      </c>
      <c r="BH11" s="60">
        <v>8</v>
      </c>
      <c r="BI11" s="60">
        <v>10</v>
      </c>
      <c r="BJ11" s="60">
        <v>12</v>
      </c>
      <c r="BK11" s="60"/>
      <c r="BL11" s="59"/>
      <c r="BM11" s="61">
        <v>0</v>
      </c>
      <c r="BN11" s="61">
        <v>2</v>
      </c>
      <c r="BO11" s="61">
        <v>4</v>
      </c>
      <c r="BP11" s="61">
        <v>6</v>
      </c>
      <c r="BQ11" s="61">
        <v>8</v>
      </c>
      <c r="BR11" s="61">
        <v>10</v>
      </c>
      <c r="BS11" s="61">
        <v>12</v>
      </c>
      <c r="BT11" s="61"/>
      <c r="BU11" s="61"/>
      <c r="BV11" s="61"/>
      <c r="BW11" s="128"/>
      <c r="BX11" s="133"/>
      <c r="BY11" s="128"/>
      <c r="BZ11" s="128"/>
      <c r="CA11" s="128"/>
      <c r="CB11" s="128"/>
    </row>
    <row r="12" spans="1:81" ht="15.75" x14ac:dyDescent="0.25">
      <c r="A12" s="84"/>
      <c r="B12" s="84"/>
      <c r="C12" s="84"/>
      <c r="D12" s="85"/>
      <c r="E12" s="85"/>
      <c r="F12" s="84"/>
      <c r="G12" s="84"/>
      <c r="H12" s="84"/>
      <c r="I12" s="84"/>
      <c r="J12" s="84"/>
      <c r="K12" s="84"/>
      <c r="L12" s="85"/>
      <c r="M12" s="86"/>
      <c r="N12" s="87"/>
      <c r="O12" s="87"/>
      <c r="P12" s="87"/>
      <c r="Q12" s="85"/>
      <c r="R12" s="82"/>
      <c r="S12" s="32">
        <v>1</v>
      </c>
      <c r="T12" s="32">
        <v>1</v>
      </c>
      <c r="U12" s="32">
        <v>1</v>
      </c>
      <c r="V12" s="32">
        <v>1</v>
      </c>
      <c r="W12" s="32">
        <v>1</v>
      </c>
      <c r="X12" s="32">
        <v>1</v>
      </c>
      <c r="Y12" s="32">
        <v>1</v>
      </c>
      <c r="Z12" s="32">
        <v>1</v>
      </c>
      <c r="AA12" s="32">
        <v>1</v>
      </c>
      <c r="AB12" s="32">
        <v>1</v>
      </c>
      <c r="AC12" s="32">
        <v>1</v>
      </c>
      <c r="AD12" s="32">
        <v>1</v>
      </c>
      <c r="AE12" s="32">
        <v>1</v>
      </c>
      <c r="AF12" s="32">
        <v>1</v>
      </c>
      <c r="AG12" s="32">
        <v>1</v>
      </c>
      <c r="AH12" s="32">
        <v>1</v>
      </c>
      <c r="AI12" s="32">
        <v>1</v>
      </c>
      <c r="AJ12" s="33">
        <v>1</v>
      </c>
      <c r="AK12" s="33">
        <v>1</v>
      </c>
      <c r="AL12" s="33">
        <v>1</v>
      </c>
      <c r="AM12" s="33">
        <v>1</v>
      </c>
      <c r="AN12" s="33">
        <v>1</v>
      </c>
      <c r="AO12" s="33">
        <v>1</v>
      </c>
      <c r="AP12" s="33">
        <v>1</v>
      </c>
      <c r="AQ12" s="47"/>
      <c r="AR12" s="62"/>
      <c r="AS12" s="48" t="s">
        <v>241</v>
      </c>
      <c r="AT12" s="48" t="s">
        <v>63</v>
      </c>
      <c r="AU12" s="48" t="s">
        <v>242</v>
      </c>
      <c r="AV12" s="48" t="s">
        <v>65</v>
      </c>
      <c r="AW12" s="48" t="s">
        <v>66</v>
      </c>
      <c r="AX12" s="48"/>
      <c r="AY12" s="48"/>
      <c r="AZ12" s="48"/>
      <c r="BA12" s="62" t="s">
        <v>14</v>
      </c>
      <c r="BB12" s="53"/>
      <c r="BC12" s="63"/>
      <c r="BD12" s="64" t="s">
        <v>241</v>
      </c>
      <c r="BE12" s="64" t="s">
        <v>63</v>
      </c>
      <c r="BF12" s="64" t="s">
        <v>242</v>
      </c>
      <c r="BG12" s="64" t="s">
        <v>65</v>
      </c>
      <c r="BH12" s="64" t="s">
        <v>66</v>
      </c>
      <c r="BI12" s="64"/>
      <c r="BJ12" s="64"/>
      <c r="BK12" s="64"/>
      <c r="BL12" s="63" t="s">
        <v>17</v>
      </c>
      <c r="BM12" s="61" t="s">
        <v>241</v>
      </c>
      <c r="BN12" s="61" t="s">
        <v>63</v>
      </c>
      <c r="BO12" s="61" t="s">
        <v>242</v>
      </c>
      <c r="BP12" s="61" t="s">
        <v>65</v>
      </c>
      <c r="BQ12" s="61" t="s">
        <v>66</v>
      </c>
      <c r="BR12" s="61"/>
      <c r="BS12" s="61"/>
      <c r="BT12" s="61"/>
      <c r="BU12" s="79"/>
      <c r="BV12" s="79"/>
      <c r="BW12" s="127"/>
      <c r="BX12" s="132"/>
      <c r="BY12" s="127"/>
      <c r="BZ12" s="127"/>
      <c r="CA12" s="127"/>
      <c r="CB12" s="127"/>
    </row>
    <row r="13" spans="1:81" ht="15.75" x14ac:dyDescent="0.25">
      <c r="A13" s="84"/>
      <c r="B13" s="84"/>
      <c r="C13" s="84"/>
      <c r="D13" s="85"/>
      <c r="E13" s="85"/>
      <c r="F13" s="84"/>
      <c r="G13" s="84"/>
      <c r="H13" s="84"/>
      <c r="I13" s="84"/>
      <c r="J13" s="84"/>
      <c r="K13" s="84"/>
      <c r="L13" s="85"/>
      <c r="M13" s="86"/>
      <c r="N13" s="87"/>
      <c r="O13" s="87"/>
      <c r="P13" s="87"/>
      <c r="Q13" s="85"/>
      <c r="R13" s="83"/>
      <c r="S13" s="32" t="s">
        <v>30</v>
      </c>
      <c r="T13" s="32" t="s">
        <v>30</v>
      </c>
      <c r="U13" s="32" t="s">
        <v>31</v>
      </c>
      <c r="V13" s="32" t="s">
        <v>31</v>
      </c>
      <c r="W13" s="32" t="s">
        <v>32</v>
      </c>
      <c r="X13" s="32" t="s">
        <v>32</v>
      </c>
      <c r="Y13" s="32" t="s">
        <v>32</v>
      </c>
      <c r="Z13" s="32" t="s">
        <v>34</v>
      </c>
      <c r="AA13" s="32" t="s">
        <v>34</v>
      </c>
      <c r="AB13" s="32" t="s">
        <v>32</v>
      </c>
      <c r="AC13" s="32" t="s">
        <v>34</v>
      </c>
      <c r="AD13" s="48"/>
      <c r="AE13" s="48"/>
      <c r="AF13" s="48"/>
      <c r="AG13" s="48"/>
      <c r="AH13" s="48"/>
      <c r="AI13" s="48"/>
      <c r="AJ13" s="33"/>
      <c r="AK13" s="33"/>
      <c r="AL13" s="33" t="s">
        <v>34</v>
      </c>
      <c r="AM13" s="33" t="s">
        <v>33</v>
      </c>
      <c r="AN13" s="33" t="s">
        <v>32</v>
      </c>
      <c r="AO13" s="33" t="s">
        <v>31</v>
      </c>
      <c r="AP13" s="33" t="s">
        <v>32</v>
      </c>
      <c r="AQ13" s="47"/>
      <c r="AR13" s="62"/>
      <c r="AS13" s="48" t="s">
        <v>245</v>
      </c>
      <c r="AT13" s="48" t="s">
        <v>246</v>
      </c>
      <c r="AU13" s="48"/>
      <c r="AV13" s="48"/>
      <c r="AW13" s="48"/>
      <c r="AX13" s="48"/>
      <c r="AY13" s="48"/>
      <c r="AZ13" s="48"/>
      <c r="BA13" s="62" t="s">
        <v>68</v>
      </c>
      <c r="BB13" s="53"/>
      <c r="BC13" s="63"/>
      <c r="BD13" s="64" t="s">
        <v>245</v>
      </c>
      <c r="BE13" s="64" t="s">
        <v>246</v>
      </c>
      <c r="BF13" s="64"/>
      <c r="BG13" s="64"/>
      <c r="BH13" s="64"/>
      <c r="BI13" s="64"/>
      <c r="BJ13" s="64"/>
      <c r="BK13" s="64"/>
      <c r="BL13" s="63" t="s">
        <v>68</v>
      </c>
      <c r="BM13" s="61" t="s">
        <v>245</v>
      </c>
      <c r="BN13" s="61" t="s">
        <v>246</v>
      </c>
      <c r="BO13" s="61"/>
      <c r="BP13" s="61"/>
      <c r="BQ13" s="61"/>
      <c r="BR13" s="61"/>
      <c r="BS13" s="61"/>
      <c r="BT13" s="61"/>
      <c r="BU13" s="79" t="s">
        <v>69</v>
      </c>
      <c r="BV13" s="79" t="s">
        <v>69</v>
      </c>
      <c r="BW13" s="127"/>
      <c r="BX13" s="132"/>
      <c r="BY13" s="127"/>
      <c r="BZ13" s="127"/>
      <c r="CA13" s="127"/>
      <c r="CB13" s="127"/>
    </row>
    <row r="14" spans="1:81" ht="33.75" x14ac:dyDescent="0.25">
      <c r="A14" s="89" t="s">
        <v>13</v>
      </c>
      <c r="B14" s="90" t="s">
        <v>0</v>
      </c>
      <c r="C14" s="90" t="s">
        <v>1</v>
      </c>
      <c r="D14" s="91" t="s">
        <v>15</v>
      </c>
      <c r="E14" s="91" t="s">
        <v>16</v>
      </c>
      <c r="F14" s="90" t="s">
        <v>2</v>
      </c>
      <c r="G14" s="90" t="s">
        <v>3</v>
      </c>
      <c r="H14" s="90" t="s">
        <v>4</v>
      </c>
      <c r="I14" s="90" t="s">
        <v>5</v>
      </c>
      <c r="J14" s="90" t="s">
        <v>6</v>
      </c>
      <c r="K14" s="90" t="s">
        <v>7</v>
      </c>
      <c r="L14" s="91" t="s">
        <v>77</v>
      </c>
      <c r="M14" s="92" t="s">
        <v>8</v>
      </c>
      <c r="N14" s="93" t="s">
        <v>9</v>
      </c>
      <c r="O14" s="93" t="s">
        <v>10</v>
      </c>
      <c r="P14" s="93" t="s">
        <v>78</v>
      </c>
      <c r="Q14" s="94" t="s">
        <v>76</v>
      </c>
      <c r="R14" s="80" t="s">
        <v>53</v>
      </c>
      <c r="S14" s="32" t="s">
        <v>45</v>
      </c>
      <c r="T14" s="32" t="s">
        <v>46</v>
      </c>
      <c r="U14" s="32" t="s">
        <v>47</v>
      </c>
      <c r="V14" s="32" t="s">
        <v>48</v>
      </c>
      <c r="W14" s="32" t="s">
        <v>49</v>
      </c>
      <c r="X14" s="32" t="s">
        <v>24</v>
      </c>
      <c r="Y14" s="32" t="s">
        <v>50</v>
      </c>
      <c r="Z14" s="32" t="s">
        <v>51</v>
      </c>
      <c r="AA14" s="32" t="s">
        <v>26</v>
      </c>
      <c r="AB14" s="32" t="s">
        <v>27</v>
      </c>
      <c r="AC14" s="32" t="s">
        <v>28</v>
      </c>
      <c r="AD14" s="49" t="s">
        <v>40</v>
      </c>
      <c r="AE14" s="49" t="s">
        <v>41</v>
      </c>
      <c r="AF14" s="49" t="s">
        <v>54</v>
      </c>
      <c r="AG14" s="49" t="s">
        <v>55</v>
      </c>
      <c r="AH14" s="49" t="s">
        <v>56</v>
      </c>
      <c r="AI14" s="49" t="s">
        <v>57</v>
      </c>
      <c r="AJ14" s="33" t="s">
        <v>42</v>
      </c>
      <c r="AK14" s="33" t="s">
        <v>43</v>
      </c>
      <c r="AL14" s="33" t="s">
        <v>25</v>
      </c>
      <c r="AM14" s="33" t="s">
        <v>22</v>
      </c>
      <c r="AN14" s="33" t="s">
        <v>23</v>
      </c>
      <c r="AO14" s="33" t="s">
        <v>21</v>
      </c>
      <c r="AP14" s="31" t="s">
        <v>29</v>
      </c>
      <c r="AQ14" s="47">
        <v>2</v>
      </c>
      <c r="AR14" s="47" t="s">
        <v>70</v>
      </c>
      <c r="AS14" s="48">
        <v>24</v>
      </c>
      <c r="AT14" s="48">
        <v>25</v>
      </c>
      <c r="AU14" s="48">
        <v>26</v>
      </c>
      <c r="AV14" s="48">
        <v>27</v>
      </c>
      <c r="AW14" s="48">
        <v>28</v>
      </c>
      <c r="AX14" s="48">
        <v>29</v>
      </c>
      <c r="AY14" s="48">
        <v>30</v>
      </c>
      <c r="AZ14" s="48">
        <v>32</v>
      </c>
      <c r="BA14" s="47" t="s">
        <v>71</v>
      </c>
      <c r="BB14" s="53">
        <v>1</v>
      </c>
      <c r="BC14" s="53" t="s">
        <v>72</v>
      </c>
      <c r="BD14" s="64">
        <v>24</v>
      </c>
      <c r="BE14" s="64">
        <v>25</v>
      </c>
      <c r="BF14" s="64">
        <v>26</v>
      </c>
      <c r="BG14" s="64">
        <v>27</v>
      </c>
      <c r="BH14" s="64">
        <v>28</v>
      </c>
      <c r="BI14" s="64">
        <v>29</v>
      </c>
      <c r="BJ14" s="64">
        <v>30</v>
      </c>
      <c r="BK14" s="64">
        <v>32</v>
      </c>
      <c r="BL14" s="53" t="s">
        <v>73</v>
      </c>
      <c r="BM14" s="61">
        <v>24</v>
      </c>
      <c r="BN14" s="61">
        <v>25</v>
      </c>
      <c r="BO14" s="61">
        <v>26</v>
      </c>
      <c r="BP14" s="61">
        <v>27</v>
      </c>
      <c r="BQ14" s="61">
        <v>28</v>
      </c>
      <c r="BR14" s="61">
        <v>29</v>
      </c>
      <c r="BS14" s="61">
        <v>30</v>
      </c>
      <c r="BT14" s="61">
        <v>32</v>
      </c>
      <c r="BU14" s="65" t="s">
        <v>74</v>
      </c>
      <c r="BV14" s="79" t="s">
        <v>75</v>
      </c>
      <c r="BW14" s="127" t="s">
        <v>562</v>
      </c>
      <c r="BX14" s="132" t="s">
        <v>563</v>
      </c>
      <c r="BY14" s="127" t="s">
        <v>564</v>
      </c>
      <c r="BZ14" s="127" t="s">
        <v>565</v>
      </c>
      <c r="CA14" s="127" t="s">
        <v>566</v>
      </c>
      <c r="CB14" s="127" t="s">
        <v>545</v>
      </c>
      <c r="CC14" t="s">
        <v>545</v>
      </c>
    </row>
    <row r="15" spans="1:81" x14ac:dyDescent="0.25">
      <c r="A15" s="77" t="str">
        <f t="shared" ref="A15:A71" si="0">F15&amp;H15</f>
        <v>Q1RK00KARG1JBLK</v>
      </c>
      <c r="B15" s="77" t="s">
        <v>251</v>
      </c>
      <c r="C15" s="77"/>
      <c r="D15" s="77" t="s">
        <v>253</v>
      </c>
      <c r="E15" s="77" t="s">
        <v>458</v>
      </c>
      <c r="F15" s="77" t="s">
        <v>486</v>
      </c>
      <c r="G15" s="77" t="s">
        <v>487</v>
      </c>
      <c r="H15" s="77" t="s">
        <v>85</v>
      </c>
      <c r="I15" s="77" t="s">
        <v>366</v>
      </c>
      <c r="J15" s="77" t="s">
        <v>215</v>
      </c>
      <c r="K15" s="77" t="s">
        <v>129</v>
      </c>
      <c r="L15" s="77" t="s">
        <v>12</v>
      </c>
      <c r="M15" s="77">
        <v>39.99</v>
      </c>
      <c r="N15" s="96">
        <f t="shared" ref="N15:N53" si="1">M15*$M$8*$N$8*$Q$8</f>
        <v>42924.466200000003</v>
      </c>
      <c r="O15" s="77"/>
      <c r="P15" s="96"/>
      <c r="Q15" s="78">
        <f t="shared" ref="Q15:Q53" si="2">R15/M15</f>
        <v>0.31</v>
      </c>
      <c r="R15" s="27">
        <v>12.3969</v>
      </c>
      <c r="AD15" s="34">
        <v>15</v>
      </c>
      <c r="AE15" s="34">
        <v>15</v>
      </c>
      <c r="AF15" s="34"/>
      <c r="AG15" s="34"/>
      <c r="AH15" s="34"/>
      <c r="AI15" s="34"/>
      <c r="AJ15" s="35">
        <v>15</v>
      </c>
      <c r="AK15" s="34">
        <v>15</v>
      </c>
      <c r="AL15" s="35"/>
      <c r="AM15" s="34"/>
      <c r="AN15" s="34"/>
      <c r="AO15" s="35"/>
      <c r="AP15" s="35"/>
      <c r="AQ15" s="48">
        <f t="shared" ref="AQ15:AQ56" si="3">+S15+T15+U15+V15+W15+X15+Y15+Z15+AA15+AC15+AD15+AE15+AF15+AG15+AH15+AI15</f>
        <v>30</v>
      </c>
      <c r="AR15" s="66">
        <f t="shared" ref="AR15:AR56" si="4">BA15*R15</f>
        <v>371.90700000000004</v>
      </c>
      <c r="AS15" s="67">
        <f t="shared" ref="AS15:AZ45" si="5">ROUND(IF($L15=$L$4,($AQ15*AS$4),IF($L15=$L$5,($AQ15*AS$5),IF($L15=$L$6,($AQ15*AS$6),IF($L15=$L$7,($AQ15*AS$7))))),0)</f>
        <v>7</v>
      </c>
      <c r="AT15" s="67">
        <f t="shared" si="5"/>
        <v>10</v>
      </c>
      <c r="AU15" s="67">
        <f t="shared" si="5"/>
        <v>8</v>
      </c>
      <c r="AV15" s="67">
        <f t="shared" si="5"/>
        <v>5</v>
      </c>
      <c r="AW15" s="67">
        <f t="shared" si="5"/>
        <v>0</v>
      </c>
      <c r="AX15" s="67">
        <f t="shared" si="5"/>
        <v>0</v>
      </c>
      <c r="AY15" s="67">
        <f t="shared" si="5"/>
        <v>0</v>
      </c>
      <c r="AZ15" s="67">
        <f t="shared" si="5"/>
        <v>0</v>
      </c>
      <c r="BA15" s="68">
        <f t="shared" ref="BA15:BA56" si="6">SUM(AS15:AZ15)</f>
        <v>30</v>
      </c>
      <c r="BB15" s="64">
        <f t="shared" ref="BB15:BB56" si="7">+AJ15+AL15+AK15+AM15+AN15+AO15+AP15</f>
        <v>30</v>
      </c>
      <c r="BC15" s="69">
        <f t="shared" ref="BC15:BC56" si="8">BL15*R15</f>
        <v>371.90700000000004</v>
      </c>
      <c r="BD15" s="67">
        <f t="shared" ref="BD15:BK45" si="9">ROUND(IF($L15=$L$4,($BB15*BD$4),IF($L15=$L$5,($BB15*BD$5),IF($L15=$L$6,($BB15*BD$6),IF($L15=$L$7,($BB15*BD$7))))),0)</f>
        <v>7</v>
      </c>
      <c r="BE15" s="67">
        <f t="shared" si="9"/>
        <v>10</v>
      </c>
      <c r="BF15" s="67">
        <f t="shared" si="9"/>
        <v>8</v>
      </c>
      <c r="BG15" s="67">
        <f t="shared" si="9"/>
        <v>5</v>
      </c>
      <c r="BH15" s="67">
        <f t="shared" si="9"/>
        <v>0</v>
      </c>
      <c r="BI15" s="67">
        <f t="shared" si="9"/>
        <v>0</v>
      </c>
      <c r="BJ15" s="67">
        <f t="shared" si="9"/>
        <v>0</v>
      </c>
      <c r="BK15" s="67">
        <f t="shared" si="9"/>
        <v>0</v>
      </c>
      <c r="BL15" s="70">
        <f t="shared" ref="BL15:BL56" si="10">SUM(BD15:BK15)</f>
        <v>30</v>
      </c>
      <c r="BM15" s="71">
        <f t="shared" ref="BM15:BM56" si="11">AS15+BD15</f>
        <v>14</v>
      </c>
      <c r="BN15" s="71">
        <f t="shared" ref="BN15:BN56" si="12">AT15+BE15</f>
        <v>20</v>
      </c>
      <c r="BO15" s="71">
        <f t="shared" ref="BO15:BO56" si="13">AU15+BF15</f>
        <v>16</v>
      </c>
      <c r="BP15" s="71">
        <f t="shared" ref="BP15:BP56" si="14">AV15+BG15</f>
        <v>10</v>
      </c>
      <c r="BQ15" s="71">
        <f t="shared" ref="BQ15:BQ56" si="15">AW15+BH15</f>
        <v>0</v>
      </c>
      <c r="BR15" s="71">
        <f t="shared" ref="BR15:BR56" si="16">AX15+BI15</f>
        <v>0</v>
      </c>
      <c r="BS15" s="71">
        <f t="shared" ref="BS15:BS56" si="17">AY15+BJ15</f>
        <v>0</v>
      </c>
      <c r="BT15" s="71">
        <f t="shared" ref="BT15:BT56" si="18">AZ15+BK15</f>
        <v>0</v>
      </c>
      <c r="BU15" s="72">
        <f t="shared" ref="BU15:BU56" si="19">SUM(BM15:BT15)</f>
        <v>60</v>
      </c>
      <c r="BV15" s="73">
        <f t="shared" ref="BV15:BV56" si="20">SUM(R15*BU15)</f>
        <v>743.81400000000008</v>
      </c>
      <c r="BW15" s="129" t="s">
        <v>567</v>
      </c>
      <c r="BX15" s="134">
        <v>2022</v>
      </c>
      <c r="BY15" s="129" t="s">
        <v>568</v>
      </c>
      <c r="BZ15" s="129" t="s">
        <v>572</v>
      </c>
      <c r="CA15" s="129" t="s">
        <v>573</v>
      </c>
      <c r="CB15" s="129" t="s">
        <v>557</v>
      </c>
      <c r="CC15" t="s">
        <v>557</v>
      </c>
    </row>
    <row r="16" spans="1:81" x14ac:dyDescent="0.25">
      <c r="A16" s="77" t="str">
        <f t="shared" si="0"/>
        <v>Q1RK00KARG1G8E3</v>
      </c>
      <c r="B16" s="77" t="s">
        <v>251</v>
      </c>
      <c r="C16" s="77"/>
      <c r="D16" s="77" t="s">
        <v>253</v>
      </c>
      <c r="E16" s="77" t="s">
        <v>458</v>
      </c>
      <c r="F16" s="77" t="s">
        <v>486</v>
      </c>
      <c r="G16" s="77" t="s">
        <v>487</v>
      </c>
      <c r="H16" s="77" t="s">
        <v>467</v>
      </c>
      <c r="I16" s="77" t="s">
        <v>468</v>
      </c>
      <c r="J16" s="77" t="s">
        <v>215</v>
      </c>
      <c r="K16" s="77" t="s">
        <v>129</v>
      </c>
      <c r="L16" s="77" t="s">
        <v>12</v>
      </c>
      <c r="M16" s="77">
        <v>39.99</v>
      </c>
      <c r="N16" s="96">
        <f t="shared" si="1"/>
        <v>42924.466200000003</v>
      </c>
      <c r="O16" s="77"/>
      <c r="P16" s="96"/>
      <c r="Q16" s="78">
        <f t="shared" si="2"/>
        <v>0.31</v>
      </c>
      <c r="R16" s="27">
        <v>12.3969</v>
      </c>
      <c r="AD16" s="34">
        <v>15</v>
      </c>
      <c r="AE16" s="34">
        <v>15</v>
      </c>
      <c r="AF16" s="34"/>
      <c r="AG16" s="34"/>
      <c r="AH16" s="34"/>
      <c r="AI16" s="34"/>
      <c r="AJ16" s="35">
        <v>15</v>
      </c>
      <c r="AK16" s="34">
        <v>15</v>
      </c>
      <c r="AL16" s="35"/>
      <c r="AM16" s="34"/>
      <c r="AN16" s="34"/>
      <c r="AO16" s="35"/>
      <c r="AP16" s="35"/>
      <c r="AQ16" s="48">
        <f t="shared" si="3"/>
        <v>30</v>
      </c>
      <c r="AR16" s="66">
        <f t="shared" si="4"/>
        <v>371.90700000000004</v>
      </c>
      <c r="AS16" s="67">
        <f t="shared" si="5"/>
        <v>7</v>
      </c>
      <c r="AT16" s="67">
        <f t="shared" si="5"/>
        <v>10</v>
      </c>
      <c r="AU16" s="67">
        <f t="shared" si="5"/>
        <v>8</v>
      </c>
      <c r="AV16" s="67">
        <f t="shared" si="5"/>
        <v>5</v>
      </c>
      <c r="AW16" s="67">
        <f t="shared" si="5"/>
        <v>0</v>
      </c>
      <c r="AX16" s="67">
        <f t="shared" si="5"/>
        <v>0</v>
      </c>
      <c r="AY16" s="67">
        <f t="shared" si="5"/>
        <v>0</v>
      </c>
      <c r="AZ16" s="67">
        <f t="shared" si="5"/>
        <v>0</v>
      </c>
      <c r="BA16" s="68">
        <f t="shared" si="6"/>
        <v>30</v>
      </c>
      <c r="BB16" s="64">
        <f t="shared" si="7"/>
        <v>30</v>
      </c>
      <c r="BC16" s="69">
        <f t="shared" si="8"/>
        <v>371.90700000000004</v>
      </c>
      <c r="BD16" s="67">
        <f t="shared" si="9"/>
        <v>7</v>
      </c>
      <c r="BE16" s="67">
        <f t="shared" si="9"/>
        <v>10</v>
      </c>
      <c r="BF16" s="67">
        <f t="shared" si="9"/>
        <v>8</v>
      </c>
      <c r="BG16" s="67">
        <f t="shared" si="9"/>
        <v>5</v>
      </c>
      <c r="BH16" s="67">
        <f t="shared" si="9"/>
        <v>0</v>
      </c>
      <c r="BI16" s="67">
        <f t="shared" si="9"/>
        <v>0</v>
      </c>
      <c r="BJ16" s="67">
        <f t="shared" si="9"/>
        <v>0</v>
      </c>
      <c r="BK16" s="67">
        <f t="shared" si="9"/>
        <v>0</v>
      </c>
      <c r="BL16" s="70">
        <f t="shared" si="10"/>
        <v>30</v>
      </c>
      <c r="BM16" s="71">
        <f t="shared" si="11"/>
        <v>14</v>
      </c>
      <c r="BN16" s="71">
        <f t="shared" si="12"/>
        <v>20</v>
      </c>
      <c r="BO16" s="71">
        <f t="shared" si="13"/>
        <v>16</v>
      </c>
      <c r="BP16" s="71">
        <f t="shared" si="14"/>
        <v>10</v>
      </c>
      <c r="BQ16" s="71">
        <f t="shared" si="15"/>
        <v>0</v>
      </c>
      <c r="BR16" s="71">
        <f t="shared" si="16"/>
        <v>0</v>
      </c>
      <c r="BS16" s="71">
        <f t="shared" si="17"/>
        <v>0</v>
      </c>
      <c r="BT16" s="71">
        <f t="shared" si="18"/>
        <v>0</v>
      </c>
      <c r="BU16" s="72">
        <f t="shared" si="19"/>
        <v>60</v>
      </c>
      <c r="BV16" s="73">
        <f t="shared" si="20"/>
        <v>743.81400000000008</v>
      </c>
      <c r="BW16" s="129" t="s">
        <v>567</v>
      </c>
      <c r="BX16" s="134">
        <v>2022</v>
      </c>
      <c r="BY16" s="129" t="s">
        <v>568</v>
      </c>
      <c r="BZ16" s="129" t="s">
        <v>572</v>
      </c>
      <c r="CA16" s="129" t="s">
        <v>573</v>
      </c>
      <c r="CB16" s="129" t="s">
        <v>557</v>
      </c>
      <c r="CC16" t="s">
        <v>557</v>
      </c>
    </row>
    <row r="17" spans="1:81" x14ac:dyDescent="0.25">
      <c r="A17" s="77" t="str">
        <f t="shared" si="0"/>
        <v>Q1RK00KARG1G1U2</v>
      </c>
      <c r="B17" s="77" t="s">
        <v>251</v>
      </c>
      <c r="C17" s="77"/>
      <c r="D17" s="77" t="s">
        <v>253</v>
      </c>
      <c r="E17" s="77" t="s">
        <v>458</v>
      </c>
      <c r="F17" s="77" t="s">
        <v>486</v>
      </c>
      <c r="G17" s="77" t="s">
        <v>487</v>
      </c>
      <c r="H17" s="77" t="s">
        <v>465</v>
      </c>
      <c r="I17" s="77" t="s">
        <v>466</v>
      </c>
      <c r="J17" s="77" t="s">
        <v>215</v>
      </c>
      <c r="K17" s="77" t="s">
        <v>129</v>
      </c>
      <c r="L17" s="77" t="s">
        <v>12</v>
      </c>
      <c r="M17" s="77">
        <v>39.99</v>
      </c>
      <c r="N17" s="96">
        <f t="shared" si="1"/>
        <v>42924.466200000003</v>
      </c>
      <c r="O17" s="77"/>
      <c r="P17" s="96"/>
      <c r="Q17" s="78">
        <f t="shared" si="2"/>
        <v>0.31</v>
      </c>
      <c r="R17" s="27">
        <v>12.3969</v>
      </c>
      <c r="AD17" s="34"/>
      <c r="AE17" s="34"/>
      <c r="AF17" s="34"/>
      <c r="AG17" s="34"/>
      <c r="AH17" s="34"/>
      <c r="AI17" s="34"/>
      <c r="AJ17" s="35"/>
      <c r="AK17" s="34"/>
      <c r="AL17" s="35"/>
      <c r="AM17" s="34"/>
      <c r="AN17" s="34"/>
      <c r="AO17" s="35"/>
      <c r="AP17" s="35"/>
      <c r="AQ17" s="48">
        <f t="shared" si="3"/>
        <v>0</v>
      </c>
      <c r="AR17" s="66">
        <f t="shared" si="4"/>
        <v>0</v>
      </c>
      <c r="AS17" s="67">
        <f t="shared" si="5"/>
        <v>0</v>
      </c>
      <c r="AT17" s="67">
        <f t="shared" si="5"/>
        <v>0</v>
      </c>
      <c r="AU17" s="67">
        <f t="shared" si="5"/>
        <v>0</v>
      </c>
      <c r="AV17" s="67">
        <f t="shared" si="5"/>
        <v>0</v>
      </c>
      <c r="AW17" s="67">
        <f t="shared" si="5"/>
        <v>0</v>
      </c>
      <c r="AX17" s="67">
        <f t="shared" si="5"/>
        <v>0</v>
      </c>
      <c r="AY17" s="67">
        <f t="shared" si="5"/>
        <v>0</v>
      </c>
      <c r="AZ17" s="67">
        <f t="shared" si="5"/>
        <v>0</v>
      </c>
      <c r="BA17" s="68">
        <f t="shared" si="6"/>
        <v>0</v>
      </c>
      <c r="BB17" s="64">
        <f t="shared" si="7"/>
        <v>0</v>
      </c>
      <c r="BC17" s="69">
        <f t="shared" si="8"/>
        <v>0</v>
      </c>
      <c r="BD17" s="67">
        <f t="shared" si="9"/>
        <v>0</v>
      </c>
      <c r="BE17" s="67">
        <f t="shared" si="9"/>
        <v>0</v>
      </c>
      <c r="BF17" s="67">
        <f t="shared" si="9"/>
        <v>0</v>
      </c>
      <c r="BG17" s="67">
        <f t="shared" si="9"/>
        <v>0</v>
      </c>
      <c r="BH17" s="67">
        <f t="shared" si="9"/>
        <v>0</v>
      </c>
      <c r="BI17" s="67">
        <f t="shared" si="9"/>
        <v>0</v>
      </c>
      <c r="BJ17" s="67">
        <f t="shared" si="9"/>
        <v>0</v>
      </c>
      <c r="BK17" s="67">
        <f t="shared" si="9"/>
        <v>0</v>
      </c>
      <c r="BL17" s="70">
        <f t="shared" si="10"/>
        <v>0</v>
      </c>
      <c r="BM17" s="71">
        <f t="shared" si="11"/>
        <v>0</v>
      </c>
      <c r="BN17" s="71">
        <f t="shared" si="12"/>
        <v>0</v>
      </c>
      <c r="BO17" s="71">
        <f t="shared" si="13"/>
        <v>0</v>
      </c>
      <c r="BP17" s="71">
        <f t="shared" si="14"/>
        <v>0</v>
      </c>
      <c r="BQ17" s="71">
        <f t="shared" si="15"/>
        <v>0</v>
      </c>
      <c r="BR17" s="71">
        <f t="shared" si="16"/>
        <v>0</v>
      </c>
      <c r="BS17" s="71">
        <f t="shared" si="17"/>
        <v>0</v>
      </c>
      <c r="BT17" s="71">
        <f t="shared" si="18"/>
        <v>0</v>
      </c>
      <c r="BU17" s="72">
        <f t="shared" si="19"/>
        <v>0</v>
      </c>
      <c r="BV17" s="73">
        <f t="shared" si="20"/>
        <v>0</v>
      </c>
      <c r="BW17" s="129" t="s">
        <v>567</v>
      </c>
      <c r="BX17" s="134">
        <v>2022</v>
      </c>
      <c r="BY17" s="129" t="s">
        <v>568</v>
      </c>
      <c r="BZ17" s="129" t="s">
        <v>572</v>
      </c>
      <c r="CA17" s="129" t="s">
        <v>573</v>
      </c>
      <c r="CB17" s="129" t="s">
        <v>557</v>
      </c>
    </row>
    <row r="18" spans="1:81" x14ac:dyDescent="0.25">
      <c r="A18" s="77" t="str">
        <f t="shared" si="0"/>
        <v>Q1RK00KARG1G599</v>
      </c>
      <c r="B18" s="77" t="s">
        <v>251</v>
      </c>
      <c r="C18" s="77"/>
      <c r="D18" s="77" t="s">
        <v>253</v>
      </c>
      <c r="E18" s="77" t="s">
        <v>458</v>
      </c>
      <c r="F18" s="77" t="s">
        <v>486</v>
      </c>
      <c r="G18" s="77" t="s">
        <v>487</v>
      </c>
      <c r="H18" s="77" t="s">
        <v>456</v>
      </c>
      <c r="I18" s="77" t="s">
        <v>457</v>
      </c>
      <c r="J18" s="77" t="s">
        <v>215</v>
      </c>
      <c r="K18" s="77" t="s">
        <v>129</v>
      </c>
      <c r="L18" s="77" t="s">
        <v>12</v>
      </c>
      <c r="M18" s="77">
        <v>39.99</v>
      </c>
      <c r="N18" s="96">
        <f t="shared" si="1"/>
        <v>42924.466200000003</v>
      </c>
      <c r="O18" s="77"/>
      <c r="P18" s="96"/>
      <c r="Q18" s="78">
        <f t="shared" si="2"/>
        <v>0.31</v>
      </c>
      <c r="R18" s="27">
        <v>12.3969</v>
      </c>
      <c r="AD18" s="34">
        <v>15</v>
      </c>
      <c r="AE18" s="34">
        <v>15</v>
      </c>
      <c r="AF18" s="34"/>
      <c r="AG18" s="34"/>
      <c r="AH18" s="34"/>
      <c r="AI18" s="34"/>
      <c r="AJ18" s="35">
        <v>15</v>
      </c>
      <c r="AK18" s="34">
        <v>15</v>
      </c>
      <c r="AL18" s="35"/>
      <c r="AM18" s="34"/>
      <c r="AN18" s="34"/>
      <c r="AO18" s="35"/>
      <c r="AP18" s="35"/>
      <c r="AQ18" s="48">
        <f t="shared" si="3"/>
        <v>30</v>
      </c>
      <c r="AR18" s="66">
        <f t="shared" si="4"/>
        <v>371.90700000000004</v>
      </c>
      <c r="AS18" s="67">
        <f t="shared" si="5"/>
        <v>7</v>
      </c>
      <c r="AT18" s="67">
        <f t="shared" si="5"/>
        <v>10</v>
      </c>
      <c r="AU18" s="67">
        <f t="shared" si="5"/>
        <v>8</v>
      </c>
      <c r="AV18" s="67">
        <f t="shared" si="5"/>
        <v>5</v>
      </c>
      <c r="AW18" s="67">
        <f t="shared" si="5"/>
        <v>0</v>
      </c>
      <c r="AX18" s="67">
        <f t="shared" si="5"/>
        <v>0</v>
      </c>
      <c r="AY18" s="67">
        <f t="shared" si="5"/>
        <v>0</v>
      </c>
      <c r="AZ18" s="67">
        <f t="shared" si="5"/>
        <v>0</v>
      </c>
      <c r="BA18" s="68">
        <f t="shared" si="6"/>
        <v>30</v>
      </c>
      <c r="BB18" s="64">
        <f t="shared" si="7"/>
        <v>30</v>
      </c>
      <c r="BC18" s="69">
        <f t="shared" si="8"/>
        <v>371.90700000000004</v>
      </c>
      <c r="BD18" s="67">
        <f t="shared" si="9"/>
        <v>7</v>
      </c>
      <c r="BE18" s="67">
        <f t="shared" si="9"/>
        <v>10</v>
      </c>
      <c r="BF18" s="67">
        <f t="shared" si="9"/>
        <v>8</v>
      </c>
      <c r="BG18" s="67">
        <f t="shared" si="9"/>
        <v>5</v>
      </c>
      <c r="BH18" s="67">
        <f t="shared" si="9"/>
        <v>0</v>
      </c>
      <c r="BI18" s="67">
        <f t="shared" si="9"/>
        <v>0</v>
      </c>
      <c r="BJ18" s="67">
        <f t="shared" si="9"/>
        <v>0</v>
      </c>
      <c r="BK18" s="67">
        <f t="shared" si="9"/>
        <v>0</v>
      </c>
      <c r="BL18" s="70">
        <f t="shared" si="10"/>
        <v>30</v>
      </c>
      <c r="BM18" s="71">
        <f t="shared" si="11"/>
        <v>14</v>
      </c>
      <c r="BN18" s="71">
        <f t="shared" si="12"/>
        <v>20</v>
      </c>
      <c r="BO18" s="71">
        <f t="shared" si="13"/>
        <v>16</v>
      </c>
      <c r="BP18" s="71">
        <f t="shared" si="14"/>
        <v>10</v>
      </c>
      <c r="BQ18" s="71">
        <f t="shared" si="15"/>
        <v>0</v>
      </c>
      <c r="BR18" s="71">
        <f t="shared" si="16"/>
        <v>0</v>
      </c>
      <c r="BS18" s="71">
        <f t="shared" si="17"/>
        <v>0</v>
      </c>
      <c r="BT18" s="71">
        <f t="shared" si="18"/>
        <v>0</v>
      </c>
      <c r="BU18" s="72">
        <f t="shared" si="19"/>
        <v>60</v>
      </c>
      <c r="BV18" s="73">
        <f t="shared" si="20"/>
        <v>743.81400000000008</v>
      </c>
      <c r="BW18" s="129" t="s">
        <v>567</v>
      </c>
      <c r="BX18" s="134">
        <v>2022</v>
      </c>
      <c r="BY18" s="129" t="s">
        <v>568</v>
      </c>
      <c r="BZ18" s="129" t="s">
        <v>572</v>
      </c>
      <c r="CA18" s="129" t="s">
        <v>573</v>
      </c>
      <c r="CB18" s="129" t="s">
        <v>557</v>
      </c>
      <c r="CC18" t="s">
        <v>557</v>
      </c>
    </row>
    <row r="19" spans="1:81" x14ac:dyDescent="0.25">
      <c r="A19" s="77" t="str">
        <f t="shared" si="0"/>
        <v>Q1RK00KARG1A60I</v>
      </c>
      <c r="B19" s="77" t="s">
        <v>251</v>
      </c>
      <c r="C19" s="77"/>
      <c r="D19" s="77" t="s">
        <v>253</v>
      </c>
      <c r="E19" s="77" t="s">
        <v>458</v>
      </c>
      <c r="F19" s="77" t="s">
        <v>486</v>
      </c>
      <c r="G19" s="77" t="s">
        <v>487</v>
      </c>
      <c r="H19" s="77" t="s">
        <v>488</v>
      </c>
      <c r="I19" s="77" t="s">
        <v>489</v>
      </c>
      <c r="J19" s="77" t="s">
        <v>215</v>
      </c>
      <c r="K19" s="77" t="s">
        <v>129</v>
      </c>
      <c r="L19" s="77" t="s">
        <v>12</v>
      </c>
      <c r="M19" s="77">
        <v>39.99</v>
      </c>
      <c r="N19" s="96">
        <f t="shared" si="1"/>
        <v>42924.466200000003</v>
      </c>
      <c r="O19" s="77"/>
      <c r="P19" s="96"/>
      <c r="Q19" s="78">
        <f t="shared" si="2"/>
        <v>0.31</v>
      </c>
      <c r="R19" s="27">
        <v>12.3969</v>
      </c>
      <c r="AD19" s="34"/>
      <c r="AE19" s="34"/>
      <c r="AF19" s="34"/>
      <c r="AG19" s="34"/>
      <c r="AH19" s="34"/>
      <c r="AI19" s="34"/>
      <c r="AJ19" s="35"/>
      <c r="AK19" s="34"/>
      <c r="AL19" s="35"/>
      <c r="AM19" s="34"/>
      <c r="AN19" s="34"/>
      <c r="AO19" s="35"/>
      <c r="AP19" s="35"/>
      <c r="AQ19" s="48">
        <f t="shared" si="3"/>
        <v>0</v>
      </c>
      <c r="AR19" s="66">
        <f t="shared" si="4"/>
        <v>0</v>
      </c>
      <c r="AS19" s="67">
        <f t="shared" si="5"/>
        <v>0</v>
      </c>
      <c r="AT19" s="67">
        <f t="shared" si="5"/>
        <v>0</v>
      </c>
      <c r="AU19" s="67">
        <f t="shared" si="5"/>
        <v>0</v>
      </c>
      <c r="AV19" s="67">
        <f t="shared" si="5"/>
        <v>0</v>
      </c>
      <c r="AW19" s="67">
        <f t="shared" si="5"/>
        <v>0</v>
      </c>
      <c r="AX19" s="67">
        <f t="shared" si="5"/>
        <v>0</v>
      </c>
      <c r="AY19" s="67">
        <f t="shared" si="5"/>
        <v>0</v>
      </c>
      <c r="AZ19" s="67">
        <f t="shared" si="5"/>
        <v>0</v>
      </c>
      <c r="BA19" s="68">
        <f t="shared" si="6"/>
        <v>0</v>
      </c>
      <c r="BB19" s="64">
        <f t="shared" si="7"/>
        <v>0</v>
      </c>
      <c r="BC19" s="69">
        <f t="shared" si="8"/>
        <v>0</v>
      </c>
      <c r="BD19" s="67">
        <f t="shared" si="9"/>
        <v>0</v>
      </c>
      <c r="BE19" s="67">
        <f t="shared" si="9"/>
        <v>0</v>
      </c>
      <c r="BF19" s="67">
        <f t="shared" si="9"/>
        <v>0</v>
      </c>
      <c r="BG19" s="67">
        <f t="shared" si="9"/>
        <v>0</v>
      </c>
      <c r="BH19" s="67">
        <f t="shared" si="9"/>
        <v>0</v>
      </c>
      <c r="BI19" s="67">
        <f t="shared" si="9"/>
        <v>0</v>
      </c>
      <c r="BJ19" s="67">
        <f t="shared" si="9"/>
        <v>0</v>
      </c>
      <c r="BK19" s="67">
        <f t="shared" si="9"/>
        <v>0</v>
      </c>
      <c r="BL19" s="70">
        <f t="shared" si="10"/>
        <v>0</v>
      </c>
      <c r="BM19" s="71">
        <f t="shared" si="11"/>
        <v>0</v>
      </c>
      <c r="BN19" s="71">
        <f t="shared" si="12"/>
        <v>0</v>
      </c>
      <c r="BO19" s="71">
        <f t="shared" si="13"/>
        <v>0</v>
      </c>
      <c r="BP19" s="71">
        <f t="shared" si="14"/>
        <v>0</v>
      </c>
      <c r="BQ19" s="71">
        <f t="shared" si="15"/>
        <v>0</v>
      </c>
      <c r="BR19" s="71">
        <f t="shared" si="16"/>
        <v>0</v>
      </c>
      <c r="BS19" s="71">
        <f t="shared" si="17"/>
        <v>0</v>
      </c>
      <c r="BT19" s="71">
        <f t="shared" si="18"/>
        <v>0</v>
      </c>
      <c r="BU19" s="72">
        <f t="shared" si="19"/>
        <v>0</v>
      </c>
      <c r="BV19" s="73">
        <f t="shared" si="20"/>
        <v>0</v>
      </c>
      <c r="BW19" s="129" t="s">
        <v>567</v>
      </c>
      <c r="BX19" s="134">
        <v>2022</v>
      </c>
      <c r="BY19" s="129" t="s">
        <v>568</v>
      </c>
      <c r="BZ19" s="129" t="s">
        <v>572</v>
      </c>
      <c r="CA19" s="129" t="s">
        <v>573</v>
      </c>
      <c r="CB19" s="129" t="s">
        <v>557</v>
      </c>
    </row>
    <row r="20" spans="1:81" x14ac:dyDescent="0.25">
      <c r="A20" s="77" t="str">
        <f t="shared" si="0"/>
        <v>Q2OB06KARG1JBLK</v>
      </c>
      <c r="B20" s="77" t="s">
        <v>251</v>
      </c>
      <c r="C20" s="77"/>
      <c r="D20" s="77" t="s">
        <v>253</v>
      </c>
      <c r="E20" s="77" t="s">
        <v>254</v>
      </c>
      <c r="F20" s="77" t="s">
        <v>490</v>
      </c>
      <c r="G20" s="77" t="s">
        <v>491</v>
      </c>
      <c r="H20" s="77" t="s">
        <v>85</v>
      </c>
      <c r="I20" s="77" t="s">
        <v>366</v>
      </c>
      <c r="J20" s="77" t="s">
        <v>215</v>
      </c>
      <c r="K20" s="77" t="s">
        <v>129</v>
      </c>
      <c r="L20" s="77" t="s">
        <v>12</v>
      </c>
      <c r="M20" s="77">
        <v>26.99</v>
      </c>
      <c r="N20" s="96">
        <f t="shared" si="1"/>
        <v>28970.5262</v>
      </c>
      <c r="O20" s="77"/>
      <c r="P20" s="96"/>
      <c r="Q20" s="78">
        <f t="shared" si="2"/>
        <v>0.31</v>
      </c>
      <c r="R20" s="27">
        <v>8.3668999999999993</v>
      </c>
      <c r="AD20" s="34">
        <v>15</v>
      </c>
      <c r="AE20" s="34">
        <v>15</v>
      </c>
      <c r="AF20" s="34"/>
      <c r="AG20" s="34"/>
      <c r="AH20" s="34"/>
      <c r="AI20" s="34"/>
      <c r="AJ20" s="35">
        <v>15</v>
      </c>
      <c r="AK20" s="34">
        <v>15</v>
      </c>
      <c r="AL20" s="35"/>
      <c r="AM20" s="34"/>
      <c r="AN20" s="34"/>
      <c r="AO20" s="35"/>
      <c r="AP20" s="35"/>
      <c r="AQ20" s="48">
        <f t="shared" si="3"/>
        <v>30</v>
      </c>
      <c r="AR20" s="66">
        <f t="shared" si="4"/>
        <v>251.00699999999998</v>
      </c>
      <c r="AS20" s="67">
        <f t="shared" si="5"/>
        <v>7</v>
      </c>
      <c r="AT20" s="67">
        <f t="shared" si="5"/>
        <v>10</v>
      </c>
      <c r="AU20" s="67">
        <f t="shared" si="5"/>
        <v>8</v>
      </c>
      <c r="AV20" s="67">
        <f t="shared" si="5"/>
        <v>5</v>
      </c>
      <c r="AW20" s="67">
        <f t="shared" si="5"/>
        <v>0</v>
      </c>
      <c r="AX20" s="67">
        <f t="shared" si="5"/>
        <v>0</v>
      </c>
      <c r="AY20" s="67">
        <f t="shared" si="5"/>
        <v>0</v>
      </c>
      <c r="AZ20" s="67">
        <f t="shared" si="5"/>
        <v>0</v>
      </c>
      <c r="BA20" s="68">
        <f t="shared" si="6"/>
        <v>30</v>
      </c>
      <c r="BB20" s="64">
        <f t="shared" si="7"/>
        <v>30</v>
      </c>
      <c r="BC20" s="69">
        <f t="shared" si="8"/>
        <v>251.00699999999998</v>
      </c>
      <c r="BD20" s="67">
        <f t="shared" si="9"/>
        <v>7</v>
      </c>
      <c r="BE20" s="67">
        <f t="shared" si="9"/>
        <v>10</v>
      </c>
      <c r="BF20" s="67">
        <f t="shared" si="9"/>
        <v>8</v>
      </c>
      <c r="BG20" s="67">
        <f t="shared" si="9"/>
        <v>5</v>
      </c>
      <c r="BH20" s="67">
        <f t="shared" si="9"/>
        <v>0</v>
      </c>
      <c r="BI20" s="67">
        <f t="shared" si="9"/>
        <v>0</v>
      </c>
      <c r="BJ20" s="67">
        <f t="shared" si="9"/>
        <v>0</v>
      </c>
      <c r="BK20" s="67">
        <f t="shared" si="9"/>
        <v>0</v>
      </c>
      <c r="BL20" s="70">
        <f t="shared" si="10"/>
        <v>30</v>
      </c>
      <c r="BM20" s="71">
        <f t="shared" si="11"/>
        <v>14</v>
      </c>
      <c r="BN20" s="71">
        <f t="shared" si="12"/>
        <v>20</v>
      </c>
      <c r="BO20" s="71">
        <f t="shared" si="13"/>
        <v>16</v>
      </c>
      <c r="BP20" s="71">
        <f t="shared" si="14"/>
        <v>10</v>
      </c>
      <c r="BQ20" s="71">
        <f t="shared" si="15"/>
        <v>0</v>
      </c>
      <c r="BR20" s="71">
        <f t="shared" si="16"/>
        <v>0</v>
      </c>
      <c r="BS20" s="71">
        <f t="shared" si="17"/>
        <v>0</v>
      </c>
      <c r="BT20" s="71">
        <f t="shared" si="18"/>
        <v>0</v>
      </c>
      <c r="BU20" s="72">
        <f t="shared" si="19"/>
        <v>60</v>
      </c>
      <c r="BV20" s="73">
        <f t="shared" si="20"/>
        <v>502.01399999999995</v>
      </c>
      <c r="BW20" s="129" t="s">
        <v>567</v>
      </c>
      <c r="BX20" s="134">
        <v>2022</v>
      </c>
      <c r="BY20" s="129" t="s">
        <v>568</v>
      </c>
      <c r="BZ20" s="129" t="s">
        <v>572</v>
      </c>
      <c r="CA20" s="129" t="s">
        <v>573</v>
      </c>
      <c r="CB20" s="129" t="s">
        <v>558</v>
      </c>
      <c r="CC20" t="s">
        <v>558</v>
      </c>
    </row>
    <row r="21" spans="1:81" x14ac:dyDescent="0.25">
      <c r="A21" s="77" t="str">
        <f t="shared" si="0"/>
        <v>Q2OH05W4VU1F7NV</v>
      </c>
      <c r="B21" s="77" t="s">
        <v>251</v>
      </c>
      <c r="C21" s="77"/>
      <c r="D21" s="77" t="s">
        <v>255</v>
      </c>
      <c r="E21" s="77" t="s">
        <v>252</v>
      </c>
      <c r="F21" s="77" t="s">
        <v>492</v>
      </c>
      <c r="G21" s="77" t="s">
        <v>493</v>
      </c>
      <c r="H21" s="77" t="s">
        <v>494</v>
      </c>
      <c r="I21" s="77" t="s">
        <v>495</v>
      </c>
      <c r="J21" s="77" t="s">
        <v>390</v>
      </c>
      <c r="K21" s="77" t="s">
        <v>128</v>
      </c>
      <c r="L21" s="77" t="s">
        <v>12</v>
      </c>
      <c r="M21" s="77">
        <v>39.99</v>
      </c>
      <c r="N21" s="96">
        <f t="shared" si="1"/>
        <v>42924.466200000003</v>
      </c>
      <c r="O21" s="77"/>
      <c r="P21" s="96"/>
      <c r="Q21" s="78">
        <f t="shared" si="2"/>
        <v>0.31</v>
      </c>
      <c r="R21" s="27">
        <v>12.3969</v>
      </c>
      <c r="AD21" s="34"/>
      <c r="AE21" s="34"/>
      <c r="AF21" s="34"/>
      <c r="AG21" s="34"/>
      <c r="AH21" s="34"/>
      <c r="AI21" s="34"/>
      <c r="AJ21" s="35"/>
      <c r="AK21" s="34"/>
      <c r="AL21" s="35"/>
      <c r="AM21" s="34"/>
      <c r="AN21" s="34"/>
      <c r="AO21" s="35"/>
      <c r="AP21" s="35"/>
      <c r="AQ21" s="48">
        <f t="shared" si="3"/>
        <v>0</v>
      </c>
      <c r="AR21" s="66">
        <f t="shared" si="4"/>
        <v>0</v>
      </c>
      <c r="AS21" s="67">
        <f t="shared" si="5"/>
        <v>0</v>
      </c>
      <c r="AT21" s="67">
        <f t="shared" si="5"/>
        <v>0</v>
      </c>
      <c r="AU21" s="67">
        <f t="shared" si="5"/>
        <v>0</v>
      </c>
      <c r="AV21" s="67">
        <f t="shared" si="5"/>
        <v>0</v>
      </c>
      <c r="AW21" s="67">
        <f t="shared" si="5"/>
        <v>0</v>
      </c>
      <c r="AX21" s="67">
        <f t="shared" si="5"/>
        <v>0</v>
      </c>
      <c r="AY21" s="67">
        <f t="shared" si="5"/>
        <v>0</v>
      </c>
      <c r="AZ21" s="67">
        <f t="shared" si="5"/>
        <v>0</v>
      </c>
      <c r="BA21" s="68">
        <f t="shared" si="6"/>
        <v>0</v>
      </c>
      <c r="BB21" s="64">
        <f t="shared" si="7"/>
        <v>0</v>
      </c>
      <c r="BC21" s="69">
        <f t="shared" si="8"/>
        <v>0</v>
      </c>
      <c r="BD21" s="67">
        <f t="shared" si="9"/>
        <v>0</v>
      </c>
      <c r="BE21" s="67">
        <f t="shared" si="9"/>
        <v>0</v>
      </c>
      <c r="BF21" s="67">
        <f t="shared" si="9"/>
        <v>0</v>
      </c>
      <c r="BG21" s="67">
        <f t="shared" si="9"/>
        <v>0</v>
      </c>
      <c r="BH21" s="67">
        <f t="shared" si="9"/>
        <v>0</v>
      </c>
      <c r="BI21" s="67">
        <f t="shared" si="9"/>
        <v>0</v>
      </c>
      <c r="BJ21" s="67">
        <f t="shared" si="9"/>
        <v>0</v>
      </c>
      <c r="BK21" s="67">
        <f t="shared" si="9"/>
        <v>0</v>
      </c>
      <c r="BL21" s="70">
        <f t="shared" si="10"/>
        <v>0</v>
      </c>
      <c r="BM21" s="71">
        <f t="shared" si="11"/>
        <v>0</v>
      </c>
      <c r="BN21" s="71">
        <f t="shared" si="12"/>
        <v>0</v>
      </c>
      <c r="BO21" s="71">
        <f t="shared" si="13"/>
        <v>0</v>
      </c>
      <c r="BP21" s="71">
        <f t="shared" si="14"/>
        <v>0</v>
      </c>
      <c r="BQ21" s="71">
        <f t="shared" si="15"/>
        <v>0</v>
      </c>
      <c r="BR21" s="71">
        <f t="shared" si="16"/>
        <v>0</v>
      </c>
      <c r="BS21" s="71">
        <f t="shared" si="17"/>
        <v>0</v>
      </c>
      <c r="BT21" s="71">
        <f t="shared" si="18"/>
        <v>0</v>
      </c>
      <c r="BU21" s="72">
        <f t="shared" si="19"/>
        <v>0</v>
      </c>
      <c r="BV21" s="73">
        <f t="shared" si="20"/>
        <v>0</v>
      </c>
      <c r="BW21" s="129" t="s">
        <v>567</v>
      </c>
      <c r="BX21" s="134">
        <v>2022</v>
      </c>
      <c r="BY21" s="129" t="s">
        <v>568</v>
      </c>
      <c r="BZ21" s="129" t="s">
        <v>572</v>
      </c>
      <c r="CA21" s="129" t="s">
        <v>573</v>
      </c>
      <c r="CB21" s="129" t="s">
        <v>570</v>
      </c>
    </row>
    <row r="22" spans="1:81" x14ac:dyDescent="0.25">
      <c r="A22" s="77" t="str">
        <f t="shared" si="0"/>
        <v>Q2OQ05KARD2JBLK</v>
      </c>
      <c r="B22" s="77" t="s">
        <v>251</v>
      </c>
      <c r="C22" s="77"/>
      <c r="D22" s="77" t="s">
        <v>253</v>
      </c>
      <c r="E22" s="77" t="s">
        <v>252</v>
      </c>
      <c r="F22" s="77" t="s">
        <v>496</v>
      </c>
      <c r="G22" s="77" t="s">
        <v>497</v>
      </c>
      <c r="H22" s="77" t="s">
        <v>85</v>
      </c>
      <c r="I22" s="77" t="s">
        <v>366</v>
      </c>
      <c r="J22" s="77" t="s">
        <v>401</v>
      </c>
      <c r="K22" s="77" t="s">
        <v>129</v>
      </c>
      <c r="L22" s="77" t="s">
        <v>12</v>
      </c>
      <c r="M22" s="77">
        <v>49.99</v>
      </c>
      <c r="N22" s="96">
        <f t="shared" si="1"/>
        <v>53658.266200000005</v>
      </c>
      <c r="O22" s="77"/>
      <c r="P22" s="96"/>
      <c r="Q22" s="78">
        <f t="shared" si="2"/>
        <v>0.31</v>
      </c>
      <c r="R22" s="27">
        <v>15.4969</v>
      </c>
      <c r="AD22" s="34">
        <v>15</v>
      </c>
      <c r="AE22" s="34">
        <v>15</v>
      </c>
      <c r="AF22" s="34"/>
      <c r="AG22" s="34"/>
      <c r="AH22" s="34"/>
      <c r="AI22" s="34"/>
      <c r="AJ22" s="35">
        <v>15</v>
      </c>
      <c r="AK22" s="34">
        <v>15</v>
      </c>
      <c r="AL22" s="35"/>
      <c r="AM22" s="34"/>
      <c r="AN22" s="34"/>
      <c r="AO22" s="35"/>
      <c r="AP22" s="35"/>
      <c r="AQ22" s="48">
        <f t="shared" si="3"/>
        <v>30</v>
      </c>
      <c r="AR22" s="66">
        <f t="shared" si="4"/>
        <v>464.90699999999998</v>
      </c>
      <c r="AS22" s="67">
        <f t="shared" si="5"/>
        <v>7</v>
      </c>
      <c r="AT22" s="67">
        <f t="shared" si="5"/>
        <v>10</v>
      </c>
      <c r="AU22" s="67">
        <f t="shared" si="5"/>
        <v>8</v>
      </c>
      <c r="AV22" s="67">
        <f t="shared" si="5"/>
        <v>5</v>
      </c>
      <c r="AW22" s="67">
        <f t="shared" si="5"/>
        <v>0</v>
      </c>
      <c r="AX22" s="67">
        <f t="shared" si="5"/>
        <v>0</v>
      </c>
      <c r="AY22" s="67">
        <f t="shared" si="5"/>
        <v>0</v>
      </c>
      <c r="AZ22" s="67">
        <f t="shared" si="5"/>
        <v>0</v>
      </c>
      <c r="BA22" s="68">
        <f t="shared" si="6"/>
        <v>30</v>
      </c>
      <c r="BB22" s="64">
        <f t="shared" si="7"/>
        <v>30</v>
      </c>
      <c r="BC22" s="69">
        <f t="shared" si="8"/>
        <v>464.90699999999998</v>
      </c>
      <c r="BD22" s="67">
        <f t="shared" si="9"/>
        <v>7</v>
      </c>
      <c r="BE22" s="67">
        <f t="shared" si="9"/>
        <v>10</v>
      </c>
      <c r="BF22" s="67">
        <f t="shared" si="9"/>
        <v>8</v>
      </c>
      <c r="BG22" s="67">
        <f t="shared" si="9"/>
        <v>5</v>
      </c>
      <c r="BH22" s="67">
        <f t="shared" si="9"/>
        <v>0</v>
      </c>
      <c r="BI22" s="67">
        <f t="shared" si="9"/>
        <v>0</v>
      </c>
      <c r="BJ22" s="67">
        <f t="shared" si="9"/>
        <v>0</v>
      </c>
      <c r="BK22" s="67">
        <f t="shared" si="9"/>
        <v>0</v>
      </c>
      <c r="BL22" s="70">
        <f t="shared" si="10"/>
        <v>30</v>
      </c>
      <c r="BM22" s="71">
        <f t="shared" si="11"/>
        <v>14</v>
      </c>
      <c r="BN22" s="71">
        <f t="shared" si="12"/>
        <v>20</v>
      </c>
      <c r="BO22" s="71">
        <f t="shared" si="13"/>
        <v>16</v>
      </c>
      <c r="BP22" s="71">
        <f t="shared" si="14"/>
        <v>10</v>
      </c>
      <c r="BQ22" s="71">
        <f t="shared" si="15"/>
        <v>0</v>
      </c>
      <c r="BR22" s="71">
        <f t="shared" si="16"/>
        <v>0</v>
      </c>
      <c r="BS22" s="71">
        <f t="shared" si="17"/>
        <v>0</v>
      </c>
      <c r="BT22" s="71">
        <f t="shared" si="18"/>
        <v>0</v>
      </c>
      <c r="BU22" s="72">
        <f t="shared" si="19"/>
        <v>60</v>
      </c>
      <c r="BV22" s="73">
        <f t="shared" si="20"/>
        <v>929.81399999999996</v>
      </c>
      <c r="BW22" s="129" t="s">
        <v>567</v>
      </c>
      <c r="BX22" s="134">
        <v>2022</v>
      </c>
      <c r="BY22" s="129" t="s">
        <v>568</v>
      </c>
      <c r="BZ22" s="129" t="s">
        <v>572</v>
      </c>
      <c r="CA22" s="129" t="s">
        <v>573</v>
      </c>
      <c r="CB22" s="129" t="s">
        <v>546</v>
      </c>
      <c r="CC22" t="s">
        <v>546</v>
      </c>
    </row>
    <row r="23" spans="1:81" x14ac:dyDescent="0.25">
      <c r="A23" s="77" t="str">
        <f t="shared" si="0"/>
        <v>Q2OQ05KARD2G585</v>
      </c>
      <c r="B23" s="77" t="s">
        <v>251</v>
      </c>
      <c r="C23" s="77"/>
      <c r="D23" s="77" t="s">
        <v>253</v>
      </c>
      <c r="E23" s="77" t="s">
        <v>252</v>
      </c>
      <c r="F23" s="77" t="s">
        <v>496</v>
      </c>
      <c r="G23" s="77" t="s">
        <v>497</v>
      </c>
      <c r="H23" s="77" t="s">
        <v>97</v>
      </c>
      <c r="I23" s="77" t="s">
        <v>391</v>
      </c>
      <c r="J23" s="77" t="s">
        <v>401</v>
      </c>
      <c r="K23" s="77" t="s">
        <v>129</v>
      </c>
      <c r="L23" s="77" t="s">
        <v>12</v>
      </c>
      <c r="M23" s="77">
        <v>49.99</v>
      </c>
      <c r="N23" s="96">
        <f t="shared" si="1"/>
        <v>53658.266200000005</v>
      </c>
      <c r="O23" s="77"/>
      <c r="P23" s="96"/>
      <c r="Q23" s="78">
        <f t="shared" si="2"/>
        <v>0.31</v>
      </c>
      <c r="R23" s="27">
        <v>15.4969</v>
      </c>
      <c r="AD23" s="34">
        <v>15</v>
      </c>
      <c r="AE23" s="34">
        <v>15</v>
      </c>
      <c r="AF23" s="34"/>
      <c r="AG23" s="34"/>
      <c r="AH23" s="34"/>
      <c r="AI23" s="34"/>
      <c r="AJ23" s="35">
        <v>15</v>
      </c>
      <c r="AK23" s="34">
        <v>15</v>
      </c>
      <c r="AL23" s="35"/>
      <c r="AM23" s="34"/>
      <c r="AN23" s="34"/>
      <c r="AO23" s="35"/>
      <c r="AP23" s="35"/>
      <c r="AQ23" s="48">
        <f t="shared" si="3"/>
        <v>30</v>
      </c>
      <c r="AR23" s="66">
        <f t="shared" si="4"/>
        <v>464.90699999999998</v>
      </c>
      <c r="AS23" s="67">
        <f t="shared" si="5"/>
        <v>7</v>
      </c>
      <c r="AT23" s="67">
        <f t="shared" si="5"/>
        <v>10</v>
      </c>
      <c r="AU23" s="67">
        <f t="shared" si="5"/>
        <v>8</v>
      </c>
      <c r="AV23" s="67">
        <f t="shared" si="5"/>
        <v>5</v>
      </c>
      <c r="AW23" s="67">
        <f t="shared" si="5"/>
        <v>0</v>
      </c>
      <c r="AX23" s="67">
        <f t="shared" si="5"/>
        <v>0</v>
      </c>
      <c r="AY23" s="67">
        <f t="shared" si="5"/>
        <v>0</v>
      </c>
      <c r="AZ23" s="67">
        <f t="shared" si="5"/>
        <v>0</v>
      </c>
      <c r="BA23" s="68">
        <f t="shared" si="6"/>
        <v>30</v>
      </c>
      <c r="BB23" s="64">
        <f t="shared" si="7"/>
        <v>30</v>
      </c>
      <c r="BC23" s="69">
        <f t="shared" si="8"/>
        <v>464.90699999999998</v>
      </c>
      <c r="BD23" s="67">
        <f t="shared" si="9"/>
        <v>7</v>
      </c>
      <c r="BE23" s="67">
        <f t="shared" si="9"/>
        <v>10</v>
      </c>
      <c r="BF23" s="67">
        <f t="shared" si="9"/>
        <v>8</v>
      </c>
      <c r="BG23" s="67">
        <f t="shared" si="9"/>
        <v>5</v>
      </c>
      <c r="BH23" s="67">
        <f t="shared" si="9"/>
        <v>0</v>
      </c>
      <c r="BI23" s="67">
        <f t="shared" si="9"/>
        <v>0</v>
      </c>
      <c r="BJ23" s="67">
        <f t="shared" si="9"/>
        <v>0</v>
      </c>
      <c r="BK23" s="67">
        <f t="shared" si="9"/>
        <v>0</v>
      </c>
      <c r="BL23" s="70">
        <f t="shared" si="10"/>
        <v>30</v>
      </c>
      <c r="BM23" s="71">
        <f t="shared" si="11"/>
        <v>14</v>
      </c>
      <c r="BN23" s="71">
        <f t="shared" si="12"/>
        <v>20</v>
      </c>
      <c r="BO23" s="71">
        <f t="shared" si="13"/>
        <v>16</v>
      </c>
      <c r="BP23" s="71">
        <f t="shared" si="14"/>
        <v>10</v>
      </c>
      <c r="BQ23" s="71">
        <f t="shared" si="15"/>
        <v>0</v>
      </c>
      <c r="BR23" s="71">
        <f t="shared" si="16"/>
        <v>0</v>
      </c>
      <c r="BS23" s="71">
        <f t="shared" si="17"/>
        <v>0</v>
      </c>
      <c r="BT23" s="71">
        <f t="shared" si="18"/>
        <v>0</v>
      </c>
      <c r="BU23" s="72">
        <f t="shared" si="19"/>
        <v>60</v>
      </c>
      <c r="BV23" s="73">
        <f t="shared" si="20"/>
        <v>929.81399999999996</v>
      </c>
      <c r="BW23" s="129" t="s">
        <v>567</v>
      </c>
      <c r="BX23" s="134">
        <v>2022</v>
      </c>
      <c r="BY23" s="129" t="s">
        <v>568</v>
      </c>
      <c r="BZ23" s="129" t="s">
        <v>572</v>
      </c>
      <c r="CA23" s="129" t="s">
        <v>573</v>
      </c>
      <c r="CB23" s="129" t="s">
        <v>546</v>
      </c>
      <c r="CC23" t="s">
        <v>546</v>
      </c>
    </row>
    <row r="24" spans="1:81" x14ac:dyDescent="0.25">
      <c r="A24" s="77" t="str">
        <f t="shared" si="0"/>
        <v>Q2OK05Z0614G1J2</v>
      </c>
      <c r="B24" s="77" t="s">
        <v>251</v>
      </c>
      <c r="C24" s="77"/>
      <c r="D24" s="77" t="s">
        <v>257</v>
      </c>
      <c r="E24" s="77" t="s">
        <v>458</v>
      </c>
      <c r="F24" s="77" t="s">
        <v>498</v>
      </c>
      <c r="G24" s="77" t="s">
        <v>499</v>
      </c>
      <c r="H24" s="77" t="s">
        <v>469</v>
      </c>
      <c r="I24" s="77" t="s">
        <v>470</v>
      </c>
      <c r="J24" s="77" t="s">
        <v>463</v>
      </c>
      <c r="K24" s="77" t="s">
        <v>129</v>
      </c>
      <c r="L24" s="77" t="s">
        <v>12</v>
      </c>
      <c r="M24" s="77">
        <v>49.99</v>
      </c>
      <c r="N24" s="96">
        <f t="shared" si="1"/>
        <v>53658.266200000005</v>
      </c>
      <c r="O24" s="77"/>
      <c r="P24" s="96"/>
      <c r="Q24" s="78">
        <f t="shared" si="2"/>
        <v>0.31</v>
      </c>
      <c r="R24" s="27">
        <v>15.4969</v>
      </c>
      <c r="AD24" s="34"/>
      <c r="AE24" s="34"/>
      <c r="AF24" s="34"/>
      <c r="AG24" s="34"/>
      <c r="AH24" s="34"/>
      <c r="AI24" s="34"/>
      <c r="AJ24" s="35"/>
      <c r="AK24" s="34"/>
      <c r="AL24" s="35"/>
      <c r="AM24" s="34"/>
      <c r="AN24" s="34"/>
      <c r="AO24" s="35"/>
      <c r="AP24" s="35"/>
      <c r="AQ24" s="48">
        <f t="shared" si="3"/>
        <v>0</v>
      </c>
      <c r="AR24" s="66">
        <f t="shared" si="4"/>
        <v>0</v>
      </c>
      <c r="AS24" s="67">
        <f t="shared" si="5"/>
        <v>0</v>
      </c>
      <c r="AT24" s="67">
        <f t="shared" si="5"/>
        <v>0</v>
      </c>
      <c r="AU24" s="67">
        <f t="shared" si="5"/>
        <v>0</v>
      </c>
      <c r="AV24" s="67">
        <f t="shared" si="5"/>
        <v>0</v>
      </c>
      <c r="AW24" s="67">
        <f t="shared" si="5"/>
        <v>0</v>
      </c>
      <c r="AX24" s="67">
        <f t="shared" si="5"/>
        <v>0</v>
      </c>
      <c r="AY24" s="67">
        <f t="shared" si="5"/>
        <v>0</v>
      </c>
      <c r="AZ24" s="67">
        <f t="shared" si="5"/>
        <v>0</v>
      </c>
      <c r="BA24" s="68">
        <f t="shared" si="6"/>
        <v>0</v>
      </c>
      <c r="BB24" s="64">
        <f t="shared" si="7"/>
        <v>0</v>
      </c>
      <c r="BC24" s="69">
        <f t="shared" si="8"/>
        <v>0</v>
      </c>
      <c r="BD24" s="67">
        <f t="shared" si="9"/>
        <v>0</v>
      </c>
      <c r="BE24" s="67">
        <f t="shared" si="9"/>
        <v>0</v>
      </c>
      <c r="BF24" s="67">
        <f t="shared" si="9"/>
        <v>0</v>
      </c>
      <c r="BG24" s="67">
        <f t="shared" si="9"/>
        <v>0</v>
      </c>
      <c r="BH24" s="67">
        <f t="shared" si="9"/>
        <v>0</v>
      </c>
      <c r="BI24" s="67">
        <f t="shared" si="9"/>
        <v>0</v>
      </c>
      <c r="BJ24" s="67">
        <f t="shared" si="9"/>
        <v>0</v>
      </c>
      <c r="BK24" s="67">
        <f t="shared" si="9"/>
        <v>0</v>
      </c>
      <c r="BL24" s="70">
        <f t="shared" si="10"/>
        <v>0</v>
      </c>
      <c r="BM24" s="71">
        <f t="shared" si="11"/>
        <v>0</v>
      </c>
      <c r="BN24" s="71">
        <f t="shared" si="12"/>
        <v>0</v>
      </c>
      <c r="BO24" s="71">
        <f t="shared" si="13"/>
        <v>0</v>
      </c>
      <c r="BP24" s="71">
        <f t="shared" si="14"/>
        <v>0</v>
      </c>
      <c r="BQ24" s="71">
        <f t="shared" si="15"/>
        <v>0</v>
      </c>
      <c r="BR24" s="71">
        <f t="shared" si="16"/>
        <v>0</v>
      </c>
      <c r="BS24" s="71">
        <f t="shared" si="17"/>
        <v>0</v>
      </c>
      <c r="BT24" s="71">
        <f t="shared" si="18"/>
        <v>0</v>
      </c>
      <c r="BU24" s="72">
        <f t="shared" si="19"/>
        <v>0</v>
      </c>
      <c r="BV24" s="73">
        <f t="shared" si="20"/>
        <v>0</v>
      </c>
      <c r="BW24" s="129" t="s">
        <v>567</v>
      </c>
      <c r="BX24" s="134">
        <v>2022</v>
      </c>
      <c r="BY24" s="129" t="s">
        <v>568</v>
      </c>
      <c r="BZ24" s="129" t="s">
        <v>572</v>
      </c>
      <c r="CA24" s="129" t="s">
        <v>573</v>
      </c>
      <c r="CB24" s="129" t="s">
        <v>557</v>
      </c>
    </row>
    <row r="25" spans="1:81" x14ac:dyDescent="0.25">
      <c r="A25" s="77" t="str">
        <f t="shared" si="0"/>
        <v>Q2OK05Z0614JBLK</v>
      </c>
      <c r="B25" s="77" t="s">
        <v>251</v>
      </c>
      <c r="C25" s="77"/>
      <c r="D25" s="77" t="s">
        <v>257</v>
      </c>
      <c r="E25" s="77" t="s">
        <v>458</v>
      </c>
      <c r="F25" s="77" t="s">
        <v>498</v>
      </c>
      <c r="G25" s="77" t="s">
        <v>499</v>
      </c>
      <c r="H25" s="77" t="s">
        <v>85</v>
      </c>
      <c r="I25" s="77" t="s">
        <v>366</v>
      </c>
      <c r="J25" s="77" t="s">
        <v>463</v>
      </c>
      <c r="K25" s="77" t="s">
        <v>129</v>
      </c>
      <c r="L25" s="77" t="s">
        <v>12</v>
      </c>
      <c r="M25" s="77">
        <v>49.99</v>
      </c>
      <c r="N25" s="96">
        <f t="shared" si="1"/>
        <v>53658.266200000005</v>
      </c>
      <c r="O25" s="77"/>
      <c r="P25" s="96"/>
      <c r="Q25" s="78">
        <f t="shared" si="2"/>
        <v>0.31</v>
      </c>
      <c r="R25" s="27">
        <v>15.4969</v>
      </c>
      <c r="AD25" s="34"/>
      <c r="AE25" s="34"/>
      <c r="AF25" s="34"/>
      <c r="AG25" s="34"/>
      <c r="AH25" s="34"/>
      <c r="AI25" s="34"/>
      <c r="AJ25" s="35"/>
      <c r="AK25" s="34"/>
      <c r="AL25" s="35"/>
      <c r="AM25" s="34"/>
      <c r="AN25" s="34"/>
      <c r="AO25" s="35"/>
      <c r="AP25" s="35"/>
      <c r="AQ25" s="48">
        <f t="shared" si="3"/>
        <v>0</v>
      </c>
      <c r="AR25" s="66">
        <f t="shared" si="4"/>
        <v>0</v>
      </c>
      <c r="AS25" s="67">
        <f t="shared" si="5"/>
        <v>0</v>
      </c>
      <c r="AT25" s="67">
        <f t="shared" si="5"/>
        <v>0</v>
      </c>
      <c r="AU25" s="67">
        <f t="shared" si="5"/>
        <v>0</v>
      </c>
      <c r="AV25" s="67">
        <f t="shared" si="5"/>
        <v>0</v>
      </c>
      <c r="AW25" s="67">
        <f t="shared" si="5"/>
        <v>0</v>
      </c>
      <c r="AX25" s="67">
        <f t="shared" si="5"/>
        <v>0</v>
      </c>
      <c r="AY25" s="67">
        <f t="shared" si="5"/>
        <v>0</v>
      </c>
      <c r="AZ25" s="67">
        <f t="shared" si="5"/>
        <v>0</v>
      </c>
      <c r="BA25" s="68">
        <f t="shared" si="6"/>
        <v>0</v>
      </c>
      <c r="BB25" s="64">
        <f t="shared" si="7"/>
        <v>0</v>
      </c>
      <c r="BC25" s="69">
        <f t="shared" si="8"/>
        <v>0</v>
      </c>
      <c r="BD25" s="67">
        <f t="shared" si="9"/>
        <v>0</v>
      </c>
      <c r="BE25" s="67">
        <f t="shared" si="9"/>
        <v>0</v>
      </c>
      <c r="BF25" s="67">
        <f t="shared" si="9"/>
        <v>0</v>
      </c>
      <c r="BG25" s="67">
        <f t="shared" si="9"/>
        <v>0</v>
      </c>
      <c r="BH25" s="67">
        <f t="shared" si="9"/>
        <v>0</v>
      </c>
      <c r="BI25" s="67">
        <f t="shared" si="9"/>
        <v>0</v>
      </c>
      <c r="BJ25" s="67">
        <f t="shared" si="9"/>
        <v>0</v>
      </c>
      <c r="BK25" s="67">
        <f t="shared" si="9"/>
        <v>0</v>
      </c>
      <c r="BL25" s="70">
        <f t="shared" si="10"/>
        <v>0</v>
      </c>
      <c r="BM25" s="71">
        <f t="shared" si="11"/>
        <v>0</v>
      </c>
      <c r="BN25" s="71">
        <f t="shared" si="12"/>
        <v>0</v>
      </c>
      <c r="BO25" s="71">
        <f t="shared" si="13"/>
        <v>0</v>
      </c>
      <c r="BP25" s="71">
        <f t="shared" si="14"/>
        <v>0</v>
      </c>
      <c r="BQ25" s="71">
        <f t="shared" si="15"/>
        <v>0</v>
      </c>
      <c r="BR25" s="71">
        <f t="shared" si="16"/>
        <v>0</v>
      </c>
      <c r="BS25" s="71">
        <f t="shared" si="17"/>
        <v>0</v>
      </c>
      <c r="BT25" s="71">
        <f t="shared" si="18"/>
        <v>0</v>
      </c>
      <c r="BU25" s="72">
        <f t="shared" si="19"/>
        <v>0</v>
      </c>
      <c r="BV25" s="73">
        <f t="shared" si="20"/>
        <v>0</v>
      </c>
      <c r="BW25" s="129" t="s">
        <v>567</v>
      </c>
      <c r="BX25" s="134">
        <v>2022</v>
      </c>
      <c r="BY25" s="129" t="s">
        <v>568</v>
      </c>
      <c r="BZ25" s="129" t="s">
        <v>572</v>
      </c>
      <c r="CA25" s="129" t="s">
        <v>573</v>
      </c>
      <c r="CB25" s="129" t="s">
        <v>557</v>
      </c>
    </row>
    <row r="26" spans="1:81" x14ac:dyDescent="0.25">
      <c r="A26" s="77" t="str">
        <f t="shared" si="0"/>
        <v>Q2OK05Z0614G8L1</v>
      </c>
      <c r="B26" s="77" t="s">
        <v>251</v>
      </c>
      <c r="C26" s="77"/>
      <c r="D26" s="77" t="s">
        <v>257</v>
      </c>
      <c r="E26" s="77" t="s">
        <v>458</v>
      </c>
      <c r="F26" s="77" t="s">
        <v>498</v>
      </c>
      <c r="G26" s="77" t="s">
        <v>499</v>
      </c>
      <c r="H26" s="77" t="s">
        <v>461</v>
      </c>
      <c r="I26" s="77" t="s">
        <v>462</v>
      </c>
      <c r="J26" s="77" t="s">
        <v>463</v>
      </c>
      <c r="K26" s="77" t="s">
        <v>129</v>
      </c>
      <c r="L26" s="77" t="s">
        <v>12</v>
      </c>
      <c r="M26" s="77">
        <v>49.99</v>
      </c>
      <c r="N26" s="96">
        <f t="shared" si="1"/>
        <v>53658.266200000005</v>
      </c>
      <c r="O26" s="77"/>
      <c r="P26" s="96"/>
      <c r="Q26" s="78">
        <f t="shared" si="2"/>
        <v>0.31</v>
      </c>
      <c r="R26" s="27">
        <v>15.4969</v>
      </c>
      <c r="AD26" s="34"/>
      <c r="AE26" s="34"/>
      <c r="AF26" s="34"/>
      <c r="AG26" s="34"/>
      <c r="AH26" s="34"/>
      <c r="AI26" s="34"/>
      <c r="AJ26" s="35"/>
      <c r="AK26" s="34"/>
      <c r="AL26" s="35"/>
      <c r="AM26" s="34"/>
      <c r="AN26" s="34"/>
      <c r="AO26" s="35"/>
      <c r="AP26" s="35"/>
      <c r="AQ26" s="48">
        <f t="shared" si="3"/>
        <v>0</v>
      </c>
      <c r="AR26" s="66">
        <f t="shared" si="4"/>
        <v>0</v>
      </c>
      <c r="AS26" s="67">
        <f t="shared" si="5"/>
        <v>0</v>
      </c>
      <c r="AT26" s="67">
        <f t="shared" si="5"/>
        <v>0</v>
      </c>
      <c r="AU26" s="67">
        <f t="shared" si="5"/>
        <v>0</v>
      </c>
      <c r="AV26" s="67">
        <f t="shared" si="5"/>
        <v>0</v>
      </c>
      <c r="AW26" s="67">
        <f t="shared" si="5"/>
        <v>0</v>
      </c>
      <c r="AX26" s="67">
        <f t="shared" si="5"/>
        <v>0</v>
      </c>
      <c r="AY26" s="67">
        <f t="shared" si="5"/>
        <v>0</v>
      </c>
      <c r="AZ26" s="67">
        <f t="shared" si="5"/>
        <v>0</v>
      </c>
      <c r="BA26" s="68">
        <f t="shared" si="6"/>
        <v>0</v>
      </c>
      <c r="BB26" s="64">
        <f t="shared" si="7"/>
        <v>0</v>
      </c>
      <c r="BC26" s="69">
        <f t="shared" si="8"/>
        <v>0</v>
      </c>
      <c r="BD26" s="67">
        <f t="shared" si="9"/>
        <v>0</v>
      </c>
      <c r="BE26" s="67">
        <f t="shared" si="9"/>
        <v>0</v>
      </c>
      <c r="BF26" s="67">
        <f t="shared" si="9"/>
        <v>0</v>
      </c>
      <c r="BG26" s="67">
        <f t="shared" si="9"/>
        <v>0</v>
      </c>
      <c r="BH26" s="67">
        <f t="shared" si="9"/>
        <v>0</v>
      </c>
      <c r="BI26" s="67">
        <f t="shared" si="9"/>
        <v>0</v>
      </c>
      <c r="BJ26" s="67">
        <f t="shared" si="9"/>
        <v>0</v>
      </c>
      <c r="BK26" s="67">
        <f t="shared" si="9"/>
        <v>0</v>
      </c>
      <c r="BL26" s="70">
        <f t="shared" si="10"/>
        <v>0</v>
      </c>
      <c r="BM26" s="71">
        <f t="shared" si="11"/>
        <v>0</v>
      </c>
      <c r="BN26" s="71">
        <f t="shared" si="12"/>
        <v>0</v>
      </c>
      <c r="BO26" s="71">
        <f t="shared" si="13"/>
        <v>0</v>
      </c>
      <c r="BP26" s="71">
        <f t="shared" si="14"/>
        <v>0</v>
      </c>
      <c r="BQ26" s="71">
        <f t="shared" si="15"/>
        <v>0</v>
      </c>
      <c r="BR26" s="71">
        <f t="shared" si="16"/>
        <v>0</v>
      </c>
      <c r="BS26" s="71">
        <f t="shared" si="17"/>
        <v>0</v>
      </c>
      <c r="BT26" s="71">
        <f t="shared" si="18"/>
        <v>0</v>
      </c>
      <c r="BU26" s="72">
        <f t="shared" si="19"/>
        <v>0</v>
      </c>
      <c r="BV26" s="73">
        <f t="shared" si="20"/>
        <v>0</v>
      </c>
      <c r="BW26" s="129" t="s">
        <v>567</v>
      </c>
      <c r="BX26" s="134">
        <v>2022</v>
      </c>
      <c r="BY26" s="129" t="s">
        <v>568</v>
      </c>
      <c r="BZ26" s="129" t="s">
        <v>572</v>
      </c>
      <c r="CA26" s="129" t="s">
        <v>573</v>
      </c>
      <c r="CB26" s="129" t="s">
        <v>557</v>
      </c>
    </row>
    <row r="27" spans="1:81" x14ac:dyDescent="0.25">
      <c r="A27" s="77" t="str">
        <f t="shared" si="0"/>
        <v>Q2OK05Z0614G577</v>
      </c>
      <c r="B27" s="77" t="s">
        <v>251</v>
      </c>
      <c r="C27" s="77"/>
      <c r="D27" s="77" t="s">
        <v>257</v>
      </c>
      <c r="E27" s="77" t="s">
        <v>458</v>
      </c>
      <c r="F27" s="77" t="s">
        <v>498</v>
      </c>
      <c r="G27" s="77" t="s">
        <v>499</v>
      </c>
      <c r="H27" s="77" t="s">
        <v>500</v>
      </c>
      <c r="I27" s="77" t="s">
        <v>501</v>
      </c>
      <c r="J27" s="77" t="s">
        <v>463</v>
      </c>
      <c r="K27" s="77" t="s">
        <v>129</v>
      </c>
      <c r="L27" s="77" t="s">
        <v>12</v>
      </c>
      <c r="M27" s="77">
        <v>49.99</v>
      </c>
      <c r="N27" s="96">
        <f t="shared" si="1"/>
        <v>53658.266200000005</v>
      </c>
      <c r="O27" s="77"/>
      <c r="P27" s="96"/>
      <c r="Q27" s="78">
        <f t="shared" si="2"/>
        <v>0.31</v>
      </c>
      <c r="R27" s="27">
        <v>15.4969</v>
      </c>
      <c r="AD27" s="34"/>
      <c r="AE27" s="34"/>
      <c r="AF27" s="34"/>
      <c r="AG27" s="34"/>
      <c r="AH27" s="34"/>
      <c r="AI27" s="34"/>
      <c r="AJ27" s="35"/>
      <c r="AK27" s="34"/>
      <c r="AL27" s="35"/>
      <c r="AM27" s="34"/>
      <c r="AN27" s="34"/>
      <c r="AO27" s="35"/>
      <c r="AP27" s="35"/>
      <c r="AQ27" s="48">
        <f t="shared" si="3"/>
        <v>0</v>
      </c>
      <c r="AR27" s="66">
        <f t="shared" si="4"/>
        <v>0</v>
      </c>
      <c r="AS27" s="67">
        <f t="shared" si="5"/>
        <v>0</v>
      </c>
      <c r="AT27" s="67">
        <f t="shared" si="5"/>
        <v>0</v>
      </c>
      <c r="AU27" s="67">
        <f t="shared" si="5"/>
        <v>0</v>
      </c>
      <c r="AV27" s="67">
        <f t="shared" si="5"/>
        <v>0</v>
      </c>
      <c r="AW27" s="67">
        <f t="shared" si="5"/>
        <v>0</v>
      </c>
      <c r="AX27" s="67">
        <f t="shared" si="5"/>
        <v>0</v>
      </c>
      <c r="AY27" s="67">
        <f t="shared" si="5"/>
        <v>0</v>
      </c>
      <c r="AZ27" s="67">
        <f t="shared" si="5"/>
        <v>0</v>
      </c>
      <c r="BA27" s="68">
        <f t="shared" si="6"/>
        <v>0</v>
      </c>
      <c r="BB27" s="64">
        <f t="shared" si="7"/>
        <v>0</v>
      </c>
      <c r="BC27" s="69">
        <f t="shared" si="8"/>
        <v>0</v>
      </c>
      <c r="BD27" s="67">
        <f t="shared" si="9"/>
        <v>0</v>
      </c>
      <c r="BE27" s="67">
        <f t="shared" si="9"/>
        <v>0</v>
      </c>
      <c r="BF27" s="67">
        <f t="shared" si="9"/>
        <v>0</v>
      </c>
      <c r="BG27" s="67">
        <f t="shared" si="9"/>
        <v>0</v>
      </c>
      <c r="BH27" s="67">
        <f t="shared" si="9"/>
        <v>0</v>
      </c>
      <c r="BI27" s="67">
        <f t="shared" si="9"/>
        <v>0</v>
      </c>
      <c r="BJ27" s="67">
        <f t="shared" si="9"/>
        <v>0</v>
      </c>
      <c r="BK27" s="67">
        <f t="shared" si="9"/>
        <v>0</v>
      </c>
      <c r="BL27" s="70">
        <f t="shared" si="10"/>
        <v>0</v>
      </c>
      <c r="BM27" s="71">
        <f t="shared" si="11"/>
        <v>0</v>
      </c>
      <c r="BN27" s="71">
        <f t="shared" si="12"/>
        <v>0</v>
      </c>
      <c r="BO27" s="71">
        <f t="shared" si="13"/>
        <v>0</v>
      </c>
      <c r="BP27" s="71">
        <f t="shared" si="14"/>
        <v>0</v>
      </c>
      <c r="BQ27" s="71">
        <f t="shared" si="15"/>
        <v>0</v>
      </c>
      <c r="BR27" s="71">
        <f t="shared" si="16"/>
        <v>0</v>
      </c>
      <c r="BS27" s="71">
        <f t="shared" si="17"/>
        <v>0</v>
      </c>
      <c r="BT27" s="71">
        <f t="shared" si="18"/>
        <v>0</v>
      </c>
      <c r="BU27" s="72">
        <f t="shared" si="19"/>
        <v>0</v>
      </c>
      <c r="BV27" s="73">
        <f t="shared" si="20"/>
        <v>0</v>
      </c>
      <c r="BW27" s="129" t="s">
        <v>567</v>
      </c>
      <c r="BX27" s="134">
        <v>2022</v>
      </c>
      <c r="BY27" s="129" t="s">
        <v>568</v>
      </c>
      <c r="BZ27" s="129" t="s">
        <v>572</v>
      </c>
      <c r="CA27" s="129" t="s">
        <v>573</v>
      </c>
      <c r="CB27" s="129" t="s">
        <v>557</v>
      </c>
    </row>
    <row r="28" spans="1:81" x14ac:dyDescent="0.25">
      <c r="A28" s="77" t="str">
        <f t="shared" si="0"/>
        <v>Q2OB02WBMY1JBLK</v>
      </c>
      <c r="B28" s="77" t="s">
        <v>251</v>
      </c>
      <c r="C28" s="77"/>
      <c r="D28" s="77" t="s">
        <v>255</v>
      </c>
      <c r="E28" s="77" t="s">
        <v>254</v>
      </c>
      <c r="F28" s="77" t="s">
        <v>502</v>
      </c>
      <c r="G28" s="77" t="s">
        <v>503</v>
      </c>
      <c r="H28" s="77" t="s">
        <v>85</v>
      </c>
      <c r="I28" s="77" t="s">
        <v>366</v>
      </c>
      <c r="J28" s="77" t="s">
        <v>434</v>
      </c>
      <c r="K28" s="77" t="s">
        <v>129</v>
      </c>
      <c r="L28" s="77" t="s">
        <v>12</v>
      </c>
      <c r="M28" s="77">
        <v>44.99</v>
      </c>
      <c r="N28" s="96">
        <f t="shared" si="1"/>
        <v>48291.366200000004</v>
      </c>
      <c r="O28" s="77"/>
      <c r="P28" s="96"/>
      <c r="Q28" s="78">
        <f t="shared" si="2"/>
        <v>0.31</v>
      </c>
      <c r="R28" s="27">
        <v>13.946900000000001</v>
      </c>
      <c r="AD28" s="34"/>
      <c r="AE28" s="34"/>
      <c r="AF28" s="34"/>
      <c r="AG28" s="34"/>
      <c r="AH28" s="34"/>
      <c r="AI28" s="34"/>
      <c r="AJ28" s="35"/>
      <c r="AK28" s="34"/>
      <c r="AL28" s="35"/>
      <c r="AM28" s="34"/>
      <c r="AN28" s="34"/>
      <c r="AO28" s="35"/>
      <c r="AP28" s="35"/>
      <c r="AQ28" s="48">
        <f t="shared" si="3"/>
        <v>0</v>
      </c>
      <c r="AR28" s="66">
        <f t="shared" si="4"/>
        <v>0</v>
      </c>
      <c r="AS28" s="67">
        <f t="shared" si="5"/>
        <v>0</v>
      </c>
      <c r="AT28" s="67">
        <f t="shared" si="5"/>
        <v>0</v>
      </c>
      <c r="AU28" s="67">
        <f t="shared" si="5"/>
        <v>0</v>
      </c>
      <c r="AV28" s="67">
        <f t="shared" si="5"/>
        <v>0</v>
      </c>
      <c r="AW28" s="67">
        <f t="shared" si="5"/>
        <v>0</v>
      </c>
      <c r="AX28" s="67">
        <f t="shared" si="5"/>
        <v>0</v>
      </c>
      <c r="AY28" s="67">
        <f t="shared" si="5"/>
        <v>0</v>
      </c>
      <c r="AZ28" s="67">
        <f t="shared" si="5"/>
        <v>0</v>
      </c>
      <c r="BA28" s="68">
        <f t="shared" si="6"/>
        <v>0</v>
      </c>
      <c r="BB28" s="64">
        <f t="shared" si="7"/>
        <v>0</v>
      </c>
      <c r="BC28" s="69">
        <f t="shared" si="8"/>
        <v>0</v>
      </c>
      <c r="BD28" s="67">
        <f t="shared" si="9"/>
        <v>0</v>
      </c>
      <c r="BE28" s="67">
        <f t="shared" si="9"/>
        <v>0</v>
      </c>
      <c r="BF28" s="67">
        <f t="shared" si="9"/>
        <v>0</v>
      </c>
      <c r="BG28" s="67">
        <f t="shared" si="9"/>
        <v>0</v>
      </c>
      <c r="BH28" s="67">
        <f t="shared" si="9"/>
        <v>0</v>
      </c>
      <c r="BI28" s="67">
        <f t="shared" si="9"/>
        <v>0</v>
      </c>
      <c r="BJ28" s="67">
        <f t="shared" si="9"/>
        <v>0</v>
      </c>
      <c r="BK28" s="67">
        <f t="shared" si="9"/>
        <v>0</v>
      </c>
      <c r="BL28" s="70">
        <f t="shared" si="10"/>
        <v>0</v>
      </c>
      <c r="BM28" s="71">
        <f t="shared" si="11"/>
        <v>0</v>
      </c>
      <c r="BN28" s="71">
        <f t="shared" si="12"/>
        <v>0</v>
      </c>
      <c r="BO28" s="71">
        <f t="shared" si="13"/>
        <v>0</v>
      </c>
      <c r="BP28" s="71">
        <f t="shared" si="14"/>
        <v>0</v>
      </c>
      <c r="BQ28" s="71">
        <f t="shared" si="15"/>
        <v>0</v>
      </c>
      <c r="BR28" s="71">
        <f t="shared" si="16"/>
        <v>0</v>
      </c>
      <c r="BS28" s="71">
        <f t="shared" si="17"/>
        <v>0</v>
      </c>
      <c r="BT28" s="71">
        <f t="shared" si="18"/>
        <v>0</v>
      </c>
      <c r="BU28" s="72">
        <f t="shared" si="19"/>
        <v>0</v>
      </c>
      <c r="BV28" s="73">
        <f t="shared" si="20"/>
        <v>0</v>
      </c>
      <c r="BW28" s="129" t="s">
        <v>567</v>
      </c>
      <c r="BX28" s="134">
        <v>2022</v>
      </c>
      <c r="BY28" s="129" t="s">
        <v>568</v>
      </c>
      <c r="BZ28" s="129" t="s">
        <v>572</v>
      </c>
      <c r="CA28" s="129" t="s">
        <v>573</v>
      </c>
      <c r="CB28" s="129" t="s">
        <v>547</v>
      </c>
    </row>
    <row r="29" spans="1:81" x14ac:dyDescent="0.25">
      <c r="A29" s="77" t="str">
        <f t="shared" si="0"/>
        <v>Q1RH02W6NA3JTMU</v>
      </c>
      <c r="B29" s="77" t="s">
        <v>251</v>
      </c>
      <c r="C29" s="77"/>
      <c r="D29" s="77" t="s">
        <v>255</v>
      </c>
      <c r="E29" s="77" t="s">
        <v>252</v>
      </c>
      <c r="F29" s="77" t="s">
        <v>504</v>
      </c>
      <c r="G29" s="77" t="s">
        <v>505</v>
      </c>
      <c r="H29" s="77" t="s">
        <v>178</v>
      </c>
      <c r="I29" s="77" t="s">
        <v>370</v>
      </c>
      <c r="J29" s="77" t="s">
        <v>481</v>
      </c>
      <c r="K29" s="77" t="s">
        <v>129</v>
      </c>
      <c r="L29" s="77" t="s">
        <v>12</v>
      </c>
      <c r="M29" s="77">
        <v>44.99</v>
      </c>
      <c r="N29" s="96">
        <f t="shared" si="1"/>
        <v>48291.366200000004</v>
      </c>
      <c r="O29" s="77"/>
      <c r="P29" s="96"/>
      <c r="Q29" s="78">
        <f t="shared" si="2"/>
        <v>0.31</v>
      </c>
      <c r="R29" s="27">
        <v>13.946900000000001</v>
      </c>
      <c r="AD29" s="34"/>
      <c r="AE29" s="34"/>
      <c r="AF29" s="34"/>
      <c r="AG29" s="34"/>
      <c r="AH29" s="34"/>
      <c r="AI29" s="34"/>
      <c r="AJ29" s="35"/>
      <c r="AK29" s="34"/>
      <c r="AL29" s="35"/>
      <c r="AM29" s="34"/>
      <c r="AN29" s="34"/>
      <c r="AO29" s="35"/>
      <c r="AP29" s="35"/>
      <c r="AQ29" s="48">
        <f t="shared" si="3"/>
        <v>0</v>
      </c>
      <c r="AR29" s="66">
        <f t="shared" si="4"/>
        <v>0</v>
      </c>
      <c r="AS29" s="67">
        <f t="shared" si="5"/>
        <v>0</v>
      </c>
      <c r="AT29" s="67">
        <f t="shared" si="5"/>
        <v>0</v>
      </c>
      <c r="AU29" s="67">
        <f t="shared" si="5"/>
        <v>0</v>
      </c>
      <c r="AV29" s="67">
        <f t="shared" si="5"/>
        <v>0</v>
      </c>
      <c r="AW29" s="67">
        <f t="shared" si="5"/>
        <v>0</v>
      </c>
      <c r="AX29" s="67">
        <f t="shared" si="5"/>
        <v>0</v>
      </c>
      <c r="AY29" s="67">
        <f t="shared" si="5"/>
        <v>0</v>
      </c>
      <c r="AZ29" s="67">
        <f t="shared" si="5"/>
        <v>0</v>
      </c>
      <c r="BA29" s="68">
        <f t="shared" si="6"/>
        <v>0</v>
      </c>
      <c r="BB29" s="64">
        <f t="shared" si="7"/>
        <v>0</v>
      </c>
      <c r="BC29" s="69">
        <f t="shared" si="8"/>
        <v>0</v>
      </c>
      <c r="BD29" s="67">
        <f t="shared" si="9"/>
        <v>0</v>
      </c>
      <c r="BE29" s="67">
        <f t="shared" si="9"/>
        <v>0</v>
      </c>
      <c r="BF29" s="67">
        <f t="shared" si="9"/>
        <v>0</v>
      </c>
      <c r="BG29" s="67">
        <f t="shared" si="9"/>
        <v>0</v>
      </c>
      <c r="BH29" s="67">
        <f t="shared" si="9"/>
        <v>0</v>
      </c>
      <c r="BI29" s="67">
        <f t="shared" si="9"/>
        <v>0</v>
      </c>
      <c r="BJ29" s="67">
        <f t="shared" si="9"/>
        <v>0</v>
      </c>
      <c r="BK29" s="67">
        <f t="shared" si="9"/>
        <v>0</v>
      </c>
      <c r="BL29" s="70">
        <f t="shared" si="10"/>
        <v>0</v>
      </c>
      <c r="BM29" s="71">
        <f t="shared" si="11"/>
        <v>0</v>
      </c>
      <c r="BN29" s="71">
        <f t="shared" si="12"/>
        <v>0</v>
      </c>
      <c r="BO29" s="71">
        <f t="shared" si="13"/>
        <v>0</v>
      </c>
      <c r="BP29" s="71">
        <f t="shared" si="14"/>
        <v>0</v>
      </c>
      <c r="BQ29" s="71">
        <f t="shared" si="15"/>
        <v>0</v>
      </c>
      <c r="BR29" s="71">
        <f t="shared" si="16"/>
        <v>0</v>
      </c>
      <c r="BS29" s="71">
        <f t="shared" si="17"/>
        <v>0</v>
      </c>
      <c r="BT29" s="71">
        <f t="shared" si="18"/>
        <v>0</v>
      </c>
      <c r="BU29" s="72">
        <f t="shared" si="19"/>
        <v>0</v>
      </c>
      <c r="BV29" s="73">
        <f t="shared" si="20"/>
        <v>0</v>
      </c>
      <c r="BW29" s="129" t="s">
        <v>567</v>
      </c>
      <c r="BX29" s="134">
        <v>2022</v>
      </c>
      <c r="BY29" s="129" t="s">
        <v>568</v>
      </c>
      <c r="BZ29" s="129" t="s">
        <v>572</v>
      </c>
      <c r="CA29" s="129" t="s">
        <v>573</v>
      </c>
      <c r="CB29" s="129" t="s">
        <v>570</v>
      </c>
    </row>
    <row r="30" spans="1:81" x14ac:dyDescent="0.25">
      <c r="A30" s="77" t="str">
        <f t="shared" si="0"/>
        <v>Q1RH02W6NA3F6F8</v>
      </c>
      <c r="B30" s="77" t="s">
        <v>251</v>
      </c>
      <c r="C30" s="77"/>
      <c r="D30" s="77" t="s">
        <v>255</v>
      </c>
      <c r="E30" s="77" t="s">
        <v>252</v>
      </c>
      <c r="F30" s="77" t="s">
        <v>504</v>
      </c>
      <c r="G30" s="77" t="s">
        <v>505</v>
      </c>
      <c r="H30" s="77" t="s">
        <v>506</v>
      </c>
      <c r="I30" s="77" t="s">
        <v>507</v>
      </c>
      <c r="J30" s="77" t="s">
        <v>481</v>
      </c>
      <c r="K30" s="77" t="s">
        <v>129</v>
      </c>
      <c r="L30" s="77" t="s">
        <v>12</v>
      </c>
      <c r="M30" s="77">
        <v>44.99</v>
      </c>
      <c r="N30" s="96">
        <f t="shared" si="1"/>
        <v>48291.366200000004</v>
      </c>
      <c r="O30" s="77"/>
      <c r="P30" s="96"/>
      <c r="Q30" s="78">
        <f t="shared" si="2"/>
        <v>0.31</v>
      </c>
      <c r="R30" s="27">
        <v>13.946900000000001</v>
      </c>
      <c r="AD30" s="34"/>
      <c r="AE30" s="34"/>
      <c r="AF30" s="34"/>
      <c r="AG30" s="34"/>
      <c r="AH30" s="34"/>
      <c r="AI30" s="34"/>
      <c r="AJ30" s="35"/>
      <c r="AK30" s="34"/>
      <c r="AL30" s="35"/>
      <c r="AM30" s="34"/>
      <c r="AN30" s="34"/>
      <c r="AO30" s="35"/>
      <c r="AP30" s="35"/>
      <c r="AQ30" s="48">
        <f t="shared" si="3"/>
        <v>0</v>
      </c>
      <c r="AR30" s="66">
        <f t="shared" si="4"/>
        <v>0</v>
      </c>
      <c r="AS30" s="67">
        <f t="shared" si="5"/>
        <v>0</v>
      </c>
      <c r="AT30" s="67">
        <f t="shared" si="5"/>
        <v>0</v>
      </c>
      <c r="AU30" s="67">
        <f t="shared" si="5"/>
        <v>0</v>
      </c>
      <c r="AV30" s="67">
        <f t="shared" si="5"/>
        <v>0</v>
      </c>
      <c r="AW30" s="67">
        <f t="shared" si="5"/>
        <v>0</v>
      </c>
      <c r="AX30" s="67">
        <f t="shared" si="5"/>
        <v>0</v>
      </c>
      <c r="AY30" s="67">
        <f t="shared" si="5"/>
        <v>0</v>
      </c>
      <c r="AZ30" s="67">
        <f t="shared" si="5"/>
        <v>0</v>
      </c>
      <c r="BA30" s="68">
        <f t="shared" si="6"/>
        <v>0</v>
      </c>
      <c r="BB30" s="64">
        <f t="shared" si="7"/>
        <v>0</v>
      </c>
      <c r="BC30" s="69">
        <f t="shared" si="8"/>
        <v>0</v>
      </c>
      <c r="BD30" s="67">
        <f t="shared" si="9"/>
        <v>0</v>
      </c>
      <c r="BE30" s="67">
        <f t="shared" si="9"/>
        <v>0</v>
      </c>
      <c r="BF30" s="67">
        <f t="shared" si="9"/>
        <v>0</v>
      </c>
      <c r="BG30" s="67">
        <f t="shared" si="9"/>
        <v>0</v>
      </c>
      <c r="BH30" s="67">
        <f t="shared" si="9"/>
        <v>0</v>
      </c>
      <c r="BI30" s="67">
        <f t="shared" si="9"/>
        <v>0</v>
      </c>
      <c r="BJ30" s="67">
        <f t="shared" si="9"/>
        <v>0</v>
      </c>
      <c r="BK30" s="67">
        <f t="shared" si="9"/>
        <v>0</v>
      </c>
      <c r="BL30" s="70">
        <f t="shared" si="10"/>
        <v>0</v>
      </c>
      <c r="BM30" s="71">
        <f t="shared" si="11"/>
        <v>0</v>
      </c>
      <c r="BN30" s="71">
        <f t="shared" si="12"/>
        <v>0</v>
      </c>
      <c r="BO30" s="71">
        <f t="shared" si="13"/>
        <v>0</v>
      </c>
      <c r="BP30" s="71">
        <f t="shared" si="14"/>
        <v>0</v>
      </c>
      <c r="BQ30" s="71">
        <f t="shared" si="15"/>
        <v>0</v>
      </c>
      <c r="BR30" s="71">
        <f t="shared" si="16"/>
        <v>0</v>
      </c>
      <c r="BS30" s="71">
        <f t="shared" si="17"/>
        <v>0</v>
      </c>
      <c r="BT30" s="71">
        <f t="shared" si="18"/>
        <v>0</v>
      </c>
      <c r="BU30" s="72">
        <f t="shared" si="19"/>
        <v>0</v>
      </c>
      <c r="BV30" s="73">
        <f t="shared" si="20"/>
        <v>0</v>
      </c>
      <c r="BW30" s="129" t="s">
        <v>567</v>
      </c>
      <c r="BX30" s="134">
        <v>2022</v>
      </c>
      <c r="BY30" s="129" t="s">
        <v>568</v>
      </c>
      <c r="BZ30" s="129" t="s">
        <v>572</v>
      </c>
      <c r="CA30" s="129" t="s">
        <v>573</v>
      </c>
      <c r="CB30" s="129" t="s">
        <v>570</v>
      </c>
    </row>
    <row r="31" spans="1:81" x14ac:dyDescent="0.25">
      <c r="A31" s="77" t="str">
        <f t="shared" si="0"/>
        <v>Q2OA08D2XP3LDYI</v>
      </c>
      <c r="B31" s="77" t="s">
        <v>251</v>
      </c>
      <c r="C31" s="77"/>
      <c r="D31" s="77" t="s">
        <v>256</v>
      </c>
      <c r="E31" s="77" t="s">
        <v>254</v>
      </c>
      <c r="F31" s="77" t="s">
        <v>508</v>
      </c>
      <c r="G31" s="77" t="s">
        <v>509</v>
      </c>
      <c r="H31" s="77" t="s">
        <v>386</v>
      </c>
      <c r="I31" s="77" t="s">
        <v>387</v>
      </c>
      <c r="J31" s="77" t="s">
        <v>485</v>
      </c>
      <c r="K31" s="77" t="s">
        <v>129</v>
      </c>
      <c r="L31" s="77" t="s">
        <v>543</v>
      </c>
      <c r="M31" s="77">
        <v>64.989999999999995</v>
      </c>
      <c r="N31" s="96">
        <f t="shared" si="1"/>
        <v>69758.966199999995</v>
      </c>
      <c r="O31" s="77"/>
      <c r="P31" s="96"/>
      <c r="Q31" s="78">
        <f t="shared" si="2"/>
        <v>0.31</v>
      </c>
      <c r="R31" s="27">
        <v>20.146899999999999</v>
      </c>
      <c r="AD31" s="34"/>
      <c r="AE31" s="34"/>
      <c r="AF31" s="34"/>
      <c r="AG31" s="34"/>
      <c r="AH31" s="34"/>
      <c r="AI31" s="34"/>
      <c r="AJ31" s="35"/>
      <c r="AK31" s="34"/>
      <c r="AL31" s="35"/>
      <c r="AM31" s="34"/>
      <c r="AN31" s="34"/>
      <c r="AO31" s="35"/>
      <c r="AP31" s="35"/>
      <c r="AQ31" s="48">
        <f t="shared" si="3"/>
        <v>0</v>
      </c>
      <c r="AR31" s="66">
        <f t="shared" si="4"/>
        <v>0</v>
      </c>
      <c r="AS31" s="67">
        <f t="shared" si="5"/>
        <v>0</v>
      </c>
      <c r="AT31" s="67">
        <f t="shared" si="5"/>
        <v>0</v>
      </c>
      <c r="AU31" s="67">
        <f t="shared" si="5"/>
        <v>0</v>
      </c>
      <c r="AV31" s="67">
        <f t="shared" si="5"/>
        <v>0</v>
      </c>
      <c r="AW31" s="67">
        <f t="shared" si="5"/>
        <v>0</v>
      </c>
      <c r="AX31" s="67">
        <f t="shared" si="5"/>
        <v>0</v>
      </c>
      <c r="AY31" s="67">
        <f t="shared" si="5"/>
        <v>0</v>
      </c>
      <c r="AZ31" s="67">
        <f t="shared" si="5"/>
        <v>0</v>
      </c>
      <c r="BA31" s="68">
        <f t="shared" si="6"/>
        <v>0</v>
      </c>
      <c r="BB31" s="64">
        <f t="shared" si="7"/>
        <v>0</v>
      </c>
      <c r="BC31" s="69">
        <f t="shared" si="8"/>
        <v>0</v>
      </c>
      <c r="BD31" s="67">
        <f t="shared" si="9"/>
        <v>0</v>
      </c>
      <c r="BE31" s="67">
        <f t="shared" si="9"/>
        <v>0</v>
      </c>
      <c r="BF31" s="67">
        <f t="shared" si="9"/>
        <v>0</v>
      </c>
      <c r="BG31" s="67">
        <f t="shared" si="9"/>
        <v>0</v>
      </c>
      <c r="BH31" s="67">
        <f t="shared" si="9"/>
        <v>0</v>
      </c>
      <c r="BI31" s="67">
        <f t="shared" si="9"/>
        <v>0</v>
      </c>
      <c r="BJ31" s="67">
        <f t="shared" si="9"/>
        <v>0</v>
      </c>
      <c r="BK31" s="67">
        <f t="shared" si="9"/>
        <v>0</v>
      </c>
      <c r="BL31" s="70">
        <f t="shared" si="10"/>
        <v>0</v>
      </c>
      <c r="BM31" s="71">
        <f t="shared" si="11"/>
        <v>0</v>
      </c>
      <c r="BN31" s="71">
        <f t="shared" si="12"/>
        <v>0</v>
      </c>
      <c r="BO31" s="71">
        <f t="shared" si="13"/>
        <v>0</v>
      </c>
      <c r="BP31" s="71">
        <f t="shared" si="14"/>
        <v>0</v>
      </c>
      <c r="BQ31" s="71">
        <f t="shared" si="15"/>
        <v>0</v>
      </c>
      <c r="BR31" s="71">
        <f t="shared" si="16"/>
        <v>0</v>
      </c>
      <c r="BS31" s="71">
        <f t="shared" si="17"/>
        <v>0</v>
      </c>
      <c r="BT31" s="71">
        <f t="shared" si="18"/>
        <v>0</v>
      </c>
      <c r="BU31" s="72">
        <f t="shared" si="19"/>
        <v>0</v>
      </c>
      <c r="BV31" s="73">
        <f t="shared" si="20"/>
        <v>0</v>
      </c>
      <c r="BW31" s="129" t="s">
        <v>567</v>
      </c>
      <c r="BX31" s="134">
        <v>2022</v>
      </c>
      <c r="BY31" s="129" t="s">
        <v>568</v>
      </c>
      <c r="BZ31" s="129" t="s">
        <v>572</v>
      </c>
      <c r="CA31" s="129" t="s">
        <v>573</v>
      </c>
      <c r="CB31" s="129" t="s">
        <v>571</v>
      </c>
    </row>
    <row r="32" spans="1:81" x14ac:dyDescent="0.25">
      <c r="A32" s="77" t="str">
        <f t="shared" si="0"/>
        <v>Q2OA08D2XP3MDYI</v>
      </c>
      <c r="B32" s="77" t="s">
        <v>251</v>
      </c>
      <c r="C32" s="77"/>
      <c r="D32" s="77" t="s">
        <v>256</v>
      </c>
      <c r="E32" s="77" t="s">
        <v>254</v>
      </c>
      <c r="F32" s="77" t="s">
        <v>508</v>
      </c>
      <c r="G32" s="77" t="s">
        <v>509</v>
      </c>
      <c r="H32" s="77" t="s">
        <v>444</v>
      </c>
      <c r="I32" s="77" t="s">
        <v>445</v>
      </c>
      <c r="J32" s="77" t="s">
        <v>485</v>
      </c>
      <c r="K32" s="77" t="s">
        <v>129</v>
      </c>
      <c r="L32" s="77" t="s">
        <v>543</v>
      </c>
      <c r="M32" s="77">
        <v>64.989999999999995</v>
      </c>
      <c r="N32" s="96">
        <f t="shared" si="1"/>
        <v>69758.966199999995</v>
      </c>
      <c r="O32" s="77"/>
      <c r="P32" s="96"/>
      <c r="Q32" s="78">
        <f t="shared" si="2"/>
        <v>0.31</v>
      </c>
      <c r="R32" s="27">
        <v>20.146899999999999</v>
      </c>
      <c r="AD32" s="34"/>
      <c r="AE32" s="34"/>
      <c r="AF32" s="34"/>
      <c r="AG32" s="34"/>
      <c r="AH32" s="34"/>
      <c r="AI32" s="34"/>
      <c r="AJ32" s="35"/>
      <c r="AK32" s="34"/>
      <c r="AL32" s="35"/>
      <c r="AM32" s="34"/>
      <c r="AN32" s="34"/>
      <c r="AO32" s="35"/>
      <c r="AP32" s="35"/>
      <c r="AQ32" s="48">
        <f t="shared" si="3"/>
        <v>0</v>
      </c>
      <c r="AR32" s="66">
        <f t="shared" si="4"/>
        <v>0</v>
      </c>
      <c r="AS32" s="67">
        <f t="shared" si="5"/>
        <v>0</v>
      </c>
      <c r="AT32" s="67">
        <f t="shared" si="5"/>
        <v>0</v>
      </c>
      <c r="AU32" s="67">
        <f t="shared" si="5"/>
        <v>0</v>
      </c>
      <c r="AV32" s="67">
        <f t="shared" si="5"/>
        <v>0</v>
      </c>
      <c r="AW32" s="67">
        <f t="shared" si="5"/>
        <v>0</v>
      </c>
      <c r="AX32" s="67">
        <f t="shared" si="5"/>
        <v>0</v>
      </c>
      <c r="AY32" s="67">
        <f t="shared" si="5"/>
        <v>0</v>
      </c>
      <c r="AZ32" s="67">
        <f t="shared" si="5"/>
        <v>0</v>
      </c>
      <c r="BA32" s="68">
        <f t="shared" si="6"/>
        <v>0</v>
      </c>
      <c r="BB32" s="64">
        <f t="shared" si="7"/>
        <v>0</v>
      </c>
      <c r="BC32" s="69">
        <f t="shared" si="8"/>
        <v>0</v>
      </c>
      <c r="BD32" s="67">
        <f t="shared" si="9"/>
        <v>0</v>
      </c>
      <c r="BE32" s="67">
        <f t="shared" si="9"/>
        <v>0</v>
      </c>
      <c r="BF32" s="67">
        <f t="shared" si="9"/>
        <v>0</v>
      </c>
      <c r="BG32" s="67">
        <f t="shared" si="9"/>
        <v>0</v>
      </c>
      <c r="BH32" s="67">
        <f t="shared" si="9"/>
        <v>0</v>
      </c>
      <c r="BI32" s="67">
        <f t="shared" si="9"/>
        <v>0</v>
      </c>
      <c r="BJ32" s="67">
        <f t="shared" si="9"/>
        <v>0</v>
      </c>
      <c r="BK32" s="67">
        <f t="shared" si="9"/>
        <v>0</v>
      </c>
      <c r="BL32" s="70">
        <f t="shared" si="10"/>
        <v>0</v>
      </c>
      <c r="BM32" s="71">
        <f t="shared" si="11"/>
        <v>0</v>
      </c>
      <c r="BN32" s="71">
        <f t="shared" si="12"/>
        <v>0</v>
      </c>
      <c r="BO32" s="71">
        <f t="shared" si="13"/>
        <v>0</v>
      </c>
      <c r="BP32" s="71">
        <f t="shared" si="14"/>
        <v>0</v>
      </c>
      <c r="BQ32" s="71">
        <f t="shared" si="15"/>
        <v>0</v>
      </c>
      <c r="BR32" s="71">
        <f t="shared" si="16"/>
        <v>0</v>
      </c>
      <c r="BS32" s="71">
        <f t="shared" si="17"/>
        <v>0</v>
      </c>
      <c r="BT32" s="71">
        <f t="shared" si="18"/>
        <v>0</v>
      </c>
      <c r="BU32" s="72">
        <f t="shared" si="19"/>
        <v>0</v>
      </c>
      <c r="BV32" s="73">
        <f t="shared" si="20"/>
        <v>0</v>
      </c>
      <c r="BW32" s="129" t="s">
        <v>567</v>
      </c>
      <c r="BX32" s="134">
        <v>2022</v>
      </c>
      <c r="BY32" s="129" t="s">
        <v>568</v>
      </c>
      <c r="BZ32" s="129" t="s">
        <v>572</v>
      </c>
      <c r="CA32" s="129" t="s">
        <v>573</v>
      </c>
      <c r="CB32" s="129" t="s">
        <v>571</v>
      </c>
    </row>
    <row r="33" spans="1:81" x14ac:dyDescent="0.25">
      <c r="A33" s="77" t="str">
        <f t="shared" si="0"/>
        <v>Q2OA08D2XP3DDYW</v>
      </c>
      <c r="B33" s="77" t="s">
        <v>251</v>
      </c>
      <c r="C33" s="77"/>
      <c r="D33" s="77" t="s">
        <v>256</v>
      </c>
      <c r="E33" s="77" t="s">
        <v>254</v>
      </c>
      <c r="F33" s="77" t="s">
        <v>508</v>
      </c>
      <c r="G33" s="77" t="s">
        <v>509</v>
      </c>
      <c r="H33" s="77" t="s">
        <v>399</v>
      </c>
      <c r="I33" s="77" t="s">
        <v>400</v>
      </c>
      <c r="J33" s="77" t="s">
        <v>485</v>
      </c>
      <c r="K33" s="77" t="s">
        <v>129</v>
      </c>
      <c r="L33" s="77" t="s">
        <v>543</v>
      </c>
      <c r="M33" s="77">
        <v>64.989999999999995</v>
      </c>
      <c r="N33" s="96">
        <f t="shared" si="1"/>
        <v>69758.966199999995</v>
      </c>
      <c r="O33" s="77"/>
      <c r="P33" s="96"/>
      <c r="Q33" s="78">
        <f t="shared" si="2"/>
        <v>0.31</v>
      </c>
      <c r="R33" s="27">
        <v>20.146899999999999</v>
      </c>
      <c r="AD33" s="34"/>
      <c r="AE33" s="34"/>
      <c r="AF33" s="34"/>
      <c r="AG33" s="34"/>
      <c r="AH33" s="34"/>
      <c r="AI33" s="34"/>
      <c r="AJ33" s="35"/>
      <c r="AK33" s="34"/>
      <c r="AL33" s="35"/>
      <c r="AM33" s="34"/>
      <c r="AN33" s="34"/>
      <c r="AO33" s="35"/>
      <c r="AP33" s="35"/>
      <c r="AQ33" s="48">
        <f t="shared" si="3"/>
        <v>0</v>
      </c>
      <c r="AR33" s="66">
        <f t="shared" si="4"/>
        <v>0</v>
      </c>
      <c r="AS33" s="67">
        <f t="shared" si="5"/>
        <v>0</v>
      </c>
      <c r="AT33" s="67">
        <f t="shared" si="5"/>
        <v>0</v>
      </c>
      <c r="AU33" s="67">
        <f t="shared" si="5"/>
        <v>0</v>
      </c>
      <c r="AV33" s="67">
        <f t="shared" si="5"/>
        <v>0</v>
      </c>
      <c r="AW33" s="67">
        <f t="shared" si="5"/>
        <v>0</v>
      </c>
      <c r="AX33" s="67">
        <f t="shared" si="5"/>
        <v>0</v>
      </c>
      <c r="AY33" s="67">
        <f t="shared" si="5"/>
        <v>0</v>
      </c>
      <c r="AZ33" s="67">
        <f t="shared" si="5"/>
        <v>0</v>
      </c>
      <c r="BA33" s="68">
        <f t="shared" si="6"/>
        <v>0</v>
      </c>
      <c r="BB33" s="64">
        <f t="shared" si="7"/>
        <v>0</v>
      </c>
      <c r="BC33" s="69">
        <f t="shared" si="8"/>
        <v>0</v>
      </c>
      <c r="BD33" s="67">
        <f t="shared" si="9"/>
        <v>0</v>
      </c>
      <c r="BE33" s="67">
        <f t="shared" si="9"/>
        <v>0</v>
      </c>
      <c r="BF33" s="67">
        <f t="shared" si="9"/>
        <v>0</v>
      </c>
      <c r="BG33" s="67">
        <f t="shared" si="9"/>
        <v>0</v>
      </c>
      <c r="BH33" s="67">
        <f t="shared" si="9"/>
        <v>0</v>
      </c>
      <c r="BI33" s="67">
        <f t="shared" si="9"/>
        <v>0</v>
      </c>
      <c r="BJ33" s="67">
        <f t="shared" si="9"/>
        <v>0</v>
      </c>
      <c r="BK33" s="67">
        <f t="shared" si="9"/>
        <v>0</v>
      </c>
      <c r="BL33" s="70">
        <f t="shared" si="10"/>
        <v>0</v>
      </c>
      <c r="BM33" s="71">
        <f t="shared" si="11"/>
        <v>0</v>
      </c>
      <c r="BN33" s="71">
        <f t="shared" si="12"/>
        <v>0</v>
      </c>
      <c r="BO33" s="71">
        <f t="shared" si="13"/>
        <v>0</v>
      </c>
      <c r="BP33" s="71">
        <f t="shared" si="14"/>
        <v>0</v>
      </c>
      <c r="BQ33" s="71">
        <f t="shared" si="15"/>
        <v>0</v>
      </c>
      <c r="BR33" s="71">
        <f t="shared" si="16"/>
        <v>0</v>
      </c>
      <c r="BS33" s="71">
        <f t="shared" si="17"/>
        <v>0</v>
      </c>
      <c r="BT33" s="71">
        <f t="shared" si="18"/>
        <v>0</v>
      </c>
      <c r="BU33" s="72">
        <f t="shared" si="19"/>
        <v>0</v>
      </c>
      <c r="BV33" s="73">
        <f t="shared" si="20"/>
        <v>0</v>
      </c>
      <c r="BW33" s="129" t="s">
        <v>567</v>
      </c>
      <c r="BX33" s="134">
        <v>2022</v>
      </c>
      <c r="BY33" s="129" t="s">
        <v>568</v>
      </c>
      <c r="BZ33" s="129" t="s">
        <v>572</v>
      </c>
      <c r="CA33" s="129" t="s">
        <v>573</v>
      </c>
      <c r="CB33" s="129" t="s">
        <v>571</v>
      </c>
    </row>
    <row r="34" spans="1:81" x14ac:dyDescent="0.25">
      <c r="A34" s="77" t="str">
        <f t="shared" si="0"/>
        <v>Q2OR07Z2XN0G7T1</v>
      </c>
      <c r="B34" s="77" t="s">
        <v>251</v>
      </c>
      <c r="C34" s="77"/>
      <c r="D34" s="77" t="s">
        <v>257</v>
      </c>
      <c r="E34" s="77" t="s">
        <v>257</v>
      </c>
      <c r="F34" s="77" t="s">
        <v>510</v>
      </c>
      <c r="G34" s="77" t="s">
        <v>511</v>
      </c>
      <c r="H34" s="77" t="s">
        <v>512</v>
      </c>
      <c r="I34" s="77" t="s">
        <v>513</v>
      </c>
      <c r="J34" s="77" t="s">
        <v>514</v>
      </c>
      <c r="K34" s="77" t="s">
        <v>129</v>
      </c>
      <c r="L34" s="77" t="s">
        <v>12</v>
      </c>
      <c r="M34" s="77">
        <v>49.99</v>
      </c>
      <c r="N34" s="96">
        <f t="shared" si="1"/>
        <v>53658.266200000005</v>
      </c>
      <c r="O34" s="77"/>
      <c r="P34" s="96"/>
      <c r="Q34" s="78">
        <f t="shared" si="2"/>
        <v>0.31</v>
      </c>
      <c r="R34" s="27">
        <v>15.4969</v>
      </c>
      <c r="AD34" s="34"/>
      <c r="AE34" s="34"/>
      <c r="AF34" s="34"/>
      <c r="AG34" s="34"/>
      <c r="AH34" s="34"/>
      <c r="AI34" s="34"/>
      <c r="AJ34" s="35"/>
      <c r="AK34" s="34"/>
      <c r="AL34" s="35"/>
      <c r="AM34" s="34"/>
      <c r="AN34" s="34"/>
      <c r="AO34" s="35"/>
      <c r="AP34" s="35"/>
      <c r="AQ34" s="48">
        <f t="shared" si="3"/>
        <v>0</v>
      </c>
      <c r="AR34" s="66">
        <f t="shared" si="4"/>
        <v>0</v>
      </c>
      <c r="AS34" s="67">
        <f t="shared" si="5"/>
        <v>0</v>
      </c>
      <c r="AT34" s="67">
        <f t="shared" si="5"/>
        <v>0</v>
      </c>
      <c r="AU34" s="67">
        <f t="shared" si="5"/>
        <v>0</v>
      </c>
      <c r="AV34" s="67">
        <f t="shared" si="5"/>
        <v>0</v>
      </c>
      <c r="AW34" s="67">
        <f t="shared" si="5"/>
        <v>0</v>
      </c>
      <c r="AX34" s="67">
        <f t="shared" si="5"/>
        <v>0</v>
      </c>
      <c r="AY34" s="67">
        <f t="shared" si="5"/>
        <v>0</v>
      </c>
      <c r="AZ34" s="67">
        <f t="shared" si="5"/>
        <v>0</v>
      </c>
      <c r="BA34" s="68">
        <f t="shared" si="6"/>
        <v>0</v>
      </c>
      <c r="BB34" s="64">
        <f t="shared" si="7"/>
        <v>0</v>
      </c>
      <c r="BC34" s="69">
        <f t="shared" si="8"/>
        <v>0</v>
      </c>
      <c r="BD34" s="67">
        <f t="shared" si="9"/>
        <v>0</v>
      </c>
      <c r="BE34" s="67">
        <f t="shared" si="9"/>
        <v>0</v>
      </c>
      <c r="BF34" s="67">
        <f t="shared" si="9"/>
        <v>0</v>
      </c>
      <c r="BG34" s="67">
        <f t="shared" si="9"/>
        <v>0</v>
      </c>
      <c r="BH34" s="67">
        <f t="shared" si="9"/>
        <v>0</v>
      </c>
      <c r="BI34" s="67">
        <f t="shared" si="9"/>
        <v>0</v>
      </c>
      <c r="BJ34" s="67">
        <f t="shared" si="9"/>
        <v>0</v>
      </c>
      <c r="BK34" s="67">
        <f t="shared" si="9"/>
        <v>0</v>
      </c>
      <c r="BL34" s="70">
        <f t="shared" si="10"/>
        <v>0</v>
      </c>
      <c r="BM34" s="71">
        <f t="shared" si="11"/>
        <v>0</v>
      </c>
      <c r="BN34" s="71">
        <f t="shared" si="12"/>
        <v>0</v>
      </c>
      <c r="BO34" s="71">
        <f t="shared" si="13"/>
        <v>0</v>
      </c>
      <c r="BP34" s="71">
        <f t="shared" si="14"/>
        <v>0</v>
      </c>
      <c r="BQ34" s="71">
        <f t="shared" si="15"/>
        <v>0</v>
      </c>
      <c r="BR34" s="71">
        <f t="shared" si="16"/>
        <v>0</v>
      </c>
      <c r="BS34" s="71">
        <f t="shared" si="17"/>
        <v>0</v>
      </c>
      <c r="BT34" s="71">
        <f t="shared" si="18"/>
        <v>0</v>
      </c>
      <c r="BU34" s="72">
        <f t="shared" si="19"/>
        <v>0</v>
      </c>
      <c r="BV34" s="73">
        <f t="shared" si="20"/>
        <v>0</v>
      </c>
      <c r="BW34" s="129" t="s">
        <v>567</v>
      </c>
      <c r="BX34" s="134">
        <v>2022</v>
      </c>
      <c r="BY34" s="129" t="s">
        <v>568</v>
      </c>
      <c r="BZ34" s="129" t="s">
        <v>572</v>
      </c>
      <c r="CA34" s="129" t="s">
        <v>573</v>
      </c>
      <c r="CB34" s="129" t="s">
        <v>569</v>
      </c>
    </row>
    <row r="35" spans="1:81" x14ac:dyDescent="0.25">
      <c r="A35" s="77" t="str">
        <f t="shared" si="0"/>
        <v>Q2OR07Z2XN0A60I</v>
      </c>
      <c r="B35" s="77" t="s">
        <v>251</v>
      </c>
      <c r="C35" s="77"/>
      <c r="D35" s="77" t="s">
        <v>257</v>
      </c>
      <c r="E35" s="77" t="s">
        <v>257</v>
      </c>
      <c r="F35" s="77" t="s">
        <v>510</v>
      </c>
      <c r="G35" s="77" t="s">
        <v>511</v>
      </c>
      <c r="H35" s="77" t="s">
        <v>488</v>
      </c>
      <c r="I35" s="77" t="s">
        <v>489</v>
      </c>
      <c r="J35" s="77" t="s">
        <v>514</v>
      </c>
      <c r="K35" s="77" t="s">
        <v>129</v>
      </c>
      <c r="L35" s="77" t="s">
        <v>12</v>
      </c>
      <c r="M35" s="77">
        <v>49.99</v>
      </c>
      <c r="N35" s="96">
        <f t="shared" si="1"/>
        <v>53658.266200000005</v>
      </c>
      <c r="O35" s="77"/>
      <c r="P35" s="96"/>
      <c r="Q35" s="78">
        <f t="shared" si="2"/>
        <v>0.31</v>
      </c>
      <c r="R35" s="27">
        <v>15.4969</v>
      </c>
      <c r="AD35" s="34"/>
      <c r="AE35" s="34"/>
      <c r="AF35" s="34"/>
      <c r="AG35" s="34"/>
      <c r="AH35" s="34"/>
      <c r="AI35" s="34"/>
      <c r="AJ35" s="35"/>
      <c r="AK35" s="34"/>
      <c r="AL35" s="35"/>
      <c r="AM35" s="34"/>
      <c r="AN35" s="34"/>
      <c r="AO35" s="35"/>
      <c r="AP35" s="35"/>
      <c r="AQ35" s="48">
        <f t="shared" si="3"/>
        <v>0</v>
      </c>
      <c r="AR35" s="66">
        <f t="shared" si="4"/>
        <v>0</v>
      </c>
      <c r="AS35" s="67">
        <f t="shared" si="5"/>
        <v>0</v>
      </c>
      <c r="AT35" s="67">
        <f t="shared" si="5"/>
        <v>0</v>
      </c>
      <c r="AU35" s="67">
        <f t="shared" si="5"/>
        <v>0</v>
      </c>
      <c r="AV35" s="67">
        <f t="shared" si="5"/>
        <v>0</v>
      </c>
      <c r="AW35" s="67">
        <f t="shared" si="5"/>
        <v>0</v>
      </c>
      <c r="AX35" s="67">
        <f t="shared" si="5"/>
        <v>0</v>
      </c>
      <c r="AY35" s="67">
        <f t="shared" si="5"/>
        <v>0</v>
      </c>
      <c r="AZ35" s="67">
        <f t="shared" si="5"/>
        <v>0</v>
      </c>
      <c r="BA35" s="68">
        <f t="shared" si="6"/>
        <v>0</v>
      </c>
      <c r="BB35" s="64">
        <f t="shared" si="7"/>
        <v>0</v>
      </c>
      <c r="BC35" s="69">
        <f t="shared" si="8"/>
        <v>0</v>
      </c>
      <c r="BD35" s="67">
        <f t="shared" si="9"/>
        <v>0</v>
      </c>
      <c r="BE35" s="67">
        <f t="shared" si="9"/>
        <v>0</v>
      </c>
      <c r="BF35" s="67">
        <f t="shared" si="9"/>
        <v>0</v>
      </c>
      <c r="BG35" s="67">
        <f t="shared" si="9"/>
        <v>0</v>
      </c>
      <c r="BH35" s="67">
        <f t="shared" si="9"/>
        <v>0</v>
      </c>
      <c r="BI35" s="67">
        <f t="shared" si="9"/>
        <v>0</v>
      </c>
      <c r="BJ35" s="67">
        <f t="shared" si="9"/>
        <v>0</v>
      </c>
      <c r="BK35" s="67">
        <f t="shared" si="9"/>
        <v>0</v>
      </c>
      <c r="BL35" s="70">
        <f t="shared" si="10"/>
        <v>0</v>
      </c>
      <c r="BM35" s="71">
        <f t="shared" si="11"/>
        <v>0</v>
      </c>
      <c r="BN35" s="71">
        <f t="shared" si="12"/>
        <v>0</v>
      </c>
      <c r="BO35" s="71">
        <f t="shared" si="13"/>
        <v>0</v>
      </c>
      <c r="BP35" s="71">
        <f t="shared" si="14"/>
        <v>0</v>
      </c>
      <c r="BQ35" s="71">
        <f t="shared" si="15"/>
        <v>0</v>
      </c>
      <c r="BR35" s="71">
        <f t="shared" si="16"/>
        <v>0</v>
      </c>
      <c r="BS35" s="71">
        <f t="shared" si="17"/>
        <v>0</v>
      </c>
      <c r="BT35" s="71">
        <f t="shared" si="18"/>
        <v>0</v>
      </c>
      <c r="BU35" s="72">
        <f t="shared" si="19"/>
        <v>0</v>
      </c>
      <c r="BV35" s="73">
        <f t="shared" si="20"/>
        <v>0</v>
      </c>
      <c r="BW35" s="129" t="s">
        <v>567</v>
      </c>
      <c r="BX35" s="134">
        <v>2022</v>
      </c>
      <c r="BY35" s="129" t="s">
        <v>568</v>
      </c>
      <c r="BZ35" s="129" t="s">
        <v>572</v>
      </c>
      <c r="CA35" s="129" t="s">
        <v>573</v>
      </c>
      <c r="CB35" s="129" t="s">
        <v>569</v>
      </c>
    </row>
    <row r="36" spans="1:81" x14ac:dyDescent="0.25">
      <c r="A36" s="77" t="str">
        <f t="shared" si="0"/>
        <v>Q2OQ04KAMH1G7T1</v>
      </c>
      <c r="B36" s="77" t="s">
        <v>251</v>
      </c>
      <c r="C36" s="77"/>
      <c r="D36" s="77" t="s">
        <v>253</v>
      </c>
      <c r="E36" s="77" t="s">
        <v>252</v>
      </c>
      <c r="F36" s="77" t="s">
        <v>515</v>
      </c>
      <c r="G36" s="77" t="s">
        <v>516</v>
      </c>
      <c r="H36" s="77" t="s">
        <v>512</v>
      </c>
      <c r="I36" s="77" t="s">
        <v>513</v>
      </c>
      <c r="J36" s="77" t="s">
        <v>398</v>
      </c>
      <c r="K36" s="77" t="s">
        <v>129</v>
      </c>
      <c r="L36" s="77" t="s">
        <v>12</v>
      </c>
      <c r="M36" s="77">
        <v>49.99</v>
      </c>
      <c r="N36" s="96">
        <f t="shared" si="1"/>
        <v>53658.266200000005</v>
      </c>
      <c r="O36" s="77"/>
      <c r="P36" s="96"/>
      <c r="Q36" s="78">
        <f t="shared" si="2"/>
        <v>0.31</v>
      </c>
      <c r="R36" s="27">
        <v>15.4969</v>
      </c>
      <c r="AD36" s="34"/>
      <c r="AE36" s="34"/>
      <c r="AF36" s="34"/>
      <c r="AG36" s="34"/>
      <c r="AH36" s="34"/>
      <c r="AI36" s="34"/>
      <c r="AJ36" s="35"/>
      <c r="AK36" s="34"/>
      <c r="AL36" s="35"/>
      <c r="AM36" s="34"/>
      <c r="AN36" s="34"/>
      <c r="AO36" s="35"/>
      <c r="AP36" s="35"/>
      <c r="AQ36" s="48">
        <f t="shared" si="3"/>
        <v>0</v>
      </c>
      <c r="AR36" s="66">
        <f t="shared" si="4"/>
        <v>0</v>
      </c>
      <c r="AS36" s="67">
        <f t="shared" si="5"/>
        <v>0</v>
      </c>
      <c r="AT36" s="67">
        <f t="shared" si="5"/>
        <v>0</v>
      </c>
      <c r="AU36" s="67">
        <f t="shared" si="5"/>
        <v>0</v>
      </c>
      <c r="AV36" s="67">
        <f t="shared" si="5"/>
        <v>0</v>
      </c>
      <c r="AW36" s="67">
        <f t="shared" si="5"/>
        <v>0</v>
      </c>
      <c r="AX36" s="67">
        <f t="shared" si="5"/>
        <v>0</v>
      </c>
      <c r="AY36" s="67">
        <f t="shared" si="5"/>
        <v>0</v>
      </c>
      <c r="AZ36" s="67">
        <f t="shared" si="5"/>
        <v>0</v>
      </c>
      <c r="BA36" s="68">
        <f t="shared" si="6"/>
        <v>0</v>
      </c>
      <c r="BB36" s="64">
        <f t="shared" si="7"/>
        <v>0</v>
      </c>
      <c r="BC36" s="69">
        <f t="shared" si="8"/>
        <v>0</v>
      </c>
      <c r="BD36" s="67">
        <f t="shared" si="9"/>
        <v>0</v>
      </c>
      <c r="BE36" s="67">
        <f t="shared" si="9"/>
        <v>0</v>
      </c>
      <c r="BF36" s="67">
        <f t="shared" si="9"/>
        <v>0</v>
      </c>
      <c r="BG36" s="67">
        <f t="shared" si="9"/>
        <v>0</v>
      </c>
      <c r="BH36" s="67">
        <f t="shared" si="9"/>
        <v>0</v>
      </c>
      <c r="BI36" s="67">
        <f t="shared" si="9"/>
        <v>0</v>
      </c>
      <c r="BJ36" s="67">
        <f t="shared" si="9"/>
        <v>0</v>
      </c>
      <c r="BK36" s="67">
        <f t="shared" si="9"/>
        <v>0</v>
      </c>
      <c r="BL36" s="70">
        <f t="shared" si="10"/>
        <v>0</v>
      </c>
      <c r="BM36" s="71">
        <f t="shared" si="11"/>
        <v>0</v>
      </c>
      <c r="BN36" s="71">
        <f t="shared" si="12"/>
        <v>0</v>
      </c>
      <c r="BO36" s="71">
        <f t="shared" si="13"/>
        <v>0</v>
      </c>
      <c r="BP36" s="71">
        <f t="shared" si="14"/>
        <v>0</v>
      </c>
      <c r="BQ36" s="71">
        <f t="shared" si="15"/>
        <v>0</v>
      </c>
      <c r="BR36" s="71">
        <f t="shared" si="16"/>
        <v>0</v>
      </c>
      <c r="BS36" s="71">
        <f t="shared" si="17"/>
        <v>0</v>
      </c>
      <c r="BT36" s="71">
        <f t="shared" si="18"/>
        <v>0</v>
      </c>
      <c r="BU36" s="72">
        <f t="shared" si="19"/>
        <v>0</v>
      </c>
      <c r="BV36" s="73">
        <f t="shared" si="20"/>
        <v>0</v>
      </c>
      <c r="BW36" s="129" t="s">
        <v>567</v>
      </c>
      <c r="BX36" s="134">
        <v>2022</v>
      </c>
      <c r="BY36" s="129" t="s">
        <v>568</v>
      </c>
      <c r="BZ36" s="129" t="s">
        <v>572</v>
      </c>
      <c r="CA36" s="129" t="s">
        <v>573</v>
      </c>
      <c r="CB36" s="129" t="s">
        <v>570</v>
      </c>
    </row>
    <row r="37" spans="1:81" x14ac:dyDescent="0.25">
      <c r="A37" s="77" t="str">
        <f t="shared" si="0"/>
        <v>Q2OQ04KAMH1JBLK</v>
      </c>
      <c r="B37" s="77" t="s">
        <v>251</v>
      </c>
      <c r="C37" s="77"/>
      <c r="D37" s="77" t="s">
        <v>253</v>
      </c>
      <c r="E37" s="77" t="s">
        <v>252</v>
      </c>
      <c r="F37" s="77" t="s">
        <v>515</v>
      </c>
      <c r="G37" s="77" t="s">
        <v>516</v>
      </c>
      <c r="H37" s="77" t="s">
        <v>85</v>
      </c>
      <c r="I37" s="77" t="s">
        <v>366</v>
      </c>
      <c r="J37" s="77" t="s">
        <v>398</v>
      </c>
      <c r="K37" s="77" t="s">
        <v>129</v>
      </c>
      <c r="L37" s="77" t="s">
        <v>12</v>
      </c>
      <c r="M37" s="77">
        <v>49.99</v>
      </c>
      <c r="N37" s="96">
        <f t="shared" si="1"/>
        <v>53658.266200000005</v>
      </c>
      <c r="O37" s="77"/>
      <c r="P37" s="96"/>
      <c r="Q37" s="78">
        <f t="shared" si="2"/>
        <v>0.31</v>
      </c>
      <c r="R37" s="27">
        <v>15.4969</v>
      </c>
      <c r="AD37" s="34"/>
      <c r="AE37" s="34"/>
      <c r="AF37" s="34"/>
      <c r="AG37" s="34"/>
      <c r="AH37" s="34"/>
      <c r="AI37" s="34"/>
      <c r="AJ37" s="35"/>
      <c r="AK37" s="34"/>
      <c r="AL37" s="35"/>
      <c r="AM37" s="34"/>
      <c r="AN37" s="34"/>
      <c r="AO37" s="35"/>
      <c r="AP37" s="35"/>
      <c r="AQ37" s="48">
        <f t="shared" si="3"/>
        <v>0</v>
      </c>
      <c r="AR37" s="66">
        <f t="shared" si="4"/>
        <v>0</v>
      </c>
      <c r="AS37" s="67">
        <f t="shared" si="5"/>
        <v>0</v>
      </c>
      <c r="AT37" s="67">
        <f t="shared" si="5"/>
        <v>0</v>
      </c>
      <c r="AU37" s="67">
        <f t="shared" si="5"/>
        <v>0</v>
      </c>
      <c r="AV37" s="67">
        <f t="shared" si="5"/>
        <v>0</v>
      </c>
      <c r="AW37" s="67">
        <f t="shared" si="5"/>
        <v>0</v>
      </c>
      <c r="AX37" s="67">
        <f t="shared" si="5"/>
        <v>0</v>
      </c>
      <c r="AY37" s="67">
        <f t="shared" si="5"/>
        <v>0</v>
      </c>
      <c r="AZ37" s="67">
        <f t="shared" si="5"/>
        <v>0</v>
      </c>
      <c r="BA37" s="68">
        <f t="shared" si="6"/>
        <v>0</v>
      </c>
      <c r="BB37" s="64">
        <f t="shared" si="7"/>
        <v>0</v>
      </c>
      <c r="BC37" s="69">
        <f t="shared" si="8"/>
        <v>0</v>
      </c>
      <c r="BD37" s="67">
        <f t="shared" si="9"/>
        <v>0</v>
      </c>
      <c r="BE37" s="67">
        <f t="shared" si="9"/>
        <v>0</v>
      </c>
      <c r="BF37" s="67">
        <f t="shared" si="9"/>
        <v>0</v>
      </c>
      <c r="BG37" s="67">
        <f t="shared" si="9"/>
        <v>0</v>
      </c>
      <c r="BH37" s="67">
        <f t="shared" si="9"/>
        <v>0</v>
      </c>
      <c r="BI37" s="67">
        <f t="shared" si="9"/>
        <v>0</v>
      </c>
      <c r="BJ37" s="67">
        <f t="shared" si="9"/>
        <v>0</v>
      </c>
      <c r="BK37" s="67">
        <f t="shared" si="9"/>
        <v>0</v>
      </c>
      <c r="BL37" s="70">
        <f t="shared" si="10"/>
        <v>0</v>
      </c>
      <c r="BM37" s="71">
        <f t="shared" si="11"/>
        <v>0</v>
      </c>
      <c r="BN37" s="71">
        <f t="shared" si="12"/>
        <v>0</v>
      </c>
      <c r="BO37" s="71">
        <f t="shared" si="13"/>
        <v>0</v>
      </c>
      <c r="BP37" s="71">
        <f t="shared" si="14"/>
        <v>0</v>
      </c>
      <c r="BQ37" s="71">
        <f t="shared" si="15"/>
        <v>0</v>
      </c>
      <c r="BR37" s="71">
        <f t="shared" si="16"/>
        <v>0</v>
      </c>
      <c r="BS37" s="71">
        <f t="shared" si="17"/>
        <v>0</v>
      </c>
      <c r="BT37" s="71">
        <f t="shared" si="18"/>
        <v>0</v>
      </c>
      <c r="BU37" s="72">
        <f t="shared" si="19"/>
        <v>0</v>
      </c>
      <c r="BV37" s="73">
        <f t="shared" si="20"/>
        <v>0</v>
      </c>
      <c r="BW37" s="129" t="s">
        <v>567</v>
      </c>
      <c r="BX37" s="134">
        <v>2022</v>
      </c>
      <c r="BY37" s="129" t="s">
        <v>568</v>
      </c>
      <c r="BZ37" s="129" t="s">
        <v>572</v>
      </c>
      <c r="CA37" s="129" t="s">
        <v>573</v>
      </c>
      <c r="CB37" s="129" t="s">
        <v>570</v>
      </c>
    </row>
    <row r="38" spans="1:81" x14ac:dyDescent="0.25">
      <c r="A38" s="77" t="str">
        <f t="shared" si="0"/>
        <v>Q2OQ04KAMH1G1U2</v>
      </c>
      <c r="B38" s="77" t="s">
        <v>251</v>
      </c>
      <c r="C38" s="77"/>
      <c r="D38" s="77" t="s">
        <v>253</v>
      </c>
      <c r="E38" s="77" t="s">
        <v>252</v>
      </c>
      <c r="F38" s="77" t="s">
        <v>515</v>
      </c>
      <c r="G38" s="77" t="s">
        <v>516</v>
      </c>
      <c r="H38" s="77" t="s">
        <v>465</v>
      </c>
      <c r="I38" s="77" t="s">
        <v>466</v>
      </c>
      <c r="J38" s="77" t="s">
        <v>398</v>
      </c>
      <c r="K38" s="77" t="s">
        <v>129</v>
      </c>
      <c r="L38" s="77" t="s">
        <v>12</v>
      </c>
      <c r="M38" s="77">
        <v>49.99</v>
      </c>
      <c r="N38" s="96">
        <f t="shared" si="1"/>
        <v>53658.266200000005</v>
      </c>
      <c r="O38" s="77"/>
      <c r="P38" s="96"/>
      <c r="Q38" s="78">
        <f t="shared" si="2"/>
        <v>0.31</v>
      </c>
      <c r="R38" s="27">
        <v>15.4969</v>
      </c>
      <c r="AD38" s="34"/>
      <c r="AE38" s="34"/>
      <c r="AF38" s="34"/>
      <c r="AG38" s="34"/>
      <c r="AH38" s="34"/>
      <c r="AI38" s="34"/>
      <c r="AJ38" s="35"/>
      <c r="AK38" s="34"/>
      <c r="AL38" s="35"/>
      <c r="AM38" s="34"/>
      <c r="AN38" s="34"/>
      <c r="AO38" s="35"/>
      <c r="AP38" s="35"/>
      <c r="AQ38" s="48">
        <f t="shared" si="3"/>
        <v>0</v>
      </c>
      <c r="AR38" s="66">
        <f t="shared" si="4"/>
        <v>0</v>
      </c>
      <c r="AS38" s="67">
        <f t="shared" si="5"/>
        <v>0</v>
      </c>
      <c r="AT38" s="67">
        <f t="shared" si="5"/>
        <v>0</v>
      </c>
      <c r="AU38" s="67">
        <f t="shared" si="5"/>
        <v>0</v>
      </c>
      <c r="AV38" s="67">
        <f t="shared" si="5"/>
        <v>0</v>
      </c>
      <c r="AW38" s="67">
        <f t="shared" si="5"/>
        <v>0</v>
      </c>
      <c r="AX38" s="67">
        <f t="shared" si="5"/>
        <v>0</v>
      </c>
      <c r="AY38" s="67">
        <f t="shared" si="5"/>
        <v>0</v>
      </c>
      <c r="AZ38" s="67">
        <f t="shared" si="5"/>
        <v>0</v>
      </c>
      <c r="BA38" s="68">
        <f t="shared" si="6"/>
        <v>0</v>
      </c>
      <c r="BB38" s="64">
        <f t="shared" si="7"/>
        <v>0</v>
      </c>
      <c r="BC38" s="69">
        <f t="shared" si="8"/>
        <v>0</v>
      </c>
      <c r="BD38" s="67">
        <f t="shared" si="9"/>
        <v>0</v>
      </c>
      <c r="BE38" s="67">
        <f t="shared" si="9"/>
        <v>0</v>
      </c>
      <c r="BF38" s="67">
        <f t="shared" si="9"/>
        <v>0</v>
      </c>
      <c r="BG38" s="67">
        <f t="shared" si="9"/>
        <v>0</v>
      </c>
      <c r="BH38" s="67">
        <f t="shared" si="9"/>
        <v>0</v>
      </c>
      <c r="BI38" s="67">
        <f t="shared" si="9"/>
        <v>0</v>
      </c>
      <c r="BJ38" s="67">
        <f t="shared" si="9"/>
        <v>0</v>
      </c>
      <c r="BK38" s="67">
        <f t="shared" si="9"/>
        <v>0</v>
      </c>
      <c r="BL38" s="70">
        <f t="shared" si="10"/>
        <v>0</v>
      </c>
      <c r="BM38" s="71">
        <f t="shared" si="11"/>
        <v>0</v>
      </c>
      <c r="BN38" s="71">
        <f t="shared" si="12"/>
        <v>0</v>
      </c>
      <c r="BO38" s="71">
        <f t="shared" si="13"/>
        <v>0</v>
      </c>
      <c r="BP38" s="71">
        <f t="shared" si="14"/>
        <v>0</v>
      </c>
      <c r="BQ38" s="71">
        <f t="shared" si="15"/>
        <v>0</v>
      </c>
      <c r="BR38" s="71">
        <f t="shared" si="16"/>
        <v>0</v>
      </c>
      <c r="BS38" s="71">
        <f t="shared" si="17"/>
        <v>0</v>
      </c>
      <c r="BT38" s="71">
        <f t="shared" si="18"/>
        <v>0</v>
      </c>
      <c r="BU38" s="72">
        <f t="shared" si="19"/>
        <v>0</v>
      </c>
      <c r="BV38" s="73">
        <f t="shared" si="20"/>
        <v>0</v>
      </c>
      <c r="BW38" s="129" t="s">
        <v>567</v>
      </c>
      <c r="BX38" s="134">
        <v>2022</v>
      </c>
      <c r="BY38" s="129" t="s">
        <v>568</v>
      </c>
      <c r="BZ38" s="129" t="s">
        <v>572</v>
      </c>
      <c r="CA38" s="129" t="s">
        <v>573</v>
      </c>
      <c r="CB38" s="129" t="s">
        <v>570</v>
      </c>
    </row>
    <row r="39" spans="1:81" x14ac:dyDescent="0.25">
      <c r="A39" s="77" t="str">
        <f t="shared" si="0"/>
        <v>Q2OQ04KAMH1G011</v>
      </c>
      <c r="B39" s="77" t="s">
        <v>251</v>
      </c>
      <c r="C39" s="77"/>
      <c r="D39" s="77" t="s">
        <v>253</v>
      </c>
      <c r="E39" s="77" t="s">
        <v>252</v>
      </c>
      <c r="F39" s="77" t="s">
        <v>515</v>
      </c>
      <c r="G39" s="77" t="s">
        <v>516</v>
      </c>
      <c r="H39" s="77" t="s">
        <v>89</v>
      </c>
      <c r="I39" s="77" t="s">
        <v>367</v>
      </c>
      <c r="J39" s="77" t="s">
        <v>398</v>
      </c>
      <c r="K39" s="77" t="s">
        <v>129</v>
      </c>
      <c r="L39" s="77" t="s">
        <v>12</v>
      </c>
      <c r="M39" s="77">
        <v>49.99</v>
      </c>
      <c r="N39" s="96">
        <f t="shared" si="1"/>
        <v>53658.266200000005</v>
      </c>
      <c r="O39" s="77"/>
      <c r="P39" s="96"/>
      <c r="Q39" s="78">
        <f t="shared" si="2"/>
        <v>0.31</v>
      </c>
      <c r="R39" s="27">
        <v>15.4969</v>
      </c>
      <c r="AD39" s="34"/>
      <c r="AE39" s="34"/>
      <c r="AF39" s="34"/>
      <c r="AG39" s="34"/>
      <c r="AH39" s="34"/>
      <c r="AI39" s="34"/>
      <c r="AJ39" s="35"/>
      <c r="AK39" s="34"/>
      <c r="AL39" s="35"/>
      <c r="AM39" s="34"/>
      <c r="AN39" s="34"/>
      <c r="AO39" s="35"/>
      <c r="AP39" s="35"/>
      <c r="AQ39" s="48">
        <f t="shared" si="3"/>
        <v>0</v>
      </c>
      <c r="AR39" s="66">
        <f t="shared" si="4"/>
        <v>0</v>
      </c>
      <c r="AS39" s="67">
        <f t="shared" si="5"/>
        <v>0</v>
      </c>
      <c r="AT39" s="67">
        <f t="shared" si="5"/>
        <v>0</v>
      </c>
      <c r="AU39" s="67">
        <f t="shared" si="5"/>
        <v>0</v>
      </c>
      <c r="AV39" s="67">
        <f t="shared" si="5"/>
        <v>0</v>
      </c>
      <c r="AW39" s="67">
        <f t="shared" si="5"/>
        <v>0</v>
      </c>
      <c r="AX39" s="67">
        <f t="shared" si="5"/>
        <v>0</v>
      </c>
      <c r="AY39" s="67">
        <f t="shared" si="5"/>
        <v>0</v>
      </c>
      <c r="AZ39" s="67">
        <f t="shared" si="5"/>
        <v>0</v>
      </c>
      <c r="BA39" s="68">
        <f t="shared" si="6"/>
        <v>0</v>
      </c>
      <c r="BB39" s="64">
        <f t="shared" si="7"/>
        <v>0</v>
      </c>
      <c r="BC39" s="69">
        <f t="shared" si="8"/>
        <v>0</v>
      </c>
      <c r="BD39" s="67">
        <f t="shared" si="9"/>
        <v>0</v>
      </c>
      <c r="BE39" s="67">
        <f t="shared" si="9"/>
        <v>0</v>
      </c>
      <c r="BF39" s="67">
        <f t="shared" si="9"/>
        <v>0</v>
      </c>
      <c r="BG39" s="67">
        <f t="shared" si="9"/>
        <v>0</v>
      </c>
      <c r="BH39" s="67">
        <f t="shared" si="9"/>
        <v>0</v>
      </c>
      <c r="BI39" s="67">
        <f t="shared" si="9"/>
        <v>0</v>
      </c>
      <c r="BJ39" s="67">
        <f t="shared" si="9"/>
        <v>0</v>
      </c>
      <c r="BK39" s="67">
        <f t="shared" si="9"/>
        <v>0</v>
      </c>
      <c r="BL39" s="70">
        <f t="shared" si="10"/>
        <v>0</v>
      </c>
      <c r="BM39" s="71">
        <f t="shared" si="11"/>
        <v>0</v>
      </c>
      <c r="BN39" s="71">
        <f t="shared" si="12"/>
        <v>0</v>
      </c>
      <c r="BO39" s="71">
        <f t="shared" si="13"/>
        <v>0</v>
      </c>
      <c r="BP39" s="71">
        <f t="shared" si="14"/>
        <v>0</v>
      </c>
      <c r="BQ39" s="71">
        <f t="shared" si="15"/>
        <v>0</v>
      </c>
      <c r="BR39" s="71">
        <f t="shared" si="16"/>
        <v>0</v>
      </c>
      <c r="BS39" s="71">
        <f t="shared" si="17"/>
        <v>0</v>
      </c>
      <c r="BT39" s="71">
        <f t="shared" si="18"/>
        <v>0</v>
      </c>
      <c r="BU39" s="72">
        <f t="shared" si="19"/>
        <v>0</v>
      </c>
      <c r="BV39" s="73">
        <f t="shared" si="20"/>
        <v>0</v>
      </c>
      <c r="BW39" s="129" t="s">
        <v>567</v>
      </c>
      <c r="BX39" s="134">
        <v>2022</v>
      </c>
      <c r="BY39" s="129" t="s">
        <v>568</v>
      </c>
      <c r="BZ39" s="129" t="s">
        <v>572</v>
      </c>
      <c r="CA39" s="129" t="s">
        <v>573</v>
      </c>
      <c r="CB39" s="129" t="s">
        <v>570</v>
      </c>
    </row>
    <row r="40" spans="1:81" x14ac:dyDescent="0.25">
      <c r="A40" s="77" t="str">
        <f t="shared" si="0"/>
        <v>Q2OL00W93L1G599</v>
      </c>
      <c r="B40" s="77" t="s">
        <v>251</v>
      </c>
      <c r="C40" s="77"/>
      <c r="D40" s="77" t="s">
        <v>308</v>
      </c>
      <c r="E40" s="77" t="s">
        <v>252</v>
      </c>
      <c r="F40" s="77" t="s">
        <v>517</v>
      </c>
      <c r="G40" s="77" t="s">
        <v>518</v>
      </c>
      <c r="H40" s="77" t="s">
        <v>456</v>
      </c>
      <c r="I40" s="77" t="s">
        <v>457</v>
      </c>
      <c r="J40" s="77" t="s">
        <v>519</v>
      </c>
      <c r="K40" s="77" t="s">
        <v>128</v>
      </c>
      <c r="L40" s="77" t="s">
        <v>12</v>
      </c>
      <c r="M40" s="77">
        <v>54.99</v>
      </c>
      <c r="N40" s="96">
        <f t="shared" si="1"/>
        <v>59025.1662</v>
      </c>
      <c r="O40" s="77"/>
      <c r="P40" s="96"/>
      <c r="Q40" s="78">
        <f t="shared" si="2"/>
        <v>0.31</v>
      </c>
      <c r="R40" s="27">
        <v>17.046900000000001</v>
      </c>
      <c r="AD40" s="34">
        <v>15</v>
      </c>
      <c r="AE40" s="34">
        <v>15</v>
      </c>
      <c r="AF40" s="34"/>
      <c r="AG40" s="34"/>
      <c r="AH40" s="34"/>
      <c r="AI40" s="34"/>
      <c r="AJ40" s="35">
        <v>15</v>
      </c>
      <c r="AK40" s="34">
        <v>15</v>
      </c>
      <c r="AL40" s="35"/>
      <c r="AM40" s="34"/>
      <c r="AN40" s="34"/>
      <c r="AO40" s="35"/>
      <c r="AP40" s="35"/>
      <c r="AQ40" s="48">
        <f t="shared" si="3"/>
        <v>30</v>
      </c>
      <c r="AR40" s="66">
        <f t="shared" si="4"/>
        <v>511.40700000000004</v>
      </c>
      <c r="AS40" s="67">
        <f t="shared" si="5"/>
        <v>7</v>
      </c>
      <c r="AT40" s="67">
        <f t="shared" si="5"/>
        <v>10</v>
      </c>
      <c r="AU40" s="67">
        <f t="shared" si="5"/>
        <v>8</v>
      </c>
      <c r="AV40" s="67">
        <f t="shared" si="5"/>
        <v>5</v>
      </c>
      <c r="AW40" s="67">
        <f t="shared" si="5"/>
        <v>0</v>
      </c>
      <c r="AX40" s="67">
        <f t="shared" si="5"/>
        <v>0</v>
      </c>
      <c r="AY40" s="67">
        <f t="shared" si="5"/>
        <v>0</v>
      </c>
      <c r="AZ40" s="67">
        <f t="shared" si="5"/>
        <v>0</v>
      </c>
      <c r="BA40" s="68">
        <f t="shared" si="6"/>
        <v>30</v>
      </c>
      <c r="BB40" s="64">
        <f t="shared" si="7"/>
        <v>30</v>
      </c>
      <c r="BC40" s="69">
        <f t="shared" si="8"/>
        <v>511.40700000000004</v>
      </c>
      <c r="BD40" s="67">
        <f t="shared" si="9"/>
        <v>7</v>
      </c>
      <c r="BE40" s="67">
        <f t="shared" si="9"/>
        <v>10</v>
      </c>
      <c r="BF40" s="67">
        <f t="shared" si="9"/>
        <v>8</v>
      </c>
      <c r="BG40" s="67">
        <f t="shared" si="9"/>
        <v>5</v>
      </c>
      <c r="BH40" s="67">
        <f t="shared" si="9"/>
        <v>0</v>
      </c>
      <c r="BI40" s="67">
        <f t="shared" si="9"/>
        <v>0</v>
      </c>
      <c r="BJ40" s="67">
        <f t="shared" si="9"/>
        <v>0</v>
      </c>
      <c r="BK40" s="67">
        <f t="shared" si="9"/>
        <v>0</v>
      </c>
      <c r="BL40" s="70">
        <f t="shared" si="10"/>
        <v>30</v>
      </c>
      <c r="BM40" s="71">
        <f t="shared" si="11"/>
        <v>14</v>
      </c>
      <c r="BN40" s="71">
        <f t="shared" si="12"/>
        <v>20</v>
      </c>
      <c r="BO40" s="71">
        <f t="shared" si="13"/>
        <v>16</v>
      </c>
      <c r="BP40" s="71">
        <f t="shared" si="14"/>
        <v>10</v>
      </c>
      <c r="BQ40" s="71">
        <f t="shared" si="15"/>
        <v>0</v>
      </c>
      <c r="BR40" s="71">
        <f t="shared" si="16"/>
        <v>0</v>
      </c>
      <c r="BS40" s="71">
        <f t="shared" si="17"/>
        <v>0</v>
      </c>
      <c r="BT40" s="71">
        <f t="shared" si="18"/>
        <v>0</v>
      </c>
      <c r="BU40" s="72">
        <f t="shared" si="19"/>
        <v>60</v>
      </c>
      <c r="BV40" s="73">
        <f t="shared" si="20"/>
        <v>1022.8140000000001</v>
      </c>
      <c r="BW40" s="129" t="s">
        <v>567</v>
      </c>
      <c r="BX40" s="134">
        <v>2022</v>
      </c>
      <c r="BY40" s="129" t="s">
        <v>568</v>
      </c>
      <c r="BZ40" s="129" t="s">
        <v>572</v>
      </c>
      <c r="CA40" s="129" t="s">
        <v>573</v>
      </c>
      <c r="CB40" s="129" t="s">
        <v>550</v>
      </c>
      <c r="CC40" t="s">
        <v>550</v>
      </c>
    </row>
    <row r="41" spans="1:81" x14ac:dyDescent="0.25">
      <c r="A41" s="77" t="str">
        <f t="shared" si="0"/>
        <v>Q2OL00W93L1JBLK</v>
      </c>
      <c r="B41" s="77" t="s">
        <v>251</v>
      </c>
      <c r="C41" s="77"/>
      <c r="D41" s="77" t="s">
        <v>308</v>
      </c>
      <c r="E41" s="77" t="s">
        <v>252</v>
      </c>
      <c r="F41" s="77" t="s">
        <v>517</v>
      </c>
      <c r="G41" s="77" t="s">
        <v>518</v>
      </c>
      <c r="H41" s="77" t="s">
        <v>85</v>
      </c>
      <c r="I41" s="77" t="s">
        <v>366</v>
      </c>
      <c r="J41" s="77" t="s">
        <v>519</v>
      </c>
      <c r="K41" s="77" t="s">
        <v>128</v>
      </c>
      <c r="L41" s="77" t="s">
        <v>12</v>
      </c>
      <c r="M41" s="77">
        <v>54.99</v>
      </c>
      <c r="N41" s="96">
        <f t="shared" si="1"/>
        <v>59025.1662</v>
      </c>
      <c r="O41" s="77"/>
      <c r="P41" s="96"/>
      <c r="Q41" s="78">
        <f t="shared" si="2"/>
        <v>0.31</v>
      </c>
      <c r="R41" s="27">
        <v>17.046900000000001</v>
      </c>
      <c r="AD41" s="34">
        <v>15</v>
      </c>
      <c r="AE41" s="34">
        <v>15</v>
      </c>
      <c r="AF41" s="34"/>
      <c r="AG41" s="34"/>
      <c r="AH41" s="34"/>
      <c r="AI41" s="34"/>
      <c r="AJ41" s="35">
        <v>15</v>
      </c>
      <c r="AK41" s="34">
        <v>15</v>
      </c>
      <c r="AL41" s="35"/>
      <c r="AM41" s="34"/>
      <c r="AN41" s="34"/>
      <c r="AO41" s="35"/>
      <c r="AP41" s="35"/>
      <c r="AQ41" s="48">
        <f t="shared" si="3"/>
        <v>30</v>
      </c>
      <c r="AR41" s="66">
        <f t="shared" si="4"/>
        <v>511.40700000000004</v>
      </c>
      <c r="AS41" s="67">
        <f t="shared" si="5"/>
        <v>7</v>
      </c>
      <c r="AT41" s="67">
        <f t="shared" si="5"/>
        <v>10</v>
      </c>
      <c r="AU41" s="67">
        <f t="shared" si="5"/>
        <v>8</v>
      </c>
      <c r="AV41" s="67">
        <f t="shared" si="5"/>
        <v>5</v>
      </c>
      <c r="AW41" s="67">
        <f t="shared" si="5"/>
        <v>0</v>
      </c>
      <c r="AX41" s="67">
        <f t="shared" si="5"/>
        <v>0</v>
      </c>
      <c r="AY41" s="67">
        <f t="shared" si="5"/>
        <v>0</v>
      </c>
      <c r="AZ41" s="67">
        <f t="shared" si="5"/>
        <v>0</v>
      </c>
      <c r="BA41" s="68">
        <f t="shared" si="6"/>
        <v>30</v>
      </c>
      <c r="BB41" s="64">
        <f t="shared" si="7"/>
        <v>30</v>
      </c>
      <c r="BC41" s="69">
        <f t="shared" si="8"/>
        <v>511.40700000000004</v>
      </c>
      <c r="BD41" s="67">
        <f t="shared" si="9"/>
        <v>7</v>
      </c>
      <c r="BE41" s="67">
        <f t="shared" si="9"/>
        <v>10</v>
      </c>
      <c r="BF41" s="67">
        <f t="shared" si="9"/>
        <v>8</v>
      </c>
      <c r="BG41" s="67">
        <f t="shared" si="9"/>
        <v>5</v>
      </c>
      <c r="BH41" s="67">
        <f t="shared" si="9"/>
        <v>0</v>
      </c>
      <c r="BI41" s="67">
        <f t="shared" si="9"/>
        <v>0</v>
      </c>
      <c r="BJ41" s="67">
        <f t="shared" si="9"/>
        <v>0</v>
      </c>
      <c r="BK41" s="67">
        <f t="shared" si="9"/>
        <v>0</v>
      </c>
      <c r="BL41" s="70">
        <f t="shared" si="10"/>
        <v>30</v>
      </c>
      <c r="BM41" s="71">
        <f t="shared" si="11"/>
        <v>14</v>
      </c>
      <c r="BN41" s="71">
        <f t="shared" si="12"/>
        <v>20</v>
      </c>
      <c r="BO41" s="71">
        <f t="shared" si="13"/>
        <v>16</v>
      </c>
      <c r="BP41" s="71">
        <f t="shared" si="14"/>
        <v>10</v>
      </c>
      <c r="BQ41" s="71">
        <f t="shared" si="15"/>
        <v>0</v>
      </c>
      <c r="BR41" s="71">
        <f t="shared" si="16"/>
        <v>0</v>
      </c>
      <c r="BS41" s="71">
        <f t="shared" si="17"/>
        <v>0</v>
      </c>
      <c r="BT41" s="71">
        <f t="shared" si="18"/>
        <v>0</v>
      </c>
      <c r="BU41" s="72">
        <f t="shared" si="19"/>
        <v>60</v>
      </c>
      <c r="BV41" s="73">
        <f t="shared" si="20"/>
        <v>1022.8140000000001</v>
      </c>
      <c r="BW41" s="129" t="s">
        <v>567</v>
      </c>
      <c r="BX41" s="134">
        <v>2022</v>
      </c>
      <c r="BY41" s="129" t="s">
        <v>568</v>
      </c>
      <c r="BZ41" s="129" t="s">
        <v>572</v>
      </c>
      <c r="CA41" s="129" t="s">
        <v>573</v>
      </c>
      <c r="CB41" s="129" t="s">
        <v>550</v>
      </c>
      <c r="CC41" t="s">
        <v>550</v>
      </c>
    </row>
    <row r="42" spans="1:81" x14ac:dyDescent="0.25">
      <c r="A42" s="77" t="str">
        <f t="shared" si="0"/>
        <v>Q0RH03RCYD0JBLK</v>
      </c>
      <c r="B42" s="77" t="s">
        <v>251</v>
      </c>
      <c r="C42" s="77"/>
      <c r="D42" s="77" t="s">
        <v>255</v>
      </c>
      <c r="E42" s="77" t="s">
        <v>252</v>
      </c>
      <c r="F42" s="77" t="s">
        <v>520</v>
      </c>
      <c r="G42" s="77" t="s">
        <v>521</v>
      </c>
      <c r="H42" s="77" t="s">
        <v>85</v>
      </c>
      <c r="I42" s="77" t="s">
        <v>366</v>
      </c>
      <c r="J42" s="77" t="s">
        <v>390</v>
      </c>
      <c r="K42" s="77" t="s">
        <v>128</v>
      </c>
      <c r="L42" s="77" t="s">
        <v>12</v>
      </c>
      <c r="M42" s="77">
        <v>39.99</v>
      </c>
      <c r="N42" s="96">
        <f t="shared" si="1"/>
        <v>42924.466200000003</v>
      </c>
      <c r="O42" s="77"/>
      <c r="P42" s="96"/>
      <c r="Q42" s="78">
        <f t="shared" si="2"/>
        <v>0.31</v>
      </c>
      <c r="R42" s="27">
        <v>12.3969</v>
      </c>
      <c r="AD42" s="34">
        <v>15</v>
      </c>
      <c r="AE42" s="34">
        <v>15</v>
      </c>
      <c r="AF42" s="34"/>
      <c r="AG42" s="34"/>
      <c r="AH42" s="34"/>
      <c r="AI42" s="34"/>
      <c r="AJ42" s="35">
        <v>15</v>
      </c>
      <c r="AK42" s="34">
        <v>15</v>
      </c>
      <c r="AL42" s="35"/>
      <c r="AM42" s="34"/>
      <c r="AN42" s="34"/>
      <c r="AO42" s="35"/>
      <c r="AP42" s="35"/>
      <c r="AQ42" s="48">
        <f t="shared" si="3"/>
        <v>30</v>
      </c>
      <c r="AR42" s="66">
        <f t="shared" si="4"/>
        <v>371.90700000000004</v>
      </c>
      <c r="AS42" s="67">
        <f t="shared" si="5"/>
        <v>7</v>
      </c>
      <c r="AT42" s="67">
        <f t="shared" si="5"/>
        <v>10</v>
      </c>
      <c r="AU42" s="67">
        <f t="shared" si="5"/>
        <v>8</v>
      </c>
      <c r="AV42" s="67">
        <f t="shared" si="5"/>
        <v>5</v>
      </c>
      <c r="AW42" s="67">
        <f t="shared" si="5"/>
        <v>0</v>
      </c>
      <c r="AX42" s="67">
        <f t="shared" si="5"/>
        <v>0</v>
      </c>
      <c r="AY42" s="67">
        <f t="shared" si="5"/>
        <v>0</v>
      </c>
      <c r="AZ42" s="67">
        <f t="shared" si="5"/>
        <v>0</v>
      </c>
      <c r="BA42" s="68">
        <f t="shared" si="6"/>
        <v>30</v>
      </c>
      <c r="BB42" s="64">
        <f t="shared" si="7"/>
        <v>30</v>
      </c>
      <c r="BC42" s="69">
        <f t="shared" si="8"/>
        <v>371.90700000000004</v>
      </c>
      <c r="BD42" s="67">
        <f t="shared" si="9"/>
        <v>7</v>
      </c>
      <c r="BE42" s="67">
        <f t="shared" si="9"/>
        <v>10</v>
      </c>
      <c r="BF42" s="67">
        <f t="shared" si="9"/>
        <v>8</v>
      </c>
      <c r="BG42" s="67">
        <f t="shared" si="9"/>
        <v>5</v>
      </c>
      <c r="BH42" s="67">
        <f t="shared" si="9"/>
        <v>0</v>
      </c>
      <c r="BI42" s="67">
        <f t="shared" si="9"/>
        <v>0</v>
      </c>
      <c r="BJ42" s="67">
        <f t="shared" si="9"/>
        <v>0</v>
      </c>
      <c r="BK42" s="67">
        <f t="shared" si="9"/>
        <v>0</v>
      </c>
      <c r="BL42" s="70">
        <f t="shared" si="10"/>
        <v>30</v>
      </c>
      <c r="BM42" s="71">
        <f t="shared" si="11"/>
        <v>14</v>
      </c>
      <c r="BN42" s="71">
        <f t="shared" si="12"/>
        <v>20</v>
      </c>
      <c r="BO42" s="71">
        <f t="shared" si="13"/>
        <v>16</v>
      </c>
      <c r="BP42" s="71">
        <f t="shared" si="14"/>
        <v>10</v>
      </c>
      <c r="BQ42" s="71">
        <f t="shared" si="15"/>
        <v>0</v>
      </c>
      <c r="BR42" s="71">
        <f t="shared" si="16"/>
        <v>0</v>
      </c>
      <c r="BS42" s="71">
        <f t="shared" si="17"/>
        <v>0</v>
      </c>
      <c r="BT42" s="71">
        <f t="shared" si="18"/>
        <v>0</v>
      </c>
      <c r="BU42" s="72">
        <f t="shared" si="19"/>
        <v>60</v>
      </c>
      <c r="BV42" s="73">
        <f t="shared" si="20"/>
        <v>743.81400000000008</v>
      </c>
      <c r="BW42" s="129" t="s">
        <v>567</v>
      </c>
      <c r="BX42" s="134">
        <v>2022</v>
      </c>
      <c r="BY42" s="129" t="s">
        <v>568</v>
      </c>
      <c r="BZ42" s="129" t="s">
        <v>572</v>
      </c>
      <c r="CA42" s="129" t="s">
        <v>573</v>
      </c>
      <c r="CB42" s="129" t="s">
        <v>548</v>
      </c>
      <c r="CC42" t="s">
        <v>548</v>
      </c>
    </row>
    <row r="43" spans="1:81" x14ac:dyDescent="0.25">
      <c r="A43" s="77" t="str">
        <f t="shared" si="0"/>
        <v>Q0RH03RCYD0G011</v>
      </c>
      <c r="B43" s="77" t="s">
        <v>251</v>
      </c>
      <c r="C43" s="77"/>
      <c r="D43" s="77" t="s">
        <v>255</v>
      </c>
      <c r="E43" s="77" t="s">
        <v>252</v>
      </c>
      <c r="F43" s="77" t="s">
        <v>520</v>
      </c>
      <c r="G43" s="77" t="s">
        <v>521</v>
      </c>
      <c r="H43" s="77" t="s">
        <v>89</v>
      </c>
      <c r="I43" s="77" t="s">
        <v>367</v>
      </c>
      <c r="J43" s="77" t="s">
        <v>390</v>
      </c>
      <c r="K43" s="77" t="s">
        <v>128</v>
      </c>
      <c r="L43" s="77" t="s">
        <v>12</v>
      </c>
      <c r="M43" s="77">
        <v>39.99</v>
      </c>
      <c r="N43" s="96">
        <f t="shared" si="1"/>
        <v>42924.466200000003</v>
      </c>
      <c r="O43" s="77"/>
      <c r="P43" s="96"/>
      <c r="Q43" s="78">
        <f t="shared" si="2"/>
        <v>0.31</v>
      </c>
      <c r="R43" s="27">
        <v>12.3969</v>
      </c>
      <c r="AD43" s="34"/>
      <c r="AE43" s="34"/>
      <c r="AF43" s="34"/>
      <c r="AG43" s="34"/>
      <c r="AH43" s="34"/>
      <c r="AI43" s="34"/>
      <c r="AJ43" s="35"/>
      <c r="AK43" s="34"/>
      <c r="AL43" s="35"/>
      <c r="AM43" s="34"/>
      <c r="AN43" s="34"/>
      <c r="AO43" s="35"/>
      <c r="AP43" s="35"/>
      <c r="AQ43" s="48">
        <f t="shared" si="3"/>
        <v>0</v>
      </c>
      <c r="AR43" s="66">
        <f t="shared" si="4"/>
        <v>0</v>
      </c>
      <c r="AS43" s="67">
        <f t="shared" si="5"/>
        <v>0</v>
      </c>
      <c r="AT43" s="67">
        <f t="shared" si="5"/>
        <v>0</v>
      </c>
      <c r="AU43" s="67">
        <f t="shared" si="5"/>
        <v>0</v>
      </c>
      <c r="AV43" s="67">
        <f t="shared" si="5"/>
        <v>0</v>
      </c>
      <c r="AW43" s="67">
        <f t="shared" si="5"/>
        <v>0</v>
      </c>
      <c r="AX43" s="67">
        <f t="shared" si="5"/>
        <v>0</v>
      </c>
      <c r="AY43" s="67">
        <f t="shared" si="5"/>
        <v>0</v>
      </c>
      <c r="AZ43" s="67">
        <f t="shared" si="5"/>
        <v>0</v>
      </c>
      <c r="BA43" s="68">
        <f t="shared" si="6"/>
        <v>0</v>
      </c>
      <c r="BB43" s="64">
        <f t="shared" si="7"/>
        <v>0</v>
      </c>
      <c r="BC43" s="69">
        <f t="shared" si="8"/>
        <v>0</v>
      </c>
      <c r="BD43" s="67">
        <f t="shared" si="9"/>
        <v>0</v>
      </c>
      <c r="BE43" s="67">
        <f t="shared" si="9"/>
        <v>0</v>
      </c>
      <c r="BF43" s="67">
        <f t="shared" si="9"/>
        <v>0</v>
      </c>
      <c r="BG43" s="67">
        <f t="shared" si="9"/>
        <v>0</v>
      </c>
      <c r="BH43" s="67">
        <f t="shared" si="9"/>
        <v>0</v>
      </c>
      <c r="BI43" s="67">
        <f t="shared" si="9"/>
        <v>0</v>
      </c>
      <c r="BJ43" s="67">
        <f t="shared" si="9"/>
        <v>0</v>
      </c>
      <c r="BK43" s="67">
        <f t="shared" si="9"/>
        <v>0</v>
      </c>
      <c r="BL43" s="70">
        <f t="shared" si="10"/>
        <v>0</v>
      </c>
      <c r="BM43" s="71">
        <f t="shared" si="11"/>
        <v>0</v>
      </c>
      <c r="BN43" s="71">
        <f t="shared" si="12"/>
        <v>0</v>
      </c>
      <c r="BO43" s="71">
        <f t="shared" si="13"/>
        <v>0</v>
      </c>
      <c r="BP43" s="71">
        <f t="shared" si="14"/>
        <v>0</v>
      </c>
      <c r="BQ43" s="71">
        <f t="shared" si="15"/>
        <v>0</v>
      </c>
      <c r="BR43" s="71">
        <f t="shared" si="16"/>
        <v>0</v>
      </c>
      <c r="BS43" s="71">
        <f t="shared" si="17"/>
        <v>0</v>
      </c>
      <c r="BT43" s="71">
        <f t="shared" si="18"/>
        <v>0</v>
      </c>
      <c r="BU43" s="72">
        <f t="shared" si="19"/>
        <v>0</v>
      </c>
      <c r="BV43" s="73">
        <f t="shared" si="20"/>
        <v>0</v>
      </c>
      <c r="BW43" s="129" t="s">
        <v>567</v>
      </c>
      <c r="BX43" s="134">
        <v>2022</v>
      </c>
      <c r="BY43" s="129" t="s">
        <v>568</v>
      </c>
      <c r="BZ43" s="129" t="s">
        <v>572</v>
      </c>
      <c r="CA43" s="129" t="s">
        <v>573</v>
      </c>
      <c r="CB43" s="129" t="s">
        <v>570</v>
      </c>
    </row>
    <row r="44" spans="1:81" x14ac:dyDescent="0.25">
      <c r="A44" s="77" t="str">
        <f t="shared" si="0"/>
        <v>Q0RH03RCYD0G1U2</v>
      </c>
      <c r="B44" s="77" t="s">
        <v>251</v>
      </c>
      <c r="C44" s="77"/>
      <c r="D44" s="77" t="s">
        <v>255</v>
      </c>
      <c r="E44" s="77" t="s">
        <v>252</v>
      </c>
      <c r="F44" s="77" t="s">
        <v>520</v>
      </c>
      <c r="G44" s="77" t="s">
        <v>521</v>
      </c>
      <c r="H44" s="77" t="s">
        <v>465</v>
      </c>
      <c r="I44" s="77" t="s">
        <v>466</v>
      </c>
      <c r="J44" s="77" t="s">
        <v>390</v>
      </c>
      <c r="K44" s="77" t="s">
        <v>128</v>
      </c>
      <c r="L44" s="77" t="s">
        <v>12</v>
      </c>
      <c r="M44" s="77">
        <v>39.99</v>
      </c>
      <c r="N44" s="96">
        <f t="shared" si="1"/>
        <v>42924.466200000003</v>
      </c>
      <c r="O44" s="77"/>
      <c r="P44" s="96"/>
      <c r="Q44" s="78">
        <f t="shared" si="2"/>
        <v>0.31</v>
      </c>
      <c r="R44" s="27">
        <v>12.3969</v>
      </c>
      <c r="AD44" s="34"/>
      <c r="AE44" s="34"/>
      <c r="AF44" s="34"/>
      <c r="AG44" s="34"/>
      <c r="AH44" s="34"/>
      <c r="AI44" s="34"/>
      <c r="AJ44" s="35"/>
      <c r="AK44" s="34"/>
      <c r="AL44" s="35"/>
      <c r="AM44" s="34"/>
      <c r="AN44" s="34"/>
      <c r="AO44" s="35"/>
      <c r="AP44" s="35"/>
      <c r="AQ44" s="48">
        <f t="shared" si="3"/>
        <v>0</v>
      </c>
      <c r="AR44" s="66">
        <f t="shared" si="4"/>
        <v>0</v>
      </c>
      <c r="AS44" s="67">
        <f t="shared" si="5"/>
        <v>0</v>
      </c>
      <c r="AT44" s="67">
        <f t="shared" si="5"/>
        <v>0</v>
      </c>
      <c r="AU44" s="67">
        <f t="shared" si="5"/>
        <v>0</v>
      </c>
      <c r="AV44" s="67">
        <f t="shared" si="5"/>
        <v>0</v>
      </c>
      <c r="AW44" s="67">
        <f t="shared" si="5"/>
        <v>0</v>
      </c>
      <c r="AX44" s="67">
        <f t="shared" si="5"/>
        <v>0</v>
      </c>
      <c r="AY44" s="67">
        <f t="shared" si="5"/>
        <v>0</v>
      </c>
      <c r="AZ44" s="67">
        <f t="shared" si="5"/>
        <v>0</v>
      </c>
      <c r="BA44" s="68">
        <f t="shared" si="6"/>
        <v>0</v>
      </c>
      <c r="BB44" s="64">
        <f t="shared" si="7"/>
        <v>0</v>
      </c>
      <c r="BC44" s="69">
        <f t="shared" si="8"/>
        <v>0</v>
      </c>
      <c r="BD44" s="67">
        <f t="shared" si="9"/>
        <v>0</v>
      </c>
      <c r="BE44" s="67">
        <f t="shared" si="9"/>
        <v>0</v>
      </c>
      <c r="BF44" s="67">
        <f t="shared" si="9"/>
        <v>0</v>
      </c>
      <c r="BG44" s="67">
        <f t="shared" si="9"/>
        <v>0</v>
      </c>
      <c r="BH44" s="67">
        <f t="shared" si="9"/>
        <v>0</v>
      </c>
      <c r="BI44" s="67">
        <f t="shared" si="9"/>
        <v>0</v>
      </c>
      <c r="BJ44" s="67">
        <f t="shared" si="9"/>
        <v>0</v>
      </c>
      <c r="BK44" s="67">
        <f t="shared" si="9"/>
        <v>0</v>
      </c>
      <c r="BL44" s="70">
        <f t="shared" si="10"/>
        <v>0</v>
      </c>
      <c r="BM44" s="71">
        <f t="shared" si="11"/>
        <v>0</v>
      </c>
      <c r="BN44" s="71">
        <f t="shared" si="12"/>
        <v>0</v>
      </c>
      <c r="BO44" s="71">
        <f t="shared" si="13"/>
        <v>0</v>
      </c>
      <c r="BP44" s="71">
        <f t="shared" si="14"/>
        <v>0</v>
      </c>
      <c r="BQ44" s="71">
        <f t="shared" si="15"/>
        <v>0</v>
      </c>
      <c r="BR44" s="71">
        <f t="shared" si="16"/>
        <v>0</v>
      </c>
      <c r="BS44" s="71">
        <f t="shared" si="17"/>
        <v>0</v>
      </c>
      <c r="BT44" s="71">
        <f t="shared" si="18"/>
        <v>0</v>
      </c>
      <c r="BU44" s="72">
        <f t="shared" si="19"/>
        <v>0</v>
      </c>
      <c r="BV44" s="73">
        <f t="shared" si="20"/>
        <v>0</v>
      </c>
      <c r="BW44" s="129" t="s">
        <v>567</v>
      </c>
      <c r="BX44" s="134">
        <v>2022</v>
      </c>
      <c r="BY44" s="129" t="s">
        <v>568</v>
      </c>
      <c r="BZ44" s="129" t="s">
        <v>572</v>
      </c>
      <c r="CA44" s="129" t="s">
        <v>573</v>
      </c>
      <c r="CB44" s="129" t="s">
        <v>570</v>
      </c>
    </row>
    <row r="45" spans="1:81" x14ac:dyDescent="0.25">
      <c r="A45" s="77" t="str">
        <f t="shared" si="0"/>
        <v>Q2OL09WDSB0G1V1</v>
      </c>
      <c r="B45" s="77" t="s">
        <v>251</v>
      </c>
      <c r="C45" s="77"/>
      <c r="D45" s="77" t="s">
        <v>308</v>
      </c>
      <c r="E45" s="77" t="s">
        <v>252</v>
      </c>
      <c r="F45" s="77" t="s">
        <v>522</v>
      </c>
      <c r="G45" s="77" t="s">
        <v>523</v>
      </c>
      <c r="H45" s="77" t="s">
        <v>459</v>
      </c>
      <c r="I45" s="77" t="s">
        <v>460</v>
      </c>
      <c r="J45" s="77" t="s">
        <v>482</v>
      </c>
      <c r="K45" s="77" t="s">
        <v>450</v>
      </c>
      <c r="L45" s="77" t="s">
        <v>12</v>
      </c>
      <c r="M45" s="77">
        <v>89.99</v>
      </c>
      <c r="N45" s="96">
        <f t="shared" si="1"/>
        <v>96593.46620000001</v>
      </c>
      <c r="O45" s="77"/>
      <c r="P45" s="96"/>
      <c r="Q45" s="78">
        <f t="shared" si="2"/>
        <v>0.31</v>
      </c>
      <c r="R45" s="27">
        <v>27.896899999999999</v>
      </c>
      <c r="AD45" s="34"/>
      <c r="AE45" s="34"/>
      <c r="AF45" s="34"/>
      <c r="AG45" s="34"/>
      <c r="AH45" s="34"/>
      <c r="AI45" s="34"/>
      <c r="AJ45" s="35"/>
      <c r="AK45" s="34"/>
      <c r="AL45" s="35"/>
      <c r="AM45" s="34"/>
      <c r="AN45" s="34"/>
      <c r="AO45" s="35"/>
      <c r="AP45" s="35"/>
      <c r="AQ45" s="48">
        <f t="shared" si="3"/>
        <v>0</v>
      </c>
      <c r="AR45" s="66">
        <f t="shared" si="4"/>
        <v>0</v>
      </c>
      <c r="AS45" s="67">
        <f t="shared" si="5"/>
        <v>0</v>
      </c>
      <c r="AT45" s="67">
        <f t="shared" si="5"/>
        <v>0</v>
      </c>
      <c r="AU45" s="67">
        <f t="shared" si="5"/>
        <v>0</v>
      </c>
      <c r="AV45" s="67">
        <f t="shared" si="5"/>
        <v>0</v>
      </c>
      <c r="AW45" s="67">
        <f t="shared" ref="AS45:AZ56" si="21">ROUND(IF($L45=$L$4,($AQ45*AW$4),IF($L45=$L$5,($AQ45*AW$5),IF($L45=$L$6,($AQ45*AW$6),IF($L45=$L$7,($AQ45*AW$7))))),0)</f>
        <v>0</v>
      </c>
      <c r="AX45" s="67">
        <f t="shared" si="21"/>
        <v>0</v>
      </c>
      <c r="AY45" s="67">
        <f t="shared" si="21"/>
        <v>0</v>
      </c>
      <c r="AZ45" s="67">
        <f t="shared" si="21"/>
        <v>0</v>
      </c>
      <c r="BA45" s="68">
        <f t="shared" si="6"/>
        <v>0</v>
      </c>
      <c r="BB45" s="64">
        <f t="shared" si="7"/>
        <v>0</v>
      </c>
      <c r="BC45" s="69">
        <f t="shared" si="8"/>
        <v>0</v>
      </c>
      <c r="BD45" s="67">
        <f t="shared" si="9"/>
        <v>0</v>
      </c>
      <c r="BE45" s="67">
        <f t="shared" si="9"/>
        <v>0</v>
      </c>
      <c r="BF45" s="67">
        <f t="shared" si="9"/>
        <v>0</v>
      </c>
      <c r="BG45" s="67">
        <f t="shared" si="9"/>
        <v>0</v>
      </c>
      <c r="BH45" s="67">
        <f t="shared" ref="BD45:BK56" si="22">ROUND(IF($L45=$L$4,($BB45*BH$4),IF($L45=$L$5,($BB45*BH$5),IF($L45=$L$6,($BB45*BH$6),IF($L45=$L$7,($BB45*BH$7))))),0)</f>
        <v>0</v>
      </c>
      <c r="BI45" s="67">
        <f t="shared" si="22"/>
        <v>0</v>
      </c>
      <c r="BJ45" s="67">
        <f t="shared" si="22"/>
        <v>0</v>
      </c>
      <c r="BK45" s="67">
        <f t="shared" si="22"/>
        <v>0</v>
      </c>
      <c r="BL45" s="70">
        <f t="shared" si="10"/>
        <v>0</v>
      </c>
      <c r="BM45" s="71">
        <f t="shared" si="11"/>
        <v>0</v>
      </c>
      <c r="BN45" s="71">
        <f t="shared" si="12"/>
        <v>0</v>
      </c>
      <c r="BO45" s="71">
        <f t="shared" si="13"/>
        <v>0</v>
      </c>
      <c r="BP45" s="71">
        <f t="shared" si="14"/>
        <v>0</v>
      </c>
      <c r="BQ45" s="71">
        <f t="shared" si="15"/>
        <v>0</v>
      </c>
      <c r="BR45" s="71">
        <f t="shared" si="16"/>
        <v>0</v>
      </c>
      <c r="BS45" s="71">
        <f t="shared" si="17"/>
        <v>0</v>
      </c>
      <c r="BT45" s="71">
        <f t="shared" si="18"/>
        <v>0</v>
      </c>
      <c r="BU45" s="72">
        <f t="shared" si="19"/>
        <v>0</v>
      </c>
      <c r="BV45" s="73">
        <f t="shared" si="20"/>
        <v>0</v>
      </c>
      <c r="BW45" s="129" t="s">
        <v>567</v>
      </c>
      <c r="BX45" s="134">
        <v>2022</v>
      </c>
      <c r="BY45" s="129" t="s">
        <v>568</v>
      </c>
      <c r="BZ45" s="129" t="s">
        <v>572</v>
      </c>
      <c r="CA45" s="129" t="s">
        <v>573</v>
      </c>
      <c r="CB45" s="129" t="s">
        <v>570</v>
      </c>
    </row>
    <row r="46" spans="1:81" x14ac:dyDescent="0.25">
      <c r="A46" s="77" t="str">
        <f t="shared" si="0"/>
        <v>Q2OQ10KAMH1G7T1</v>
      </c>
      <c r="B46" s="77" t="s">
        <v>251</v>
      </c>
      <c r="C46" s="77"/>
      <c r="D46" s="77" t="s">
        <v>253</v>
      </c>
      <c r="E46" s="77" t="s">
        <v>254</v>
      </c>
      <c r="F46" s="77" t="s">
        <v>524</v>
      </c>
      <c r="G46" s="77" t="s">
        <v>525</v>
      </c>
      <c r="H46" s="77" t="s">
        <v>512</v>
      </c>
      <c r="I46" s="77" t="s">
        <v>513</v>
      </c>
      <c r="J46" s="77" t="s">
        <v>398</v>
      </c>
      <c r="K46" s="77" t="s">
        <v>129</v>
      </c>
      <c r="L46" s="77" t="s">
        <v>12</v>
      </c>
      <c r="M46" s="77">
        <v>44.99</v>
      </c>
      <c r="N46" s="96">
        <f t="shared" si="1"/>
        <v>48291.366200000004</v>
      </c>
      <c r="O46" s="77"/>
      <c r="P46" s="96"/>
      <c r="Q46" s="78">
        <f t="shared" si="2"/>
        <v>0.31</v>
      </c>
      <c r="R46" s="27">
        <v>13.946900000000001</v>
      </c>
      <c r="AD46" s="34"/>
      <c r="AE46" s="34"/>
      <c r="AF46" s="34"/>
      <c r="AG46" s="34"/>
      <c r="AH46" s="34"/>
      <c r="AI46" s="34"/>
      <c r="AJ46" s="35"/>
      <c r="AK46" s="34"/>
      <c r="AL46" s="35"/>
      <c r="AM46" s="34"/>
      <c r="AN46" s="34"/>
      <c r="AO46" s="35"/>
      <c r="AP46" s="35"/>
      <c r="AQ46" s="48">
        <f t="shared" si="3"/>
        <v>0</v>
      </c>
      <c r="AR46" s="66">
        <f t="shared" si="4"/>
        <v>0</v>
      </c>
      <c r="AS46" s="67">
        <f t="shared" si="21"/>
        <v>0</v>
      </c>
      <c r="AT46" s="67">
        <f t="shared" si="21"/>
        <v>0</v>
      </c>
      <c r="AU46" s="67">
        <f t="shared" si="21"/>
        <v>0</v>
      </c>
      <c r="AV46" s="67">
        <f t="shared" si="21"/>
        <v>0</v>
      </c>
      <c r="AW46" s="67">
        <f t="shared" si="21"/>
        <v>0</v>
      </c>
      <c r="AX46" s="67">
        <f t="shared" si="21"/>
        <v>0</v>
      </c>
      <c r="AY46" s="67">
        <f t="shared" si="21"/>
        <v>0</v>
      </c>
      <c r="AZ46" s="67">
        <f t="shared" si="21"/>
        <v>0</v>
      </c>
      <c r="BA46" s="68">
        <f t="shared" si="6"/>
        <v>0</v>
      </c>
      <c r="BB46" s="64">
        <f t="shared" si="7"/>
        <v>0</v>
      </c>
      <c r="BC46" s="69">
        <f t="shared" si="8"/>
        <v>0</v>
      </c>
      <c r="BD46" s="67">
        <f t="shared" si="22"/>
        <v>0</v>
      </c>
      <c r="BE46" s="67">
        <f t="shared" si="22"/>
        <v>0</v>
      </c>
      <c r="BF46" s="67">
        <f t="shared" si="22"/>
        <v>0</v>
      </c>
      <c r="BG46" s="67">
        <f t="shared" si="22"/>
        <v>0</v>
      </c>
      <c r="BH46" s="67">
        <f t="shared" si="22"/>
        <v>0</v>
      </c>
      <c r="BI46" s="67">
        <f t="shared" si="22"/>
        <v>0</v>
      </c>
      <c r="BJ46" s="67">
        <f t="shared" si="22"/>
        <v>0</v>
      </c>
      <c r="BK46" s="67">
        <f t="shared" si="22"/>
        <v>0</v>
      </c>
      <c r="BL46" s="70">
        <f t="shared" si="10"/>
        <v>0</v>
      </c>
      <c r="BM46" s="71">
        <f t="shared" si="11"/>
        <v>0</v>
      </c>
      <c r="BN46" s="71">
        <f t="shared" si="12"/>
        <v>0</v>
      </c>
      <c r="BO46" s="71">
        <f t="shared" si="13"/>
        <v>0</v>
      </c>
      <c r="BP46" s="71">
        <f t="shared" si="14"/>
        <v>0</v>
      </c>
      <c r="BQ46" s="71">
        <f t="shared" si="15"/>
        <v>0</v>
      </c>
      <c r="BR46" s="71">
        <f t="shared" si="16"/>
        <v>0</v>
      </c>
      <c r="BS46" s="71">
        <f t="shared" si="17"/>
        <v>0</v>
      </c>
      <c r="BT46" s="71">
        <f t="shared" si="18"/>
        <v>0</v>
      </c>
      <c r="BU46" s="72">
        <f t="shared" si="19"/>
        <v>0</v>
      </c>
      <c r="BV46" s="73">
        <f t="shared" si="20"/>
        <v>0</v>
      </c>
      <c r="BW46" s="129" t="s">
        <v>567</v>
      </c>
      <c r="BX46" s="134">
        <v>2022</v>
      </c>
      <c r="BY46" s="129" t="s">
        <v>568</v>
      </c>
      <c r="BZ46" s="129" t="s">
        <v>572</v>
      </c>
      <c r="CA46" s="129" t="s">
        <v>573</v>
      </c>
      <c r="CB46" s="129" t="s">
        <v>547</v>
      </c>
    </row>
    <row r="47" spans="1:81" x14ac:dyDescent="0.25">
      <c r="A47" s="77" t="str">
        <f t="shared" si="0"/>
        <v>Q2OQ10KAMH1JBLK</v>
      </c>
      <c r="B47" s="77" t="s">
        <v>251</v>
      </c>
      <c r="C47" s="77"/>
      <c r="D47" s="77" t="s">
        <v>253</v>
      </c>
      <c r="E47" s="77" t="s">
        <v>254</v>
      </c>
      <c r="F47" s="77" t="s">
        <v>524</v>
      </c>
      <c r="G47" s="77" t="s">
        <v>525</v>
      </c>
      <c r="H47" s="77" t="s">
        <v>85</v>
      </c>
      <c r="I47" s="77" t="s">
        <v>366</v>
      </c>
      <c r="J47" s="77" t="s">
        <v>398</v>
      </c>
      <c r="K47" s="77" t="s">
        <v>129</v>
      </c>
      <c r="L47" s="77" t="s">
        <v>12</v>
      </c>
      <c r="M47" s="77">
        <v>44.99</v>
      </c>
      <c r="N47" s="96">
        <f t="shared" si="1"/>
        <v>48291.366200000004</v>
      </c>
      <c r="O47" s="77"/>
      <c r="P47" s="96"/>
      <c r="Q47" s="78">
        <f t="shared" si="2"/>
        <v>0.31</v>
      </c>
      <c r="R47" s="27">
        <v>13.946900000000001</v>
      </c>
      <c r="AD47" s="34"/>
      <c r="AE47" s="34"/>
      <c r="AF47" s="34"/>
      <c r="AG47" s="34"/>
      <c r="AH47" s="34"/>
      <c r="AI47" s="34"/>
      <c r="AJ47" s="35"/>
      <c r="AK47" s="34"/>
      <c r="AL47" s="35"/>
      <c r="AM47" s="34"/>
      <c r="AN47" s="34"/>
      <c r="AO47" s="35"/>
      <c r="AP47" s="35"/>
      <c r="AQ47" s="48">
        <f t="shared" si="3"/>
        <v>0</v>
      </c>
      <c r="AR47" s="66">
        <f t="shared" si="4"/>
        <v>0</v>
      </c>
      <c r="AS47" s="67">
        <f t="shared" si="21"/>
        <v>0</v>
      </c>
      <c r="AT47" s="67">
        <f t="shared" si="21"/>
        <v>0</v>
      </c>
      <c r="AU47" s="67">
        <f t="shared" si="21"/>
        <v>0</v>
      </c>
      <c r="AV47" s="67">
        <f t="shared" si="21"/>
        <v>0</v>
      </c>
      <c r="AW47" s="67">
        <f t="shared" si="21"/>
        <v>0</v>
      </c>
      <c r="AX47" s="67">
        <f t="shared" si="21"/>
        <v>0</v>
      </c>
      <c r="AY47" s="67">
        <f t="shared" si="21"/>
        <v>0</v>
      </c>
      <c r="AZ47" s="67">
        <f t="shared" si="21"/>
        <v>0</v>
      </c>
      <c r="BA47" s="68">
        <f t="shared" si="6"/>
        <v>0</v>
      </c>
      <c r="BB47" s="64">
        <f t="shared" si="7"/>
        <v>0</v>
      </c>
      <c r="BC47" s="69">
        <f t="shared" si="8"/>
        <v>0</v>
      </c>
      <c r="BD47" s="67">
        <f t="shared" si="22"/>
        <v>0</v>
      </c>
      <c r="BE47" s="67">
        <f t="shared" si="22"/>
        <v>0</v>
      </c>
      <c r="BF47" s="67">
        <f t="shared" si="22"/>
        <v>0</v>
      </c>
      <c r="BG47" s="67">
        <f t="shared" si="22"/>
        <v>0</v>
      </c>
      <c r="BH47" s="67">
        <f t="shared" si="22"/>
        <v>0</v>
      </c>
      <c r="BI47" s="67">
        <f t="shared" si="22"/>
        <v>0</v>
      </c>
      <c r="BJ47" s="67">
        <f t="shared" si="22"/>
        <v>0</v>
      </c>
      <c r="BK47" s="67">
        <f t="shared" si="22"/>
        <v>0</v>
      </c>
      <c r="BL47" s="70">
        <f t="shared" si="10"/>
        <v>0</v>
      </c>
      <c r="BM47" s="71">
        <f t="shared" si="11"/>
        <v>0</v>
      </c>
      <c r="BN47" s="71">
        <f t="shared" si="12"/>
        <v>0</v>
      </c>
      <c r="BO47" s="71">
        <f t="shared" si="13"/>
        <v>0</v>
      </c>
      <c r="BP47" s="71">
        <f t="shared" si="14"/>
        <v>0</v>
      </c>
      <c r="BQ47" s="71">
        <f t="shared" si="15"/>
        <v>0</v>
      </c>
      <c r="BR47" s="71">
        <f t="shared" si="16"/>
        <v>0</v>
      </c>
      <c r="BS47" s="71">
        <f t="shared" si="17"/>
        <v>0</v>
      </c>
      <c r="BT47" s="71">
        <f t="shared" si="18"/>
        <v>0</v>
      </c>
      <c r="BU47" s="72">
        <f t="shared" si="19"/>
        <v>0</v>
      </c>
      <c r="BV47" s="73">
        <f t="shared" si="20"/>
        <v>0</v>
      </c>
      <c r="BW47" s="129" t="s">
        <v>567</v>
      </c>
      <c r="BX47" s="134">
        <v>2022</v>
      </c>
      <c r="BY47" s="129" t="s">
        <v>568</v>
      </c>
      <c r="BZ47" s="129" t="s">
        <v>572</v>
      </c>
      <c r="CA47" s="129" t="s">
        <v>573</v>
      </c>
      <c r="CB47" s="129" t="s">
        <v>547</v>
      </c>
    </row>
    <row r="48" spans="1:81" x14ac:dyDescent="0.25">
      <c r="A48" s="77" t="str">
        <f t="shared" si="0"/>
        <v>Q2OQ10KAMH1G1U2</v>
      </c>
      <c r="B48" s="77" t="s">
        <v>251</v>
      </c>
      <c r="C48" s="77"/>
      <c r="D48" s="77" t="s">
        <v>253</v>
      </c>
      <c r="E48" s="77" t="s">
        <v>254</v>
      </c>
      <c r="F48" s="77" t="s">
        <v>524</v>
      </c>
      <c r="G48" s="77" t="s">
        <v>525</v>
      </c>
      <c r="H48" s="77" t="s">
        <v>465</v>
      </c>
      <c r="I48" s="77" t="s">
        <v>466</v>
      </c>
      <c r="J48" s="77" t="s">
        <v>398</v>
      </c>
      <c r="K48" s="77" t="s">
        <v>129</v>
      </c>
      <c r="L48" s="77" t="s">
        <v>12</v>
      </c>
      <c r="M48" s="77">
        <v>44.99</v>
      </c>
      <c r="N48" s="96">
        <f t="shared" si="1"/>
        <v>48291.366200000004</v>
      </c>
      <c r="O48" s="77"/>
      <c r="P48" s="96"/>
      <c r="Q48" s="78">
        <f t="shared" si="2"/>
        <v>0.31</v>
      </c>
      <c r="R48" s="27">
        <v>13.946900000000001</v>
      </c>
      <c r="AD48" s="34"/>
      <c r="AE48" s="34"/>
      <c r="AF48" s="34"/>
      <c r="AG48" s="34"/>
      <c r="AH48" s="34"/>
      <c r="AI48" s="34"/>
      <c r="AJ48" s="35"/>
      <c r="AK48" s="34"/>
      <c r="AL48" s="35"/>
      <c r="AM48" s="34"/>
      <c r="AN48" s="34"/>
      <c r="AO48" s="35"/>
      <c r="AP48" s="35"/>
      <c r="AQ48" s="48">
        <f t="shared" si="3"/>
        <v>0</v>
      </c>
      <c r="AR48" s="66">
        <f t="shared" si="4"/>
        <v>0</v>
      </c>
      <c r="AS48" s="67">
        <f t="shared" si="21"/>
        <v>0</v>
      </c>
      <c r="AT48" s="67">
        <f t="shared" si="21"/>
        <v>0</v>
      </c>
      <c r="AU48" s="67">
        <f t="shared" si="21"/>
        <v>0</v>
      </c>
      <c r="AV48" s="67">
        <f t="shared" si="21"/>
        <v>0</v>
      </c>
      <c r="AW48" s="67">
        <f t="shared" si="21"/>
        <v>0</v>
      </c>
      <c r="AX48" s="67">
        <f t="shared" si="21"/>
        <v>0</v>
      </c>
      <c r="AY48" s="67">
        <f t="shared" si="21"/>
        <v>0</v>
      </c>
      <c r="AZ48" s="67">
        <f t="shared" si="21"/>
        <v>0</v>
      </c>
      <c r="BA48" s="68">
        <f t="shared" si="6"/>
        <v>0</v>
      </c>
      <c r="BB48" s="64">
        <f t="shared" si="7"/>
        <v>0</v>
      </c>
      <c r="BC48" s="69">
        <f t="shared" si="8"/>
        <v>0</v>
      </c>
      <c r="BD48" s="67">
        <f t="shared" si="22"/>
        <v>0</v>
      </c>
      <c r="BE48" s="67">
        <f t="shared" si="22"/>
        <v>0</v>
      </c>
      <c r="BF48" s="67">
        <f t="shared" si="22"/>
        <v>0</v>
      </c>
      <c r="BG48" s="67">
        <f t="shared" si="22"/>
        <v>0</v>
      </c>
      <c r="BH48" s="67">
        <f t="shared" si="22"/>
        <v>0</v>
      </c>
      <c r="BI48" s="67">
        <f t="shared" si="22"/>
        <v>0</v>
      </c>
      <c r="BJ48" s="67">
        <f t="shared" si="22"/>
        <v>0</v>
      </c>
      <c r="BK48" s="67">
        <f t="shared" si="22"/>
        <v>0</v>
      </c>
      <c r="BL48" s="70">
        <f t="shared" si="10"/>
        <v>0</v>
      </c>
      <c r="BM48" s="71">
        <f t="shared" si="11"/>
        <v>0</v>
      </c>
      <c r="BN48" s="71">
        <f t="shared" si="12"/>
        <v>0</v>
      </c>
      <c r="BO48" s="71">
        <f t="shared" si="13"/>
        <v>0</v>
      </c>
      <c r="BP48" s="71">
        <f t="shared" si="14"/>
        <v>0</v>
      </c>
      <c r="BQ48" s="71">
        <f t="shared" si="15"/>
        <v>0</v>
      </c>
      <c r="BR48" s="71">
        <f t="shared" si="16"/>
        <v>0</v>
      </c>
      <c r="BS48" s="71">
        <f t="shared" si="17"/>
        <v>0</v>
      </c>
      <c r="BT48" s="71">
        <f t="shared" si="18"/>
        <v>0</v>
      </c>
      <c r="BU48" s="72">
        <f t="shared" si="19"/>
        <v>0</v>
      </c>
      <c r="BV48" s="73">
        <f t="shared" si="20"/>
        <v>0</v>
      </c>
      <c r="BW48" s="129" t="s">
        <v>567</v>
      </c>
      <c r="BX48" s="134">
        <v>2022</v>
      </c>
      <c r="BY48" s="129" t="s">
        <v>568</v>
      </c>
      <c r="BZ48" s="129" t="s">
        <v>572</v>
      </c>
      <c r="CA48" s="129" t="s">
        <v>573</v>
      </c>
      <c r="CB48" s="129" t="s">
        <v>547</v>
      </c>
    </row>
    <row r="49" spans="1:81" x14ac:dyDescent="0.25">
      <c r="A49" s="77" t="str">
        <f t="shared" si="0"/>
        <v>Q2OR02Z2ZL0G045</v>
      </c>
      <c r="B49" s="77" t="s">
        <v>251</v>
      </c>
      <c r="C49" s="77"/>
      <c r="D49" s="77" t="s">
        <v>257</v>
      </c>
      <c r="E49" s="77" t="s">
        <v>257</v>
      </c>
      <c r="F49" s="77" t="s">
        <v>526</v>
      </c>
      <c r="G49" s="77" t="s">
        <v>527</v>
      </c>
      <c r="H49" s="77" t="s">
        <v>528</v>
      </c>
      <c r="I49" s="77" t="s">
        <v>529</v>
      </c>
      <c r="J49" s="77" t="s">
        <v>530</v>
      </c>
      <c r="K49" s="77" t="s">
        <v>129</v>
      </c>
      <c r="L49" s="77" t="s">
        <v>12</v>
      </c>
      <c r="M49" s="77">
        <v>49.99</v>
      </c>
      <c r="N49" s="96">
        <f t="shared" si="1"/>
        <v>53658.266200000005</v>
      </c>
      <c r="O49" s="77"/>
      <c r="P49" s="96"/>
      <c r="Q49" s="78">
        <f t="shared" si="2"/>
        <v>0.31</v>
      </c>
      <c r="R49" s="27">
        <v>15.4969</v>
      </c>
      <c r="AD49" s="34"/>
      <c r="AE49" s="34"/>
      <c r="AF49" s="34"/>
      <c r="AG49" s="34"/>
      <c r="AH49" s="34"/>
      <c r="AI49" s="34"/>
      <c r="AJ49" s="35"/>
      <c r="AK49" s="34"/>
      <c r="AL49" s="35"/>
      <c r="AM49" s="34"/>
      <c r="AN49" s="34"/>
      <c r="AO49" s="35"/>
      <c r="AP49" s="35"/>
      <c r="AQ49" s="48">
        <f t="shared" si="3"/>
        <v>0</v>
      </c>
      <c r="AR49" s="66">
        <f t="shared" si="4"/>
        <v>0</v>
      </c>
      <c r="AS49" s="67">
        <f t="shared" si="21"/>
        <v>0</v>
      </c>
      <c r="AT49" s="67">
        <f t="shared" si="21"/>
        <v>0</v>
      </c>
      <c r="AU49" s="67">
        <f t="shared" si="21"/>
        <v>0</v>
      </c>
      <c r="AV49" s="67">
        <f t="shared" si="21"/>
        <v>0</v>
      </c>
      <c r="AW49" s="67">
        <f t="shared" si="21"/>
        <v>0</v>
      </c>
      <c r="AX49" s="67">
        <f t="shared" si="21"/>
        <v>0</v>
      </c>
      <c r="AY49" s="67">
        <f t="shared" si="21"/>
        <v>0</v>
      </c>
      <c r="AZ49" s="67">
        <f t="shared" si="21"/>
        <v>0</v>
      </c>
      <c r="BA49" s="68">
        <f t="shared" si="6"/>
        <v>0</v>
      </c>
      <c r="BB49" s="64">
        <f t="shared" si="7"/>
        <v>0</v>
      </c>
      <c r="BC49" s="69">
        <f t="shared" si="8"/>
        <v>0</v>
      </c>
      <c r="BD49" s="67">
        <f t="shared" si="22"/>
        <v>0</v>
      </c>
      <c r="BE49" s="67">
        <f t="shared" si="22"/>
        <v>0</v>
      </c>
      <c r="BF49" s="67">
        <f t="shared" si="22"/>
        <v>0</v>
      </c>
      <c r="BG49" s="67">
        <f t="shared" si="22"/>
        <v>0</v>
      </c>
      <c r="BH49" s="67">
        <f t="shared" si="22"/>
        <v>0</v>
      </c>
      <c r="BI49" s="67">
        <f t="shared" si="22"/>
        <v>0</v>
      </c>
      <c r="BJ49" s="67">
        <f t="shared" si="22"/>
        <v>0</v>
      </c>
      <c r="BK49" s="67">
        <f t="shared" si="22"/>
        <v>0</v>
      </c>
      <c r="BL49" s="70">
        <f t="shared" si="10"/>
        <v>0</v>
      </c>
      <c r="BM49" s="71">
        <f t="shared" si="11"/>
        <v>0</v>
      </c>
      <c r="BN49" s="71">
        <f t="shared" si="12"/>
        <v>0</v>
      </c>
      <c r="BO49" s="71">
        <f t="shared" si="13"/>
        <v>0</v>
      </c>
      <c r="BP49" s="71">
        <f t="shared" si="14"/>
        <v>0</v>
      </c>
      <c r="BQ49" s="71">
        <f t="shared" si="15"/>
        <v>0</v>
      </c>
      <c r="BR49" s="71">
        <f t="shared" si="16"/>
        <v>0</v>
      </c>
      <c r="BS49" s="71">
        <f t="shared" si="17"/>
        <v>0</v>
      </c>
      <c r="BT49" s="71">
        <f t="shared" si="18"/>
        <v>0</v>
      </c>
      <c r="BU49" s="72">
        <f t="shared" si="19"/>
        <v>0</v>
      </c>
      <c r="BV49" s="73">
        <f t="shared" si="20"/>
        <v>0</v>
      </c>
      <c r="BW49" s="129" t="s">
        <v>567</v>
      </c>
      <c r="BX49" s="134">
        <v>2022</v>
      </c>
      <c r="BY49" s="129" t="s">
        <v>568</v>
      </c>
      <c r="BZ49" s="129" t="s">
        <v>572</v>
      </c>
      <c r="CA49" s="129" t="s">
        <v>573</v>
      </c>
      <c r="CB49" s="129" t="s">
        <v>569</v>
      </c>
    </row>
    <row r="50" spans="1:81" x14ac:dyDescent="0.25">
      <c r="A50" s="77" t="str">
        <f t="shared" si="0"/>
        <v>Q2OR02Z2ZL0G1U2</v>
      </c>
      <c r="B50" s="77" t="s">
        <v>251</v>
      </c>
      <c r="C50" s="77"/>
      <c r="D50" s="77" t="s">
        <v>257</v>
      </c>
      <c r="E50" s="77" t="s">
        <v>257</v>
      </c>
      <c r="F50" s="77" t="s">
        <v>526</v>
      </c>
      <c r="G50" s="77" t="s">
        <v>527</v>
      </c>
      <c r="H50" s="77" t="s">
        <v>465</v>
      </c>
      <c r="I50" s="77" t="s">
        <v>466</v>
      </c>
      <c r="J50" s="77" t="s">
        <v>530</v>
      </c>
      <c r="K50" s="77" t="s">
        <v>129</v>
      </c>
      <c r="L50" s="77" t="s">
        <v>12</v>
      </c>
      <c r="M50" s="77">
        <v>49.99</v>
      </c>
      <c r="N50" s="96">
        <f t="shared" si="1"/>
        <v>53658.266200000005</v>
      </c>
      <c r="O50" s="77"/>
      <c r="P50" s="96"/>
      <c r="Q50" s="78">
        <f t="shared" si="2"/>
        <v>0.31</v>
      </c>
      <c r="R50" s="27">
        <v>15.4969</v>
      </c>
      <c r="AD50" s="34"/>
      <c r="AE50" s="34"/>
      <c r="AF50" s="34"/>
      <c r="AG50" s="34"/>
      <c r="AH50" s="34"/>
      <c r="AI50" s="34"/>
      <c r="AJ50" s="35"/>
      <c r="AK50" s="34"/>
      <c r="AL50" s="35"/>
      <c r="AM50" s="34"/>
      <c r="AN50" s="34"/>
      <c r="AO50" s="35"/>
      <c r="AP50" s="35"/>
      <c r="AQ50" s="48">
        <f t="shared" si="3"/>
        <v>0</v>
      </c>
      <c r="AR50" s="66">
        <f t="shared" si="4"/>
        <v>0</v>
      </c>
      <c r="AS50" s="67">
        <f t="shared" si="21"/>
        <v>0</v>
      </c>
      <c r="AT50" s="67">
        <f t="shared" si="21"/>
        <v>0</v>
      </c>
      <c r="AU50" s="67">
        <f t="shared" si="21"/>
        <v>0</v>
      </c>
      <c r="AV50" s="67">
        <f t="shared" si="21"/>
        <v>0</v>
      </c>
      <c r="AW50" s="67">
        <f t="shared" si="21"/>
        <v>0</v>
      </c>
      <c r="AX50" s="67">
        <f t="shared" si="21"/>
        <v>0</v>
      </c>
      <c r="AY50" s="67">
        <f t="shared" si="21"/>
        <v>0</v>
      </c>
      <c r="AZ50" s="67">
        <f t="shared" si="21"/>
        <v>0</v>
      </c>
      <c r="BA50" s="68">
        <f t="shared" si="6"/>
        <v>0</v>
      </c>
      <c r="BB50" s="64">
        <f t="shared" si="7"/>
        <v>0</v>
      </c>
      <c r="BC50" s="69">
        <f t="shared" si="8"/>
        <v>0</v>
      </c>
      <c r="BD50" s="67">
        <f t="shared" si="22"/>
        <v>0</v>
      </c>
      <c r="BE50" s="67">
        <f t="shared" si="22"/>
        <v>0</v>
      </c>
      <c r="BF50" s="67">
        <f t="shared" si="22"/>
        <v>0</v>
      </c>
      <c r="BG50" s="67">
        <f t="shared" si="22"/>
        <v>0</v>
      </c>
      <c r="BH50" s="67">
        <f t="shared" si="22"/>
        <v>0</v>
      </c>
      <c r="BI50" s="67">
        <f t="shared" si="22"/>
        <v>0</v>
      </c>
      <c r="BJ50" s="67">
        <f t="shared" si="22"/>
        <v>0</v>
      </c>
      <c r="BK50" s="67">
        <f t="shared" si="22"/>
        <v>0</v>
      </c>
      <c r="BL50" s="70">
        <f t="shared" si="10"/>
        <v>0</v>
      </c>
      <c r="BM50" s="71">
        <f t="shared" si="11"/>
        <v>0</v>
      </c>
      <c r="BN50" s="71">
        <f t="shared" si="12"/>
        <v>0</v>
      </c>
      <c r="BO50" s="71">
        <f t="shared" si="13"/>
        <v>0</v>
      </c>
      <c r="BP50" s="71">
        <f t="shared" si="14"/>
        <v>0</v>
      </c>
      <c r="BQ50" s="71">
        <f t="shared" si="15"/>
        <v>0</v>
      </c>
      <c r="BR50" s="71">
        <f t="shared" si="16"/>
        <v>0</v>
      </c>
      <c r="BS50" s="71">
        <f t="shared" si="17"/>
        <v>0</v>
      </c>
      <c r="BT50" s="71">
        <f t="shared" si="18"/>
        <v>0</v>
      </c>
      <c r="BU50" s="72">
        <f t="shared" si="19"/>
        <v>0</v>
      </c>
      <c r="BV50" s="73">
        <f t="shared" si="20"/>
        <v>0</v>
      </c>
      <c r="BW50" s="129" t="s">
        <v>567</v>
      </c>
      <c r="BX50" s="134">
        <v>2022</v>
      </c>
      <c r="BY50" s="129" t="s">
        <v>568</v>
      </c>
      <c r="BZ50" s="129" t="s">
        <v>572</v>
      </c>
      <c r="CA50" s="129" t="s">
        <v>573</v>
      </c>
      <c r="CB50" s="129" t="s">
        <v>569</v>
      </c>
    </row>
    <row r="51" spans="1:81" x14ac:dyDescent="0.25">
      <c r="A51" s="77" t="str">
        <f t="shared" si="0"/>
        <v>Q2OR02Z2ZL0A20J</v>
      </c>
      <c r="B51" s="77" t="s">
        <v>251</v>
      </c>
      <c r="C51" s="77"/>
      <c r="D51" s="77" t="s">
        <v>257</v>
      </c>
      <c r="E51" s="77" t="s">
        <v>257</v>
      </c>
      <c r="F51" s="77" t="s">
        <v>526</v>
      </c>
      <c r="G51" s="77" t="s">
        <v>527</v>
      </c>
      <c r="H51" s="77" t="s">
        <v>483</v>
      </c>
      <c r="I51" s="77" t="s">
        <v>484</v>
      </c>
      <c r="J51" s="77" t="s">
        <v>530</v>
      </c>
      <c r="K51" s="77" t="s">
        <v>129</v>
      </c>
      <c r="L51" s="77" t="s">
        <v>12</v>
      </c>
      <c r="M51" s="77">
        <v>49.99</v>
      </c>
      <c r="N51" s="96">
        <f t="shared" si="1"/>
        <v>53658.266200000005</v>
      </c>
      <c r="O51" s="77"/>
      <c r="P51" s="96"/>
      <c r="Q51" s="78">
        <f t="shared" si="2"/>
        <v>0.31</v>
      </c>
      <c r="R51" s="27">
        <v>15.4969</v>
      </c>
      <c r="AD51" s="34"/>
      <c r="AE51" s="34"/>
      <c r="AF51" s="34"/>
      <c r="AG51" s="34"/>
      <c r="AH51" s="34"/>
      <c r="AI51" s="34"/>
      <c r="AJ51" s="35"/>
      <c r="AK51" s="34"/>
      <c r="AL51" s="35"/>
      <c r="AM51" s="34"/>
      <c r="AN51" s="34"/>
      <c r="AO51" s="35"/>
      <c r="AP51" s="35"/>
      <c r="AQ51" s="48">
        <f t="shared" si="3"/>
        <v>0</v>
      </c>
      <c r="AR51" s="66">
        <f t="shared" si="4"/>
        <v>0</v>
      </c>
      <c r="AS51" s="67">
        <f t="shared" si="21"/>
        <v>0</v>
      </c>
      <c r="AT51" s="67">
        <f t="shared" si="21"/>
        <v>0</v>
      </c>
      <c r="AU51" s="67">
        <f t="shared" si="21"/>
        <v>0</v>
      </c>
      <c r="AV51" s="67">
        <f t="shared" si="21"/>
        <v>0</v>
      </c>
      <c r="AW51" s="67">
        <f t="shared" si="21"/>
        <v>0</v>
      </c>
      <c r="AX51" s="67">
        <f t="shared" si="21"/>
        <v>0</v>
      </c>
      <c r="AY51" s="67">
        <f t="shared" si="21"/>
        <v>0</v>
      </c>
      <c r="AZ51" s="67">
        <f t="shared" si="21"/>
        <v>0</v>
      </c>
      <c r="BA51" s="68">
        <f t="shared" si="6"/>
        <v>0</v>
      </c>
      <c r="BB51" s="64">
        <f t="shared" si="7"/>
        <v>0</v>
      </c>
      <c r="BC51" s="69">
        <f t="shared" si="8"/>
        <v>0</v>
      </c>
      <c r="BD51" s="67">
        <f t="shared" si="22"/>
        <v>0</v>
      </c>
      <c r="BE51" s="67">
        <f t="shared" si="22"/>
        <v>0</v>
      </c>
      <c r="BF51" s="67">
        <f t="shared" si="22"/>
        <v>0</v>
      </c>
      <c r="BG51" s="67">
        <f t="shared" si="22"/>
        <v>0</v>
      </c>
      <c r="BH51" s="67">
        <f t="shared" si="22"/>
        <v>0</v>
      </c>
      <c r="BI51" s="67">
        <f t="shared" si="22"/>
        <v>0</v>
      </c>
      <c r="BJ51" s="67">
        <f t="shared" si="22"/>
        <v>0</v>
      </c>
      <c r="BK51" s="67">
        <f t="shared" si="22"/>
        <v>0</v>
      </c>
      <c r="BL51" s="70">
        <f t="shared" si="10"/>
        <v>0</v>
      </c>
      <c r="BM51" s="71">
        <f t="shared" si="11"/>
        <v>0</v>
      </c>
      <c r="BN51" s="71">
        <f t="shared" si="12"/>
        <v>0</v>
      </c>
      <c r="BO51" s="71">
        <f t="shared" si="13"/>
        <v>0</v>
      </c>
      <c r="BP51" s="71">
        <f t="shared" si="14"/>
        <v>0</v>
      </c>
      <c r="BQ51" s="71">
        <f t="shared" si="15"/>
        <v>0</v>
      </c>
      <c r="BR51" s="71">
        <f t="shared" si="16"/>
        <v>0</v>
      </c>
      <c r="BS51" s="71">
        <f t="shared" si="17"/>
        <v>0</v>
      </c>
      <c r="BT51" s="71">
        <f t="shared" si="18"/>
        <v>0</v>
      </c>
      <c r="BU51" s="72">
        <f t="shared" si="19"/>
        <v>0</v>
      </c>
      <c r="BV51" s="73">
        <f t="shared" si="20"/>
        <v>0</v>
      </c>
      <c r="BW51" s="129" t="s">
        <v>567</v>
      </c>
      <c r="BX51" s="134">
        <v>2022</v>
      </c>
      <c r="BY51" s="129" t="s">
        <v>568</v>
      </c>
      <c r="BZ51" s="129" t="s">
        <v>572</v>
      </c>
      <c r="CA51" s="129" t="s">
        <v>573</v>
      </c>
      <c r="CB51" s="129" t="s">
        <v>569</v>
      </c>
    </row>
    <row r="52" spans="1:81" x14ac:dyDescent="0.25">
      <c r="A52" s="77" t="str">
        <f t="shared" si="0"/>
        <v>Q2OK16W04H1F7NV</v>
      </c>
      <c r="B52" s="77" t="s">
        <v>251</v>
      </c>
      <c r="C52" s="77"/>
      <c r="D52" s="77" t="s">
        <v>255</v>
      </c>
      <c r="E52" s="77" t="s">
        <v>458</v>
      </c>
      <c r="F52" s="77" t="s">
        <v>531</v>
      </c>
      <c r="G52" s="77" t="s">
        <v>532</v>
      </c>
      <c r="H52" s="77" t="s">
        <v>494</v>
      </c>
      <c r="I52" s="77" t="s">
        <v>495</v>
      </c>
      <c r="J52" s="77" t="s">
        <v>464</v>
      </c>
      <c r="K52" s="77" t="s">
        <v>129</v>
      </c>
      <c r="L52" s="77" t="s">
        <v>12</v>
      </c>
      <c r="M52" s="77">
        <v>49.99</v>
      </c>
      <c r="N52" s="96">
        <f t="shared" si="1"/>
        <v>53658.266200000005</v>
      </c>
      <c r="O52" s="77"/>
      <c r="P52" s="96"/>
      <c r="Q52" s="78">
        <f t="shared" si="2"/>
        <v>0.31</v>
      </c>
      <c r="R52" s="27">
        <v>15.4969</v>
      </c>
      <c r="AD52" s="34">
        <v>15</v>
      </c>
      <c r="AE52" s="34">
        <v>15</v>
      </c>
      <c r="AF52" s="34"/>
      <c r="AG52" s="34"/>
      <c r="AH52" s="34"/>
      <c r="AI52" s="34"/>
      <c r="AJ52" s="35">
        <v>15</v>
      </c>
      <c r="AK52" s="34">
        <v>15</v>
      </c>
      <c r="AL52" s="35"/>
      <c r="AM52" s="34"/>
      <c r="AN52" s="34"/>
      <c r="AO52" s="35"/>
      <c r="AP52" s="35"/>
      <c r="AQ52" s="48">
        <f t="shared" si="3"/>
        <v>30</v>
      </c>
      <c r="AR52" s="66">
        <f t="shared" si="4"/>
        <v>464.90699999999998</v>
      </c>
      <c r="AS52" s="67">
        <f t="shared" si="21"/>
        <v>7</v>
      </c>
      <c r="AT52" s="67">
        <f t="shared" si="21"/>
        <v>10</v>
      </c>
      <c r="AU52" s="67">
        <f t="shared" si="21"/>
        <v>8</v>
      </c>
      <c r="AV52" s="67">
        <f t="shared" si="21"/>
        <v>5</v>
      </c>
      <c r="AW52" s="67">
        <f t="shared" si="21"/>
        <v>0</v>
      </c>
      <c r="AX52" s="67">
        <f t="shared" si="21"/>
        <v>0</v>
      </c>
      <c r="AY52" s="67">
        <f t="shared" si="21"/>
        <v>0</v>
      </c>
      <c r="AZ52" s="67">
        <f t="shared" si="21"/>
        <v>0</v>
      </c>
      <c r="BA52" s="68">
        <f t="shared" si="6"/>
        <v>30</v>
      </c>
      <c r="BB52" s="64">
        <f t="shared" si="7"/>
        <v>30</v>
      </c>
      <c r="BC52" s="69">
        <f t="shared" si="8"/>
        <v>464.90699999999998</v>
      </c>
      <c r="BD52" s="67">
        <f t="shared" si="22"/>
        <v>7</v>
      </c>
      <c r="BE52" s="67">
        <f t="shared" si="22"/>
        <v>10</v>
      </c>
      <c r="BF52" s="67">
        <f t="shared" si="22"/>
        <v>8</v>
      </c>
      <c r="BG52" s="67">
        <f t="shared" si="22"/>
        <v>5</v>
      </c>
      <c r="BH52" s="67">
        <f t="shared" si="22"/>
        <v>0</v>
      </c>
      <c r="BI52" s="67">
        <f t="shared" si="22"/>
        <v>0</v>
      </c>
      <c r="BJ52" s="67">
        <f t="shared" si="22"/>
        <v>0</v>
      </c>
      <c r="BK52" s="67">
        <f t="shared" si="22"/>
        <v>0</v>
      </c>
      <c r="BL52" s="70">
        <f t="shared" si="10"/>
        <v>30</v>
      </c>
      <c r="BM52" s="71">
        <f t="shared" si="11"/>
        <v>14</v>
      </c>
      <c r="BN52" s="71">
        <f t="shared" si="12"/>
        <v>20</v>
      </c>
      <c r="BO52" s="71">
        <f t="shared" si="13"/>
        <v>16</v>
      </c>
      <c r="BP52" s="71">
        <f t="shared" si="14"/>
        <v>10</v>
      </c>
      <c r="BQ52" s="71">
        <f t="shared" si="15"/>
        <v>0</v>
      </c>
      <c r="BR52" s="71">
        <f t="shared" si="16"/>
        <v>0</v>
      </c>
      <c r="BS52" s="71">
        <f t="shared" si="17"/>
        <v>0</v>
      </c>
      <c r="BT52" s="71">
        <f t="shared" si="18"/>
        <v>0</v>
      </c>
      <c r="BU52" s="72">
        <f t="shared" si="19"/>
        <v>60</v>
      </c>
      <c r="BV52" s="73">
        <f t="shared" si="20"/>
        <v>929.81399999999996</v>
      </c>
      <c r="BW52" s="129" t="s">
        <v>567</v>
      </c>
      <c r="BX52" s="134">
        <v>2022</v>
      </c>
      <c r="BY52" s="129" t="s">
        <v>568</v>
      </c>
      <c r="BZ52" s="129" t="s">
        <v>572</v>
      </c>
      <c r="CA52" s="129" t="s">
        <v>573</v>
      </c>
      <c r="CB52" s="129" t="s">
        <v>557</v>
      </c>
      <c r="CC52" t="s">
        <v>557</v>
      </c>
    </row>
    <row r="53" spans="1:81" x14ac:dyDescent="0.25">
      <c r="A53" s="77" t="str">
        <f t="shared" si="0"/>
        <v>Q2OQ11KARD2JBLK</v>
      </c>
      <c r="B53" s="77" t="s">
        <v>251</v>
      </c>
      <c r="C53" s="77"/>
      <c r="D53" s="77" t="s">
        <v>253</v>
      </c>
      <c r="E53" s="77" t="s">
        <v>254</v>
      </c>
      <c r="F53" s="77" t="s">
        <v>533</v>
      </c>
      <c r="G53" s="77" t="s">
        <v>534</v>
      </c>
      <c r="H53" s="77" t="s">
        <v>85</v>
      </c>
      <c r="I53" s="77" t="s">
        <v>366</v>
      </c>
      <c r="J53" s="77" t="s">
        <v>401</v>
      </c>
      <c r="K53" s="77" t="s">
        <v>129</v>
      </c>
      <c r="L53" s="77" t="s">
        <v>12</v>
      </c>
      <c r="M53" s="77">
        <v>44.99</v>
      </c>
      <c r="N53" s="96">
        <f t="shared" si="1"/>
        <v>48291.366200000004</v>
      </c>
      <c r="O53" s="77"/>
      <c r="P53" s="96"/>
      <c r="Q53" s="78">
        <f t="shared" si="2"/>
        <v>0.31</v>
      </c>
      <c r="R53" s="27">
        <v>13.946900000000001</v>
      </c>
      <c r="AD53" s="34">
        <v>15</v>
      </c>
      <c r="AE53" s="34">
        <v>15</v>
      </c>
      <c r="AF53" s="34"/>
      <c r="AG53" s="34"/>
      <c r="AH53" s="34"/>
      <c r="AI53" s="34"/>
      <c r="AJ53" s="35">
        <v>15</v>
      </c>
      <c r="AK53" s="34">
        <v>15</v>
      </c>
      <c r="AL53" s="35"/>
      <c r="AM53" s="34"/>
      <c r="AN53" s="34"/>
      <c r="AO53" s="35"/>
      <c r="AP53" s="35"/>
      <c r="AQ53" s="48">
        <f t="shared" si="3"/>
        <v>30</v>
      </c>
      <c r="AR53" s="66">
        <f t="shared" si="4"/>
        <v>418.40700000000004</v>
      </c>
      <c r="AS53" s="67">
        <f t="shared" si="21"/>
        <v>7</v>
      </c>
      <c r="AT53" s="67">
        <f t="shared" si="21"/>
        <v>10</v>
      </c>
      <c r="AU53" s="67">
        <f t="shared" si="21"/>
        <v>8</v>
      </c>
      <c r="AV53" s="67">
        <f t="shared" si="21"/>
        <v>5</v>
      </c>
      <c r="AW53" s="67">
        <f t="shared" si="21"/>
        <v>0</v>
      </c>
      <c r="AX53" s="67">
        <f t="shared" si="21"/>
        <v>0</v>
      </c>
      <c r="AY53" s="67">
        <f t="shared" si="21"/>
        <v>0</v>
      </c>
      <c r="AZ53" s="67">
        <f t="shared" si="21"/>
        <v>0</v>
      </c>
      <c r="BA53" s="68">
        <f t="shared" si="6"/>
        <v>30</v>
      </c>
      <c r="BB53" s="64">
        <f t="shared" si="7"/>
        <v>30</v>
      </c>
      <c r="BC53" s="69">
        <f t="shared" si="8"/>
        <v>418.40700000000004</v>
      </c>
      <c r="BD53" s="67">
        <f t="shared" si="22"/>
        <v>7</v>
      </c>
      <c r="BE53" s="67">
        <f t="shared" si="22"/>
        <v>10</v>
      </c>
      <c r="BF53" s="67">
        <f t="shared" si="22"/>
        <v>8</v>
      </c>
      <c r="BG53" s="67">
        <f t="shared" si="22"/>
        <v>5</v>
      </c>
      <c r="BH53" s="67">
        <f t="shared" si="22"/>
        <v>0</v>
      </c>
      <c r="BI53" s="67">
        <f t="shared" si="22"/>
        <v>0</v>
      </c>
      <c r="BJ53" s="67">
        <f t="shared" si="22"/>
        <v>0</v>
      </c>
      <c r="BK53" s="67">
        <f t="shared" si="22"/>
        <v>0</v>
      </c>
      <c r="BL53" s="70">
        <f t="shared" si="10"/>
        <v>30</v>
      </c>
      <c r="BM53" s="71">
        <f t="shared" si="11"/>
        <v>14</v>
      </c>
      <c r="BN53" s="71">
        <f t="shared" si="12"/>
        <v>20</v>
      </c>
      <c r="BO53" s="71">
        <f t="shared" si="13"/>
        <v>16</v>
      </c>
      <c r="BP53" s="71">
        <f t="shared" si="14"/>
        <v>10</v>
      </c>
      <c r="BQ53" s="71">
        <f t="shared" si="15"/>
        <v>0</v>
      </c>
      <c r="BR53" s="71">
        <f t="shared" si="16"/>
        <v>0</v>
      </c>
      <c r="BS53" s="71">
        <f t="shared" si="17"/>
        <v>0</v>
      </c>
      <c r="BT53" s="71">
        <f t="shared" si="18"/>
        <v>0</v>
      </c>
      <c r="BU53" s="72">
        <f t="shared" si="19"/>
        <v>60</v>
      </c>
      <c r="BV53" s="73">
        <f t="shared" si="20"/>
        <v>836.81400000000008</v>
      </c>
      <c r="BW53" s="129" t="s">
        <v>567</v>
      </c>
      <c r="BX53" s="134">
        <v>2022</v>
      </c>
      <c r="BY53" s="129" t="s">
        <v>568</v>
      </c>
      <c r="BZ53" s="129" t="s">
        <v>572</v>
      </c>
      <c r="CA53" s="129" t="s">
        <v>573</v>
      </c>
      <c r="CB53" s="129" t="s">
        <v>547</v>
      </c>
      <c r="CC53" t="s">
        <v>547</v>
      </c>
    </row>
    <row r="54" spans="1:81" x14ac:dyDescent="0.25">
      <c r="A54" s="77" t="str">
        <f t="shared" si="0"/>
        <v>Q2OB05KARV2JBLK</v>
      </c>
      <c r="B54" s="77" t="s">
        <v>251</v>
      </c>
      <c r="C54" s="77"/>
      <c r="D54" s="77" t="s">
        <v>253</v>
      </c>
      <c r="E54" s="77" t="s">
        <v>254</v>
      </c>
      <c r="F54" s="77" t="s">
        <v>535</v>
      </c>
      <c r="G54" s="77" t="s">
        <v>536</v>
      </c>
      <c r="H54" s="77" t="s">
        <v>85</v>
      </c>
      <c r="I54" s="77" t="s">
        <v>366</v>
      </c>
      <c r="J54" s="77" t="s">
        <v>480</v>
      </c>
      <c r="K54" s="77" t="s">
        <v>129</v>
      </c>
      <c r="L54" s="77" t="s">
        <v>12</v>
      </c>
      <c r="M54" s="77">
        <v>34.99</v>
      </c>
      <c r="N54" s="96">
        <f t="shared" ref="N54:N56" si="23">M54*$M$8*$N$8*$Q$8</f>
        <v>37557.566200000001</v>
      </c>
      <c r="O54" s="77"/>
      <c r="P54" s="96"/>
      <c r="Q54" s="78">
        <f t="shared" ref="Q54:Q56" si="24">R54/M54</f>
        <v>0.31</v>
      </c>
      <c r="R54" s="27">
        <v>10.8469</v>
      </c>
      <c r="AD54" s="34">
        <v>15</v>
      </c>
      <c r="AE54" s="34">
        <v>15</v>
      </c>
      <c r="AF54" s="34"/>
      <c r="AG54" s="34"/>
      <c r="AH54" s="34"/>
      <c r="AI54" s="34"/>
      <c r="AJ54" s="35">
        <v>15</v>
      </c>
      <c r="AK54" s="34">
        <v>15</v>
      </c>
      <c r="AL54" s="35"/>
      <c r="AM54" s="34"/>
      <c r="AN54" s="34"/>
      <c r="AO54" s="35"/>
      <c r="AP54" s="35"/>
      <c r="AQ54" s="48">
        <f t="shared" si="3"/>
        <v>30</v>
      </c>
      <c r="AR54" s="66">
        <f t="shared" si="4"/>
        <v>325.40699999999998</v>
      </c>
      <c r="AS54" s="67">
        <f t="shared" si="21"/>
        <v>7</v>
      </c>
      <c r="AT54" s="67">
        <f t="shared" si="21"/>
        <v>10</v>
      </c>
      <c r="AU54" s="67">
        <f t="shared" si="21"/>
        <v>8</v>
      </c>
      <c r="AV54" s="67">
        <f t="shared" si="21"/>
        <v>5</v>
      </c>
      <c r="AW54" s="67">
        <f t="shared" si="21"/>
        <v>0</v>
      </c>
      <c r="AX54" s="67">
        <f t="shared" si="21"/>
        <v>0</v>
      </c>
      <c r="AY54" s="67">
        <f t="shared" si="21"/>
        <v>0</v>
      </c>
      <c r="AZ54" s="67">
        <f t="shared" si="21"/>
        <v>0</v>
      </c>
      <c r="BA54" s="68">
        <f t="shared" si="6"/>
        <v>30</v>
      </c>
      <c r="BB54" s="64">
        <f t="shared" si="7"/>
        <v>30</v>
      </c>
      <c r="BC54" s="69">
        <f t="shared" si="8"/>
        <v>325.40699999999998</v>
      </c>
      <c r="BD54" s="67">
        <f t="shared" si="22"/>
        <v>7</v>
      </c>
      <c r="BE54" s="67">
        <f t="shared" si="22"/>
        <v>10</v>
      </c>
      <c r="BF54" s="67">
        <f t="shared" si="22"/>
        <v>8</v>
      </c>
      <c r="BG54" s="67">
        <f t="shared" si="22"/>
        <v>5</v>
      </c>
      <c r="BH54" s="67">
        <f t="shared" si="22"/>
        <v>0</v>
      </c>
      <c r="BI54" s="67">
        <f t="shared" si="22"/>
        <v>0</v>
      </c>
      <c r="BJ54" s="67">
        <f t="shared" si="22"/>
        <v>0</v>
      </c>
      <c r="BK54" s="67">
        <f t="shared" si="22"/>
        <v>0</v>
      </c>
      <c r="BL54" s="70">
        <f t="shared" si="10"/>
        <v>30</v>
      </c>
      <c r="BM54" s="71">
        <f t="shared" si="11"/>
        <v>14</v>
      </c>
      <c r="BN54" s="71">
        <f t="shared" si="12"/>
        <v>20</v>
      </c>
      <c r="BO54" s="71">
        <f t="shared" si="13"/>
        <v>16</v>
      </c>
      <c r="BP54" s="71">
        <f t="shared" si="14"/>
        <v>10</v>
      </c>
      <c r="BQ54" s="71">
        <f t="shared" si="15"/>
        <v>0</v>
      </c>
      <c r="BR54" s="71">
        <f t="shared" si="16"/>
        <v>0</v>
      </c>
      <c r="BS54" s="71">
        <f t="shared" si="17"/>
        <v>0</v>
      </c>
      <c r="BT54" s="71">
        <f t="shared" si="18"/>
        <v>0</v>
      </c>
      <c r="BU54" s="72">
        <f t="shared" si="19"/>
        <v>60</v>
      </c>
      <c r="BV54" s="73">
        <f t="shared" si="20"/>
        <v>650.81399999999996</v>
      </c>
      <c r="BW54" s="129" t="s">
        <v>567</v>
      </c>
      <c r="BX54" s="134">
        <v>2022</v>
      </c>
      <c r="BY54" s="129" t="s">
        <v>568</v>
      </c>
      <c r="BZ54" s="129" t="s">
        <v>572</v>
      </c>
      <c r="CA54" s="129" t="s">
        <v>573</v>
      </c>
      <c r="CB54" s="129" t="s">
        <v>547</v>
      </c>
      <c r="CC54" t="s">
        <v>547</v>
      </c>
    </row>
    <row r="55" spans="1:81" x14ac:dyDescent="0.25">
      <c r="A55" s="77" t="str">
        <f t="shared" si="0"/>
        <v>Q2OB07KARV2F9H7</v>
      </c>
      <c r="B55" s="77" t="s">
        <v>251</v>
      </c>
      <c r="C55" s="77"/>
      <c r="D55" s="77" t="s">
        <v>253</v>
      </c>
      <c r="E55" s="77" t="s">
        <v>254</v>
      </c>
      <c r="F55" s="77" t="s">
        <v>537</v>
      </c>
      <c r="G55" s="77" t="s">
        <v>538</v>
      </c>
      <c r="H55" s="77" t="s">
        <v>539</v>
      </c>
      <c r="I55" s="77" t="s">
        <v>540</v>
      </c>
      <c r="J55" s="77" t="s">
        <v>480</v>
      </c>
      <c r="K55" s="77" t="s">
        <v>129</v>
      </c>
      <c r="L55" s="77" t="s">
        <v>12</v>
      </c>
      <c r="M55" s="77">
        <v>34.99</v>
      </c>
      <c r="N55" s="96">
        <f t="shared" si="23"/>
        <v>37557.566200000001</v>
      </c>
      <c r="O55" s="77"/>
      <c r="P55" s="96"/>
      <c r="Q55" s="78">
        <f t="shared" si="24"/>
        <v>0.31</v>
      </c>
      <c r="R55" s="27">
        <v>10.8469</v>
      </c>
      <c r="AD55" s="34"/>
      <c r="AE55" s="34"/>
      <c r="AF55" s="34"/>
      <c r="AG55" s="34"/>
      <c r="AH55" s="34"/>
      <c r="AI55" s="34"/>
      <c r="AJ55" s="35"/>
      <c r="AK55" s="34"/>
      <c r="AL55" s="35"/>
      <c r="AM55" s="34"/>
      <c r="AN55" s="34"/>
      <c r="AO55" s="35"/>
      <c r="AP55" s="35"/>
      <c r="AQ55" s="48">
        <f t="shared" si="3"/>
        <v>0</v>
      </c>
      <c r="AR55" s="66">
        <f t="shared" si="4"/>
        <v>0</v>
      </c>
      <c r="AS55" s="67">
        <f t="shared" si="21"/>
        <v>0</v>
      </c>
      <c r="AT55" s="67">
        <f t="shared" si="21"/>
        <v>0</v>
      </c>
      <c r="AU55" s="67">
        <f t="shared" si="21"/>
        <v>0</v>
      </c>
      <c r="AV55" s="67">
        <f t="shared" si="21"/>
        <v>0</v>
      </c>
      <c r="AW55" s="67">
        <f t="shared" si="21"/>
        <v>0</v>
      </c>
      <c r="AX55" s="67">
        <f t="shared" si="21"/>
        <v>0</v>
      </c>
      <c r="AY55" s="67">
        <f t="shared" si="21"/>
        <v>0</v>
      </c>
      <c r="AZ55" s="67">
        <f t="shared" si="21"/>
        <v>0</v>
      </c>
      <c r="BA55" s="68">
        <f t="shared" si="6"/>
        <v>0</v>
      </c>
      <c r="BB55" s="64">
        <f t="shared" si="7"/>
        <v>0</v>
      </c>
      <c r="BC55" s="69">
        <f t="shared" si="8"/>
        <v>0</v>
      </c>
      <c r="BD55" s="67">
        <f t="shared" si="22"/>
        <v>0</v>
      </c>
      <c r="BE55" s="67">
        <f t="shared" si="22"/>
        <v>0</v>
      </c>
      <c r="BF55" s="67">
        <f t="shared" si="22"/>
        <v>0</v>
      </c>
      <c r="BG55" s="67">
        <f t="shared" si="22"/>
        <v>0</v>
      </c>
      <c r="BH55" s="67">
        <f t="shared" si="22"/>
        <v>0</v>
      </c>
      <c r="BI55" s="67">
        <f t="shared" si="22"/>
        <v>0</v>
      </c>
      <c r="BJ55" s="67">
        <f t="shared" si="22"/>
        <v>0</v>
      </c>
      <c r="BK55" s="67">
        <f t="shared" si="22"/>
        <v>0</v>
      </c>
      <c r="BL55" s="70">
        <f t="shared" si="10"/>
        <v>0</v>
      </c>
      <c r="BM55" s="71">
        <f t="shared" si="11"/>
        <v>0</v>
      </c>
      <c r="BN55" s="71">
        <f t="shared" si="12"/>
        <v>0</v>
      </c>
      <c r="BO55" s="71">
        <f t="shared" si="13"/>
        <v>0</v>
      </c>
      <c r="BP55" s="71">
        <f t="shared" si="14"/>
        <v>0</v>
      </c>
      <c r="BQ55" s="71">
        <f t="shared" si="15"/>
        <v>0</v>
      </c>
      <c r="BR55" s="71">
        <f t="shared" si="16"/>
        <v>0</v>
      </c>
      <c r="BS55" s="71">
        <f t="shared" si="17"/>
        <v>0</v>
      </c>
      <c r="BT55" s="71">
        <f t="shared" si="18"/>
        <v>0</v>
      </c>
      <c r="BU55" s="72">
        <f t="shared" si="19"/>
        <v>0</v>
      </c>
      <c r="BV55" s="73">
        <f t="shared" si="20"/>
        <v>0</v>
      </c>
      <c r="BW55" s="129" t="s">
        <v>567</v>
      </c>
      <c r="BX55" s="134">
        <v>2022</v>
      </c>
      <c r="BY55" s="129" t="s">
        <v>568</v>
      </c>
      <c r="BZ55" s="129" t="s">
        <v>572</v>
      </c>
      <c r="CA55" s="129" t="s">
        <v>573</v>
      </c>
      <c r="CB55" s="129" t="s">
        <v>547</v>
      </c>
    </row>
    <row r="56" spans="1:81" x14ac:dyDescent="0.25">
      <c r="A56" s="77" t="str">
        <f t="shared" si="0"/>
        <v>Q2OB07KARV2F9H6</v>
      </c>
      <c r="B56" s="77" t="s">
        <v>251</v>
      </c>
      <c r="C56" s="77"/>
      <c r="D56" s="77" t="s">
        <v>253</v>
      </c>
      <c r="E56" s="77" t="s">
        <v>254</v>
      </c>
      <c r="F56" s="77" t="s">
        <v>537</v>
      </c>
      <c r="G56" s="77" t="s">
        <v>538</v>
      </c>
      <c r="H56" s="77" t="s">
        <v>541</v>
      </c>
      <c r="I56" s="77" t="s">
        <v>542</v>
      </c>
      <c r="J56" s="77" t="s">
        <v>480</v>
      </c>
      <c r="K56" s="77" t="s">
        <v>129</v>
      </c>
      <c r="L56" s="77" t="s">
        <v>12</v>
      </c>
      <c r="M56" s="77">
        <v>34.99</v>
      </c>
      <c r="N56" s="96">
        <f t="shared" si="23"/>
        <v>37557.566200000001</v>
      </c>
      <c r="O56" s="77"/>
      <c r="P56" s="96"/>
      <c r="Q56" s="78">
        <f t="shared" si="24"/>
        <v>0.31</v>
      </c>
      <c r="R56" s="27">
        <v>10.8469</v>
      </c>
      <c r="AD56" s="34"/>
      <c r="AE56" s="34"/>
      <c r="AF56" s="34"/>
      <c r="AG56" s="34"/>
      <c r="AH56" s="34"/>
      <c r="AI56" s="34"/>
      <c r="AJ56" s="35"/>
      <c r="AK56" s="34"/>
      <c r="AL56" s="35"/>
      <c r="AM56" s="34"/>
      <c r="AN56" s="34"/>
      <c r="AO56" s="35"/>
      <c r="AP56" s="35"/>
      <c r="AQ56" s="48">
        <f t="shared" si="3"/>
        <v>0</v>
      </c>
      <c r="AR56" s="66">
        <f t="shared" si="4"/>
        <v>0</v>
      </c>
      <c r="AS56" s="67">
        <f t="shared" si="21"/>
        <v>0</v>
      </c>
      <c r="AT56" s="67">
        <f t="shared" si="21"/>
        <v>0</v>
      </c>
      <c r="AU56" s="67">
        <f t="shared" si="21"/>
        <v>0</v>
      </c>
      <c r="AV56" s="67">
        <f t="shared" si="21"/>
        <v>0</v>
      </c>
      <c r="AW56" s="67">
        <f t="shared" si="21"/>
        <v>0</v>
      </c>
      <c r="AX56" s="67">
        <f t="shared" si="21"/>
        <v>0</v>
      </c>
      <c r="AY56" s="67">
        <f t="shared" si="21"/>
        <v>0</v>
      </c>
      <c r="AZ56" s="67">
        <f t="shared" si="21"/>
        <v>0</v>
      </c>
      <c r="BA56" s="68">
        <f t="shared" si="6"/>
        <v>0</v>
      </c>
      <c r="BB56" s="64">
        <f t="shared" si="7"/>
        <v>0</v>
      </c>
      <c r="BC56" s="69">
        <f t="shared" si="8"/>
        <v>0</v>
      </c>
      <c r="BD56" s="67">
        <f t="shared" si="22"/>
        <v>0</v>
      </c>
      <c r="BE56" s="67">
        <f t="shared" si="22"/>
        <v>0</v>
      </c>
      <c r="BF56" s="67">
        <f t="shared" si="22"/>
        <v>0</v>
      </c>
      <c r="BG56" s="67">
        <f t="shared" si="22"/>
        <v>0</v>
      </c>
      <c r="BH56" s="67">
        <f t="shared" si="22"/>
        <v>0</v>
      </c>
      <c r="BI56" s="67">
        <f t="shared" si="22"/>
        <v>0</v>
      </c>
      <c r="BJ56" s="67">
        <f t="shared" si="22"/>
        <v>0</v>
      </c>
      <c r="BK56" s="67">
        <f t="shared" si="22"/>
        <v>0</v>
      </c>
      <c r="BL56" s="70">
        <f t="shared" si="10"/>
        <v>0</v>
      </c>
      <c r="BM56" s="71">
        <f t="shared" si="11"/>
        <v>0</v>
      </c>
      <c r="BN56" s="71">
        <f t="shared" si="12"/>
        <v>0</v>
      </c>
      <c r="BO56" s="71">
        <f t="shared" si="13"/>
        <v>0</v>
      </c>
      <c r="BP56" s="71">
        <f t="shared" si="14"/>
        <v>0</v>
      </c>
      <c r="BQ56" s="71">
        <f t="shared" si="15"/>
        <v>0</v>
      </c>
      <c r="BR56" s="71">
        <f t="shared" si="16"/>
        <v>0</v>
      </c>
      <c r="BS56" s="71">
        <f t="shared" si="17"/>
        <v>0</v>
      </c>
      <c r="BT56" s="71">
        <f t="shared" si="18"/>
        <v>0</v>
      </c>
      <c r="BU56" s="72">
        <f t="shared" si="19"/>
        <v>0</v>
      </c>
      <c r="BV56" s="73">
        <f t="shared" si="20"/>
        <v>0</v>
      </c>
      <c r="BW56" s="129" t="s">
        <v>567</v>
      </c>
      <c r="BX56" s="134">
        <v>2022</v>
      </c>
      <c r="BY56" s="129" t="s">
        <v>568</v>
      </c>
      <c r="BZ56" s="129" t="s">
        <v>572</v>
      </c>
      <c r="CA56" s="129" t="s">
        <v>573</v>
      </c>
      <c r="CB56" s="129" t="s">
        <v>547</v>
      </c>
    </row>
    <row r="57" spans="1:81" x14ac:dyDescent="0.25">
      <c r="A57" s="77" t="str">
        <f t="shared" si="0"/>
        <v>Q2OB00K9I41JBLK</v>
      </c>
      <c r="B57" s="77" t="s">
        <v>251</v>
      </c>
      <c r="C57" s="77"/>
      <c r="D57" s="77" t="s">
        <v>253</v>
      </c>
      <c r="E57" s="77" t="s">
        <v>254</v>
      </c>
      <c r="F57" s="77" t="s">
        <v>478</v>
      </c>
      <c r="G57" s="77" t="s">
        <v>479</v>
      </c>
      <c r="H57" s="77" t="s">
        <v>85</v>
      </c>
      <c r="I57" s="77" t="s">
        <v>366</v>
      </c>
      <c r="J57" s="77" t="s">
        <v>480</v>
      </c>
      <c r="K57" s="77" t="s">
        <v>129</v>
      </c>
      <c r="L57" s="77" t="s">
        <v>12</v>
      </c>
      <c r="M57" s="77">
        <v>34.99</v>
      </c>
      <c r="N57" s="96">
        <f t="shared" ref="N57:N58" si="25">M57*$M$8*$N$8*$Q$8</f>
        <v>37557.566200000001</v>
      </c>
      <c r="O57" s="77"/>
      <c r="P57" s="96"/>
      <c r="Q57" s="78">
        <f t="shared" ref="Q57:Q58" si="26">R57/M57</f>
        <v>0.31</v>
      </c>
      <c r="R57" s="27">
        <v>10.8469</v>
      </c>
      <c r="AD57" s="34">
        <v>15</v>
      </c>
      <c r="AE57" s="34">
        <v>15</v>
      </c>
      <c r="AF57" s="34"/>
      <c r="AG57" s="34"/>
      <c r="AH57" s="34"/>
      <c r="AI57" s="34"/>
      <c r="AJ57" s="35">
        <v>15</v>
      </c>
      <c r="AK57" s="34">
        <v>15</v>
      </c>
      <c r="AL57" s="35"/>
      <c r="AM57" s="34"/>
      <c r="AN57" s="34"/>
      <c r="AO57" s="35"/>
      <c r="AP57" s="35"/>
      <c r="AQ57" s="48">
        <f t="shared" ref="AQ57:AQ72" si="27">+S57+T57+U57+V57+W57+X57+Y57+Z57+AA57+AC57+AD57+AE57+AF57+AG57+AH57+AI57</f>
        <v>30</v>
      </c>
      <c r="AR57" s="66">
        <f t="shared" ref="AR57:AR71" si="28">BA57*R57</f>
        <v>325.40699999999998</v>
      </c>
      <c r="AS57" s="67">
        <f t="shared" ref="AS57:AZ71" si="29">ROUND(IF($L57=$L$4,($AQ57*AS$4),IF($L57=$L$5,($AQ57*AS$5),IF($L57=$L$6,($AQ57*AS$6),IF($L57=$L$7,($AQ57*AS$7))))),0)</f>
        <v>7</v>
      </c>
      <c r="AT57" s="67">
        <f t="shared" si="29"/>
        <v>10</v>
      </c>
      <c r="AU57" s="67">
        <f t="shared" si="29"/>
        <v>8</v>
      </c>
      <c r="AV57" s="67">
        <f t="shared" si="29"/>
        <v>5</v>
      </c>
      <c r="AW57" s="67">
        <f t="shared" si="29"/>
        <v>0</v>
      </c>
      <c r="AX57" s="67">
        <f t="shared" si="29"/>
        <v>0</v>
      </c>
      <c r="AY57" s="67">
        <f t="shared" si="29"/>
        <v>0</v>
      </c>
      <c r="AZ57" s="67">
        <f t="shared" si="29"/>
        <v>0</v>
      </c>
      <c r="BA57" s="68">
        <f t="shared" ref="BA57:BA71" si="30">SUM(AS57:AZ57)</f>
        <v>30</v>
      </c>
      <c r="BB57" s="64">
        <f t="shared" ref="BB57:BB72" si="31">+AJ57+AL57+AK57+AM57+AN57+AO57+AP57</f>
        <v>30</v>
      </c>
      <c r="BC57" s="69">
        <f t="shared" ref="BC57:BC71" si="32">BL57*R57</f>
        <v>325.40699999999998</v>
      </c>
      <c r="BD57" s="67">
        <f t="shared" ref="BD57:BK71" si="33">ROUND(IF($L57=$L$4,($BB57*BD$4),IF($L57=$L$5,($BB57*BD$5),IF($L57=$L$6,($BB57*BD$6),IF($L57=$L$7,($BB57*BD$7))))),0)</f>
        <v>7</v>
      </c>
      <c r="BE57" s="67">
        <f t="shared" si="33"/>
        <v>10</v>
      </c>
      <c r="BF57" s="67">
        <f t="shared" si="33"/>
        <v>8</v>
      </c>
      <c r="BG57" s="67">
        <f t="shared" si="33"/>
        <v>5</v>
      </c>
      <c r="BH57" s="67">
        <f t="shared" si="33"/>
        <v>0</v>
      </c>
      <c r="BI57" s="67">
        <f t="shared" si="33"/>
        <v>0</v>
      </c>
      <c r="BJ57" s="67">
        <f t="shared" si="33"/>
        <v>0</v>
      </c>
      <c r="BK57" s="67">
        <f t="shared" si="33"/>
        <v>0</v>
      </c>
      <c r="BL57" s="70">
        <f t="shared" ref="BL57:BL71" si="34">SUM(BD57:BK57)</f>
        <v>30</v>
      </c>
      <c r="BM57" s="71">
        <f t="shared" ref="BM57:BT71" si="35">AS57+BD57</f>
        <v>14</v>
      </c>
      <c r="BN57" s="71">
        <f t="shared" si="35"/>
        <v>20</v>
      </c>
      <c r="BO57" s="71">
        <f t="shared" si="35"/>
        <v>16</v>
      </c>
      <c r="BP57" s="71">
        <f t="shared" si="35"/>
        <v>10</v>
      </c>
      <c r="BQ57" s="71">
        <f t="shared" si="35"/>
        <v>0</v>
      </c>
      <c r="BR57" s="71">
        <f t="shared" si="35"/>
        <v>0</v>
      </c>
      <c r="BS57" s="71">
        <f t="shared" si="35"/>
        <v>0</v>
      </c>
      <c r="BT57" s="71">
        <f t="shared" si="35"/>
        <v>0</v>
      </c>
      <c r="BU57" s="72">
        <f t="shared" ref="BU57:BU71" si="36">SUM(BM57:BT57)</f>
        <v>60</v>
      </c>
      <c r="BV57" s="73">
        <f t="shared" ref="BV57:BV71" si="37">SUM(R57*BU57)</f>
        <v>650.81399999999996</v>
      </c>
      <c r="BW57" s="129" t="s">
        <v>567</v>
      </c>
      <c r="BX57" s="134">
        <v>2022</v>
      </c>
      <c r="BY57" s="129" t="s">
        <v>568</v>
      </c>
      <c r="BZ57" s="129" t="s">
        <v>572</v>
      </c>
      <c r="CA57" s="129" t="s">
        <v>573</v>
      </c>
      <c r="CB57" s="129" t="s">
        <v>547</v>
      </c>
      <c r="CC57" t="s">
        <v>547</v>
      </c>
    </row>
    <row r="58" spans="1:81" x14ac:dyDescent="0.25">
      <c r="A58" s="77" t="str">
        <f t="shared" si="0"/>
        <v>Q2OB00K9I41A502</v>
      </c>
      <c r="B58" s="77" t="s">
        <v>251</v>
      </c>
      <c r="C58" s="77"/>
      <c r="D58" s="77" t="s">
        <v>253</v>
      </c>
      <c r="E58" s="77" t="s">
        <v>254</v>
      </c>
      <c r="F58" s="77" t="s">
        <v>478</v>
      </c>
      <c r="G58" s="77" t="s">
        <v>479</v>
      </c>
      <c r="H58" s="77" t="s">
        <v>220</v>
      </c>
      <c r="I58" s="77" t="s">
        <v>473</v>
      </c>
      <c r="J58" s="77" t="s">
        <v>480</v>
      </c>
      <c r="K58" s="77" t="s">
        <v>129</v>
      </c>
      <c r="L58" s="77" t="s">
        <v>12</v>
      </c>
      <c r="M58" s="77">
        <v>34.99</v>
      </c>
      <c r="N58" s="96">
        <f t="shared" si="25"/>
        <v>37557.566200000001</v>
      </c>
      <c r="O58" s="77"/>
      <c r="P58" s="96"/>
      <c r="Q58" s="78">
        <f t="shared" si="26"/>
        <v>0.31</v>
      </c>
      <c r="R58" s="27">
        <v>10.8469</v>
      </c>
      <c r="AD58" s="34"/>
      <c r="AE58" s="34"/>
      <c r="AF58" s="34"/>
      <c r="AG58" s="34"/>
      <c r="AH58" s="34"/>
      <c r="AI58" s="34"/>
      <c r="AJ58" s="35"/>
      <c r="AK58" s="34"/>
      <c r="AL58" s="35"/>
      <c r="AM58" s="34"/>
      <c r="AN58" s="34"/>
      <c r="AO58" s="35"/>
      <c r="AP58" s="35"/>
      <c r="AQ58" s="48">
        <f t="shared" si="27"/>
        <v>0</v>
      </c>
      <c r="AR58" s="66">
        <f t="shared" si="28"/>
        <v>0</v>
      </c>
      <c r="AS58" s="67">
        <f t="shared" si="29"/>
        <v>0</v>
      </c>
      <c r="AT58" s="67">
        <f t="shared" si="29"/>
        <v>0</v>
      </c>
      <c r="AU58" s="67">
        <f t="shared" si="29"/>
        <v>0</v>
      </c>
      <c r="AV58" s="67">
        <f t="shared" si="29"/>
        <v>0</v>
      </c>
      <c r="AW58" s="67">
        <f t="shared" si="29"/>
        <v>0</v>
      </c>
      <c r="AX58" s="67">
        <f t="shared" si="29"/>
        <v>0</v>
      </c>
      <c r="AY58" s="67">
        <f t="shared" si="29"/>
        <v>0</v>
      </c>
      <c r="AZ58" s="67">
        <f t="shared" si="29"/>
        <v>0</v>
      </c>
      <c r="BA58" s="68">
        <f t="shared" si="30"/>
        <v>0</v>
      </c>
      <c r="BB58" s="64">
        <f t="shared" si="31"/>
        <v>0</v>
      </c>
      <c r="BC58" s="69">
        <f t="shared" si="32"/>
        <v>0</v>
      </c>
      <c r="BD58" s="67">
        <f t="shared" si="33"/>
        <v>0</v>
      </c>
      <c r="BE58" s="67">
        <f t="shared" si="33"/>
        <v>0</v>
      </c>
      <c r="BF58" s="67">
        <f t="shared" si="33"/>
        <v>0</v>
      </c>
      <c r="BG58" s="67">
        <f t="shared" si="33"/>
        <v>0</v>
      </c>
      <c r="BH58" s="67">
        <f t="shared" si="33"/>
        <v>0</v>
      </c>
      <c r="BI58" s="67">
        <f t="shared" si="33"/>
        <v>0</v>
      </c>
      <c r="BJ58" s="67">
        <f t="shared" si="33"/>
        <v>0</v>
      </c>
      <c r="BK58" s="67">
        <f t="shared" si="33"/>
        <v>0</v>
      </c>
      <c r="BL58" s="70">
        <f t="shared" si="34"/>
        <v>0</v>
      </c>
      <c r="BM58" s="71">
        <f t="shared" si="35"/>
        <v>0</v>
      </c>
      <c r="BN58" s="71">
        <f t="shared" si="35"/>
        <v>0</v>
      </c>
      <c r="BO58" s="71">
        <f t="shared" si="35"/>
        <v>0</v>
      </c>
      <c r="BP58" s="71">
        <f t="shared" si="35"/>
        <v>0</v>
      </c>
      <c r="BQ58" s="71">
        <f t="shared" si="35"/>
        <v>0</v>
      </c>
      <c r="BR58" s="71">
        <f t="shared" si="35"/>
        <v>0</v>
      </c>
      <c r="BS58" s="71">
        <f t="shared" si="35"/>
        <v>0</v>
      </c>
      <c r="BT58" s="71">
        <f t="shared" si="35"/>
        <v>0</v>
      </c>
      <c r="BU58" s="72">
        <f t="shared" si="36"/>
        <v>0</v>
      </c>
      <c r="BV58" s="73">
        <f t="shared" si="37"/>
        <v>0</v>
      </c>
      <c r="BW58" s="129" t="s">
        <v>567</v>
      </c>
      <c r="BX58" s="134">
        <v>2022</v>
      </c>
      <c r="BY58" s="129" t="s">
        <v>568</v>
      </c>
      <c r="BZ58" s="129" t="s">
        <v>572</v>
      </c>
      <c r="CA58" s="129" t="s">
        <v>573</v>
      </c>
      <c r="CB58" s="129" t="s">
        <v>547</v>
      </c>
    </row>
    <row r="59" spans="1:81" x14ac:dyDescent="0.25">
      <c r="A59" s="77" t="str">
        <f t="shared" si="0"/>
        <v>Q2OQ02KAMH1G1L7</v>
      </c>
      <c r="B59" s="77" t="s">
        <v>251</v>
      </c>
      <c r="C59" s="77"/>
      <c r="D59" s="77" t="s">
        <v>253</v>
      </c>
      <c r="E59" s="77" t="s">
        <v>252</v>
      </c>
      <c r="F59" s="77" t="s">
        <v>471</v>
      </c>
      <c r="G59" s="77" t="s">
        <v>472</v>
      </c>
      <c r="H59" s="77" t="s">
        <v>454</v>
      </c>
      <c r="I59" s="77" t="s">
        <v>455</v>
      </c>
      <c r="J59" s="77" t="s">
        <v>398</v>
      </c>
      <c r="K59" s="77" t="s">
        <v>129</v>
      </c>
      <c r="L59" s="77" t="s">
        <v>12</v>
      </c>
      <c r="M59" s="77">
        <v>49.99</v>
      </c>
      <c r="N59" s="96">
        <f t="shared" ref="N59:N64" si="38">M59*$M$8*$N$8*$Q$8</f>
        <v>53658.266200000005</v>
      </c>
      <c r="O59" s="77"/>
      <c r="P59" s="96"/>
      <c r="Q59" s="78">
        <f t="shared" ref="Q59:Q64" si="39">R59/M59</f>
        <v>0.31</v>
      </c>
      <c r="R59" s="27">
        <v>15.4969</v>
      </c>
      <c r="AD59" s="34">
        <v>15</v>
      </c>
      <c r="AE59" s="34">
        <v>15</v>
      </c>
      <c r="AF59" s="34"/>
      <c r="AG59" s="34"/>
      <c r="AH59" s="34"/>
      <c r="AI59" s="34"/>
      <c r="AJ59" s="35">
        <v>15</v>
      </c>
      <c r="AK59" s="34">
        <v>15</v>
      </c>
      <c r="AL59" s="35"/>
      <c r="AM59" s="34"/>
      <c r="AN59" s="34"/>
      <c r="AO59" s="35"/>
      <c r="AP59" s="35"/>
      <c r="AQ59" s="48">
        <f t="shared" si="27"/>
        <v>30</v>
      </c>
      <c r="AR59" s="66">
        <f t="shared" si="28"/>
        <v>464.90699999999998</v>
      </c>
      <c r="AS59" s="67">
        <f t="shared" si="29"/>
        <v>7</v>
      </c>
      <c r="AT59" s="67">
        <f t="shared" si="29"/>
        <v>10</v>
      </c>
      <c r="AU59" s="67">
        <f t="shared" si="29"/>
        <v>8</v>
      </c>
      <c r="AV59" s="67">
        <f t="shared" si="29"/>
        <v>5</v>
      </c>
      <c r="AW59" s="67">
        <f t="shared" si="29"/>
        <v>0</v>
      </c>
      <c r="AX59" s="67">
        <f t="shared" si="29"/>
        <v>0</v>
      </c>
      <c r="AY59" s="67">
        <f t="shared" si="29"/>
        <v>0</v>
      </c>
      <c r="AZ59" s="67">
        <f t="shared" si="29"/>
        <v>0</v>
      </c>
      <c r="BA59" s="68">
        <f t="shared" si="30"/>
        <v>30</v>
      </c>
      <c r="BB59" s="64">
        <f t="shared" si="31"/>
        <v>30</v>
      </c>
      <c r="BC59" s="69">
        <f t="shared" si="32"/>
        <v>464.90699999999998</v>
      </c>
      <c r="BD59" s="67">
        <f t="shared" si="33"/>
        <v>7</v>
      </c>
      <c r="BE59" s="67">
        <f t="shared" si="33"/>
        <v>10</v>
      </c>
      <c r="BF59" s="67">
        <f t="shared" si="33"/>
        <v>8</v>
      </c>
      <c r="BG59" s="67">
        <f t="shared" si="33"/>
        <v>5</v>
      </c>
      <c r="BH59" s="67">
        <f t="shared" si="33"/>
        <v>0</v>
      </c>
      <c r="BI59" s="67">
        <f t="shared" si="33"/>
        <v>0</v>
      </c>
      <c r="BJ59" s="67">
        <f t="shared" si="33"/>
        <v>0</v>
      </c>
      <c r="BK59" s="67">
        <f t="shared" si="33"/>
        <v>0</v>
      </c>
      <c r="BL59" s="70">
        <f t="shared" si="34"/>
        <v>30</v>
      </c>
      <c r="BM59" s="71">
        <f t="shared" si="35"/>
        <v>14</v>
      </c>
      <c r="BN59" s="71">
        <f t="shared" si="35"/>
        <v>20</v>
      </c>
      <c r="BO59" s="71">
        <f t="shared" si="35"/>
        <v>16</v>
      </c>
      <c r="BP59" s="71">
        <f t="shared" si="35"/>
        <v>10</v>
      </c>
      <c r="BQ59" s="71">
        <f t="shared" si="35"/>
        <v>0</v>
      </c>
      <c r="BR59" s="71">
        <f t="shared" si="35"/>
        <v>0</v>
      </c>
      <c r="BS59" s="71">
        <f t="shared" si="35"/>
        <v>0</v>
      </c>
      <c r="BT59" s="71">
        <f t="shared" si="35"/>
        <v>0</v>
      </c>
      <c r="BU59" s="72">
        <f t="shared" si="36"/>
        <v>60</v>
      </c>
      <c r="BV59" s="73">
        <f t="shared" si="37"/>
        <v>929.81399999999996</v>
      </c>
      <c r="BW59" s="129" t="s">
        <v>567</v>
      </c>
      <c r="BX59" s="134">
        <v>2022</v>
      </c>
      <c r="BY59" s="129" t="s">
        <v>568</v>
      </c>
      <c r="BZ59" s="129" t="s">
        <v>572</v>
      </c>
      <c r="CA59" s="129" t="s">
        <v>573</v>
      </c>
      <c r="CB59" s="129" t="s">
        <v>546</v>
      </c>
      <c r="CC59" t="s">
        <v>546</v>
      </c>
    </row>
    <row r="60" spans="1:81" x14ac:dyDescent="0.25">
      <c r="A60" s="77" t="str">
        <f t="shared" si="0"/>
        <v>Q2OQ02KAMH1JBLK</v>
      </c>
      <c r="B60" s="77" t="s">
        <v>251</v>
      </c>
      <c r="C60" s="77"/>
      <c r="D60" s="77" t="s">
        <v>253</v>
      </c>
      <c r="E60" s="77" t="s">
        <v>252</v>
      </c>
      <c r="F60" s="77" t="s">
        <v>471</v>
      </c>
      <c r="G60" s="77" t="s">
        <v>472</v>
      </c>
      <c r="H60" s="77" t="s">
        <v>85</v>
      </c>
      <c r="I60" s="77" t="s">
        <v>366</v>
      </c>
      <c r="J60" s="77" t="s">
        <v>398</v>
      </c>
      <c r="K60" s="77" t="s">
        <v>129</v>
      </c>
      <c r="L60" s="77" t="s">
        <v>12</v>
      </c>
      <c r="M60" s="77">
        <v>49.99</v>
      </c>
      <c r="N60" s="96">
        <f t="shared" si="38"/>
        <v>53658.266200000005</v>
      </c>
      <c r="O60" s="77"/>
      <c r="P60" s="96"/>
      <c r="Q60" s="78">
        <f t="shared" si="39"/>
        <v>0.31</v>
      </c>
      <c r="R60" s="27">
        <v>15.4969</v>
      </c>
      <c r="AD60" s="34">
        <v>15</v>
      </c>
      <c r="AE60" s="34">
        <v>15</v>
      </c>
      <c r="AF60" s="34"/>
      <c r="AG60" s="34"/>
      <c r="AH60" s="34"/>
      <c r="AI60" s="34"/>
      <c r="AJ60" s="35">
        <v>15</v>
      </c>
      <c r="AK60" s="34">
        <v>15</v>
      </c>
      <c r="AL60" s="35"/>
      <c r="AM60" s="34"/>
      <c r="AN60" s="34"/>
      <c r="AO60" s="35"/>
      <c r="AP60" s="35"/>
      <c r="AQ60" s="48">
        <f t="shared" si="27"/>
        <v>30</v>
      </c>
      <c r="AR60" s="66">
        <f t="shared" si="28"/>
        <v>464.90699999999998</v>
      </c>
      <c r="AS60" s="67">
        <f t="shared" si="29"/>
        <v>7</v>
      </c>
      <c r="AT60" s="67">
        <f t="shared" si="29"/>
        <v>10</v>
      </c>
      <c r="AU60" s="67">
        <f t="shared" si="29"/>
        <v>8</v>
      </c>
      <c r="AV60" s="67">
        <f t="shared" si="29"/>
        <v>5</v>
      </c>
      <c r="AW60" s="67">
        <f t="shared" si="29"/>
        <v>0</v>
      </c>
      <c r="AX60" s="67">
        <f t="shared" si="29"/>
        <v>0</v>
      </c>
      <c r="AY60" s="67">
        <f t="shared" si="29"/>
        <v>0</v>
      </c>
      <c r="AZ60" s="67">
        <f t="shared" si="29"/>
        <v>0</v>
      </c>
      <c r="BA60" s="68">
        <f t="shared" si="30"/>
        <v>30</v>
      </c>
      <c r="BB60" s="64">
        <f t="shared" si="31"/>
        <v>30</v>
      </c>
      <c r="BC60" s="69">
        <f t="shared" si="32"/>
        <v>464.90699999999998</v>
      </c>
      <c r="BD60" s="67">
        <f t="shared" si="33"/>
        <v>7</v>
      </c>
      <c r="BE60" s="67">
        <f t="shared" si="33"/>
        <v>10</v>
      </c>
      <c r="BF60" s="67">
        <f t="shared" si="33"/>
        <v>8</v>
      </c>
      <c r="BG60" s="67">
        <f t="shared" si="33"/>
        <v>5</v>
      </c>
      <c r="BH60" s="67">
        <f t="shared" si="33"/>
        <v>0</v>
      </c>
      <c r="BI60" s="67">
        <f t="shared" si="33"/>
        <v>0</v>
      </c>
      <c r="BJ60" s="67">
        <f t="shared" si="33"/>
        <v>0</v>
      </c>
      <c r="BK60" s="67">
        <f t="shared" si="33"/>
        <v>0</v>
      </c>
      <c r="BL60" s="70">
        <f t="shared" si="34"/>
        <v>30</v>
      </c>
      <c r="BM60" s="71">
        <f t="shared" si="35"/>
        <v>14</v>
      </c>
      <c r="BN60" s="71">
        <f t="shared" si="35"/>
        <v>20</v>
      </c>
      <c r="BO60" s="71">
        <f t="shared" si="35"/>
        <v>16</v>
      </c>
      <c r="BP60" s="71">
        <f t="shared" si="35"/>
        <v>10</v>
      </c>
      <c r="BQ60" s="71">
        <f t="shared" si="35"/>
        <v>0</v>
      </c>
      <c r="BR60" s="71">
        <f t="shared" si="35"/>
        <v>0</v>
      </c>
      <c r="BS60" s="71">
        <f t="shared" si="35"/>
        <v>0</v>
      </c>
      <c r="BT60" s="71">
        <f t="shared" si="35"/>
        <v>0</v>
      </c>
      <c r="BU60" s="72">
        <f t="shared" si="36"/>
        <v>60</v>
      </c>
      <c r="BV60" s="73">
        <f t="shared" si="37"/>
        <v>929.81399999999996</v>
      </c>
      <c r="BW60" s="129" t="s">
        <v>567</v>
      </c>
      <c r="BX60" s="134">
        <v>2022</v>
      </c>
      <c r="BY60" s="129" t="s">
        <v>568</v>
      </c>
      <c r="BZ60" s="129" t="s">
        <v>572</v>
      </c>
      <c r="CA60" s="129" t="s">
        <v>573</v>
      </c>
      <c r="CB60" s="129" t="s">
        <v>546</v>
      </c>
      <c r="CC60" t="s">
        <v>546</v>
      </c>
    </row>
    <row r="61" spans="1:81" x14ac:dyDescent="0.25">
      <c r="A61" s="77" t="str">
        <f t="shared" si="0"/>
        <v>Q2OQ02KAMH1A502</v>
      </c>
      <c r="B61" s="77" t="s">
        <v>251</v>
      </c>
      <c r="C61" s="77"/>
      <c r="D61" s="77" t="s">
        <v>253</v>
      </c>
      <c r="E61" s="77" t="s">
        <v>252</v>
      </c>
      <c r="F61" s="77" t="s">
        <v>471</v>
      </c>
      <c r="G61" s="77" t="s">
        <v>472</v>
      </c>
      <c r="H61" s="77" t="s">
        <v>220</v>
      </c>
      <c r="I61" s="77" t="s">
        <v>473</v>
      </c>
      <c r="J61" s="77" t="s">
        <v>398</v>
      </c>
      <c r="K61" s="77" t="s">
        <v>129</v>
      </c>
      <c r="L61" s="77" t="s">
        <v>12</v>
      </c>
      <c r="M61" s="77">
        <v>49.99</v>
      </c>
      <c r="N61" s="96">
        <f t="shared" si="38"/>
        <v>53658.266200000005</v>
      </c>
      <c r="O61" s="77"/>
      <c r="P61" s="96"/>
      <c r="Q61" s="78">
        <f t="shared" si="39"/>
        <v>0.31</v>
      </c>
      <c r="R61" s="27">
        <v>15.4969</v>
      </c>
      <c r="AD61" s="34">
        <v>15</v>
      </c>
      <c r="AE61" s="34">
        <v>15</v>
      </c>
      <c r="AF61" s="34"/>
      <c r="AG61" s="34"/>
      <c r="AH61" s="34"/>
      <c r="AI61" s="34"/>
      <c r="AJ61" s="35">
        <v>15</v>
      </c>
      <c r="AK61" s="34">
        <v>15</v>
      </c>
      <c r="AL61" s="35"/>
      <c r="AM61" s="34"/>
      <c r="AN61" s="34"/>
      <c r="AO61" s="35"/>
      <c r="AP61" s="35"/>
      <c r="AQ61" s="48">
        <f t="shared" si="27"/>
        <v>30</v>
      </c>
      <c r="AR61" s="66">
        <f t="shared" si="28"/>
        <v>464.90699999999998</v>
      </c>
      <c r="AS61" s="67">
        <f t="shared" si="29"/>
        <v>7</v>
      </c>
      <c r="AT61" s="67">
        <f t="shared" si="29"/>
        <v>10</v>
      </c>
      <c r="AU61" s="67">
        <f t="shared" si="29"/>
        <v>8</v>
      </c>
      <c r="AV61" s="67">
        <f t="shared" si="29"/>
        <v>5</v>
      </c>
      <c r="AW61" s="67">
        <f t="shared" si="29"/>
        <v>0</v>
      </c>
      <c r="AX61" s="67">
        <f t="shared" si="29"/>
        <v>0</v>
      </c>
      <c r="AY61" s="67">
        <f t="shared" si="29"/>
        <v>0</v>
      </c>
      <c r="AZ61" s="67">
        <f t="shared" si="29"/>
        <v>0</v>
      </c>
      <c r="BA61" s="68">
        <f t="shared" si="30"/>
        <v>30</v>
      </c>
      <c r="BB61" s="64">
        <f t="shared" si="31"/>
        <v>30</v>
      </c>
      <c r="BC61" s="69">
        <f t="shared" si="32"/>
        <v>464.90699999999998</v>
      </c>
      <c r="BD61" s="67">
        <f t="shared" si="33"/>
        <v>7</v>
      </c>
      <c r="BE61" s="67">
        <f t="shared" si="33"/>
        <v>10</v>
      </c>
      <c r="BF61" s="67">
        <f t="shared" si="33"/>
        <v>8</v>
      </c>
      <c r="BG61" s="67">
        <f t="shared" si="33"/>
        <v>5</v>
      </c>
      <c r="BH61" s="67">
        <f t="shared" si="33"/>
        <v>0</v>
      </c>
      <c r="BI61" s="67">
        <f t="shared" si="33"/>
        <v>0</v>
      </c>
      <c r="BJ61" s="67">
        <f t="shared" si="33"/>
        <v>0</v>
      </c>
      <c r="BK61" s="67">
        <f t="shared" si="33"/>
        <v>0</v>
      </c>
      <c r="BL61" s="70">
        <f t="shared" si="34"/>
        <v>30</v>
      </c>
      <c r="BM61" s="71">
        <f t="shared" si="35"/>
        <v>14</v>
      </c>
      <c r="BN61" s="71">
        <f t="shared" si="35"/>
        <v>20</v>
      </c>
      <c r="BO61" s="71">
        <f t="shared" si="35"/>
        <v>16</v>
      </c>
      <c r="BP61" s="71">
        <f t="shared" si="35"/>
        <v>10</v>
      </c>
      <c r="BQ61" s="71">
        <f t="shared" si="35"/>
        <v>0</v>
      </c>
      <c r="BR61" s="71">
        <f t="shared" si="35"/>
        <v>0</v>
      </c>
      <c r="BS61" s="71">
        <f t="shared" si="35"/>
        <v>0</v>
      </c>
      <c r="BT61" s="71">
        <f t="shared" si="35"/>
        <v>0</v>
      </c>
      <c r="BU61" s="72">
        <f t="shared" si="36"/>
        <v>60</v>
      </c>
      <c r="BV61" s="73">
        <f t="shared" si="37"/>
        <v>929.81399999999996</v>
      </c>
      <c r="BW61" s="129" t="s">
        <v>567</v>
      </c>
      <c r="BX61" s="134">
        <v>2022</v>
      </c>
      <c r="BY61" s="129" t="s">
        <v>568</v>
      </c>
      <c r="BZ61" s="129" t="s">
        <v>572</v>
      </c>
      <c r="CA61" s="129" t="s">
        <v>573</v>
      </c>
      <c r="CB61" s="129" t="s">
        <v>546</v>
      </c>
      <c r="CC61" t="s">
        <v>546</v>
      </c>
    </row>
    <row r="62" spans="1:81" x14ac:dyDescent="0.25">
      <c r="A62" s="77" t="str">
        <f t="shared" si="0"/>
        <v>Q2OQ02KAMH1G7EX</v>
      </c>
      <c r="B62" s="77" t="s">
        <v>251</v>
      </c>
      <c r="C62" s="77"/>
      <c r="D62" s="77" t="s">
        <v>253</v>
      </c>
      <c r="E62" s="77" t="s">
        <v>252</v>
      </c>
      <c r="F62" s="77" t="s">
        <v>471</v>
      </c>
      <c r="G62" s="77" t="s">
        <v>472</v>
      </c>
      <c r="H62" s="77" t="s">
        <v>474</v>
      </c>
      <c r="I62" s="77" t="s">
        <v>475</v>
      </c>
      <c r="J62" s="77" t="s">
        <v>398</v>
      </c>
      <c r="K62" s="77" t="s">
        <v>129</v>
      </c>
      <c r="L62" s="77" t="s">
        <v>12</v>
      </c>
      <c r="M62" s="77">
        <v>49.99</v>
      </c>
      <c r="N62" s="96">
        <f t="shared" si="38"/>
        <v>53658.266200000005</v>
      </c>
      <c r="O62" s="77"/>
      <c r="P62" s="96"/>
      <c r="Q62" s="78">
        <f t="shared" si="39"/>
        <v>0.31</v>
      </c>
      <c r="R62" s="27">
        <v>15.4969</v>
      </c>
      <c r="AD62" s="34"/>
      <c r="AE62" s="34"/>
      <c r="AF62" s="34"/>
      <c r="AG62" s="34"/>
      <c r="AH62" s="34"/>
      <c r="AI62" s="34"/>
      <c r="AJ62" s="35"/>
      <c r="AK62" s="34"/>
      <c r="AL62" s="35"/>
      <c r="AM62" s="34"/>
      <c r="AN62" s="34"/>
      <c r="AO62" s="35"/>
      <c r="AP62" s="35"/>
      <c r="AQ62" s="48">
        <f t="shared" si="27"/>
        <v>0</v>
      </c>
      <c r="AR62" s="66">
        <f t="shared" si="28"/>
        <v>0</v>
      </c>
      <c r="AS62" s="67">
        <f t="shared" si="29"/>
        <v>0</v>
      </c>
      <c r="AT62" s="67">
        <f t="shared" si="29"/>
        <v>0</v>
      </c>
      <c r="AU62" s="67">
        <f t="shared" si="29"/>
        <v>0</v>
      </c>
      <c r="AV62" s="67">
        <f t="shared" si="29"/>
        <v>0</v>
      </c>
      <c r="AW62" s="67">
        <f t="shared" si="29"/>
        <v>0</v>
      </c>
      <c r="AX62" s="67">
        <f t="shared" si="29"/>
        <v>0</v>
      </c>
      <c r="AY62" s="67">
        <f t="shared" si="29"/>
        <v>0</v>
      </c>
      <c r="AZ62" s="67">
        <f t="shared" si="29"/>
        <v>0</v>
      </c>
      <c r="BA62" s="68">
        <f t="shared" si="30"/>
        <v>0</v>
      </c>
      <c r="BB62" s="64">
        <f t="shared" si="31"/>
        <v>0</v>
      </c>
      <c r="BC62" s="69">
        <f t="shared" si="32"/>
        <v>0</v>
      </c>
      <c r="BD62" s="67">
        <f t="shared" si="33"/>
        <v>0</v>
      </c>
      <c r="BE62" s="67">
        <f t="shared" si="33"/>
        <v>0</v>
      </c>
      <c r="BF62" s="67">
        <f t="shared" si="33"/>
        <v>0</v>
      </c>
      <c r="BG62" s="67">
        <f t="shared" si="33"/>
        <v>0</v>
      </c>
      <c r="BH62" s="67">
        <f t="shared" si="33"/>
        <v>0</v>
      </c>
      <c r="BI62" s="67">
        <f t="shared" si="33"/>
        <v>0</v>
      </c>
      <c r="BJ62" s="67">
        <f t="shared" si="33"/>
        <v>0</v>
      </c>
      <c r="BK62" s="67">
        <f t="shared" si="33"/>
        <v>0</v>
      </c>
      <c r="BL62" s="70">
        <f t="shared" si="34"/>
        <v>0</v>
      </c>
      <c r="BM62" s="71">
        <f t="shared" si="35"/>
        <v>0</v>
      </c>
      <c r="BN62" s="71">
        <f t="shared" si="35"/>
        <v>0</v>
      </c>
      <c r="BO62" s="71">
        <f t="shared" si="35"/>
        <v>0</v>
      </c>
      <c r="BP62" s="71">
        <f t="shared" si="35"/>
        <v>0</v>
      </c>
      <c r="BQ62" s="71">
        <f t="shared" si="35"/>
        <v>0</v>
      </c>
      <c r="BR62" s="71">
        <f t="shared" si="35"/>
        <v>0</v>
      </c>
      <c r="BS62" s="71">
        <f t="shared" si="35"/>
        <v>0</v>
      </c>
      <c r="BT62" s="71">
        <f t="shared" si="35"/>
        <v>0</v>
      </c>
      <c r="BU62" s="72">
        <f t="shared" si="36"/>
        <v>0</v>
      </c>
      <c r="BV62" s="73">
        <f t="shared" si="37"/>
        <v>0</v>
      </c>
      <c r="BW62" s="129" t="s">
        <v>567</v>
      </c>
      <c r="BX62" s="134">
        <v>2022</v>
      </c>
      <c r="BY62" s="129" t="s">
        <v>568</v>
      </c>
      <c r="BZ62" s="129" t="s">
        <v>572</v>
      </c>
      <c r="CA62" s="129" t="s">
        <v>573</v>
      </c>
      <c r="CB62" s="129" t="s">
        <v>546</v>
      </c>
    </row>
    <row r="63" spans="1:81" x14ac:dyDescent="0.25">
      <c r="A63" s="77" t="str">
        <f t="shared" si="0"/>
        <v>Q2OQ02KAMH1LTPP</v>
      </c>
      <c r="B63" s="77" t="s">
        <v>251</v>
      </c>
      <c r="C63" s="77"/>
      <c r="D63" s="77" t="s">
        <v>253</v>
      </c>
      <c r="E63" s="77" t="s">
        <v>252</v>
      </c>
      <c r="F63" s="77" t="s">
        <v>471</v>
      </c>
      <c r="G63" s="77" t="s">
        <v>472</v>
      </c>
      <c r="H63" s="77" t="s">
        <v>476</v>
      </c>
      <c r="I63" s="77" t="s">
        <v>477</v>
      </c>
      <c r="J63" s="77" t="s">
        <v>398</v>
      </c>
      <c r="K63" s="77" t="s">
        <v>129</v>
      </c>
      <c r="L63" s="77" t="s">
        <v>12</v>
      </c>
      <c r="M63" s="77">
        <v>49.99</v>
      </c>
      <c r="N63" s="96">
        <f t="shared" si="38"/>
        <v>53658.266200000005</v>
      </c>
      <c r="O63" s="77"/>
      <c r="P63" s="96"/>
      <c r="Q63" s="78">
        <f t="shared" si="39"/>
        <v>0.31</v>
      </c>
      <c r="R63" s="27">
        <v>15.4969</v>
      </c>
      <c r="AD63" s="34">
        <v>15</v>
      </c>
      <c r="AE63" s="34">
        <v>15</v>
      </c>
      <c r="AF63" s="34"/>
      <c r="AG63" s="34"/>
      <c r="AH63" s="34"/>
      <c r="AI63" s="34"/>
      <c r="AJ63" s="35">
        <v>15</v>
      </c>
      <c r="AK63" s="34">
        <v>5</v>
      </c>
      <c r="AL63" s="35"/>
      <c r="AM63" s="34"/>
      <c r="AN63" s="34"/>
      <c r="AO63" s="35"/>
      <c r="AP63" s="35"/>
      <c r="AQ63" s="48">
        <f t="shared" si="27"/>
        <v>30</v>
      </c>
      <c r="AR63" s="66">
        <f t="shared" si="28"/>
        <v>464.90699999999998</v>
      </c>
      <c r="AS63" s="67">
        <f t="shared" si="29"/>
        <v>7</v>
      </c>
      <c r="AT63" s="67">
        <f t="shared" si="29"/>
        <v>10</v>
      </c>
      <c r="AU63" s="67">
        <f t="shared" si="29"/>
        <v>8</v>
      </c>
      <c r="AV63" s="67">
        <f t="shared" si="29"/>
        <v>5</v>
      </c>
      <c r="AW63" s="67">
        <f t="shared" si="29"/>
        <v>0</v>
      </c>
      <c r="AX63" s="67">
        <f t="shared" si="29"/>
        <v>0</v>
      </c>
      <c r="AY63" s="67">
        <f t="shared" si="29"/>
        <v>0</v>
      </c>
      <c r="AZ63" s="67">
        <f t="shared" si="29"/>
        <v>0</v>
      </c>
      <c r="BA63" s="68">
        <f t="shared" si="30"/>
        <v>30</v>
      </c>
      <c r="BB63" s="64">
        <f t="shared" si="31"/>
        <v>20</v>
      </c>
      <c r="BC63" s="69">
        <f t="shared" si="32"/>
        <v>309.93799999999999</v>
      </c>
      <c r="BD63" s="67">
        <f t="shared" si="33"/>
        <v>4</v>
      </c>
      <c r="BE63" s="67">
        <f t="shared" si="33"/>
        <v>7</v>
      </c>
      <c r="BF63" s="67">
        <f t="shared" si="33"/>
        <v>6</v>
      </c>
      <c r="BG63" s="67">
        <f t="shared" si="33"/>
        <v>3</v>
      </c>
      <c r="BH63" s="67">
        <f t="shared" si="33"/>
        <v>0</v>
      </c>
      <c r="BI63" s="67">
        <f t="shared" si="33"/>
        <v>0</v>
      </c>
      <c r="BJ63" s="67">
        <f t="shared" si="33"/>
        <v>0</v>
      </c>
      <c r="BK63" s="67">
        <f t="shared" si="33"/>
        <v>0</v>
      </c>
      <c r="BL63" s="70">
        <f t="shared" si="34"/>
        <v>20</v>
      </c>
      <c r="BM63" s="71">
        <f t="shared" si="35"/>
        <v>11</v>
      </c>
      <c r="BN63" s="71">
        <f t="shared" si="35"/>
        <v>17</v>
      </c>
      <c r="BO63" s="71">
        <f t="shared" si="35"/>
        <v>14</v>
      </c>
      <c r="BP63" s="71">
        <f t="shared" si="35"/>
        <v>8</v>
      </c>
      <c r="BQ63" s="71">
        <f t="shared" si="35"/>
        <v>0</v>
      </c>
      <c r="BR63" s="71">
        <f t="shared" si="35"/>
        <v>0</v>
      </c>
      <c r="BS63" s="71">
        <f t="shared" si="35"/>
        <v>0</v>
      </c>
      <c r="BT63" s="71">
        <f t="shared" si="35"/>
        <v>0</v>
      </c>
      <c r="BU63" s="72">
        <f t="shared" si="36"/>
        <v>50</v>
      </c>
      <c r="BV63" s="73">
        <f t="shared" si="37"/>
        <v>774.84500000000003</v>
      </c>
      <c r="BW63" s="129" t="s">
        <v>567</v>
      </c>
      <c r="BX63" s="134">
        <v>2022</v>
      </c>
      <c r="BY63" s="129" t="s">
        <v>568</v>
      </c>
      <c r="BZ63" s="129" t="s">
        <v>572</v>
      </c>
      <c r="CA63" s="129" t="s">
        <v>573</v>
      </c>
      <c r="CB63" s="129" t="s">
        <v>546</v>
      </c>
      <c r="CC63" t="s">
        <v>546</v>
      </c>
    </row>
    <row r="64" spans="1:81" x14ac:dyDescent="0.25">
      <c r="A64" s="77" t="str">
        <f t="shared" si="0"/>
        <v>Q2OQ02KAMH1G011</v>
      </c>
      <c r="B64" s="77" t="s">
        <v>251</v>
      </c>
      <c r="C64" s="77"/>
      <c r="D64" s="77" t="s">
        <v>253</v>
      </c>
      <c r="E64" s="77" t="s">
        <v>252</v>
      </c>
      <c r="F64" s="77" t="s">
        <v>471</v>
      </c>
      <c r="G64" s="77" t="s">
        <v>472</v>
      </c>
      <c r="H64" s="77" t="s">
        <v>89</v>
      </c>
      <c r="I64" s="77" t="s">
        <v>367</v>
      </c>
      <c r="J64" s="77" t="s">
        <v>398</v>
      </c>
      <c r="K64" s="77" t="s">
        <v>129</v>
      </c>
      <c r="L64" s="77" t="s">
        <v>12</v>
      </c>
      <c r="M64" s="77">
        <v>49.99</v>
      </c>
      <c r="N64" s="96">
        <f t="shared" si="38"/>
        <v>53658.266200000005</v>
      </c>
      <c r="O64" s="77"/>
      <c r="P64" s="96"/>
      <c r="Q64" s="78">
        <f t="shared" si="39"/>
        <v>0.31</v>
      </c>
      <c r="R64" s="27">
        <v>15.4969</v>
      </c>
      <c r="AD64" s="34"/>
      <c r="AE64" s="34"/>
      <c r="AF64" s="34"/>
      <c r="AG64" s="34"/>
      <c r="AH64" s="34"/>
      <c r="AI64" s="34"/>
      <c r="AJ64" s="35"/>
      <c r="AK64" s="34"/>
      <c r="AL64" s="35"/>
      <c r="AM64" s="34"/>
      <c r="AN64" s="34"/>
      <c r="AO64" s="35"/>
      <c r="AP64" s="35"/>
      <c r="AQ64" s="48">
        <f t="shared" si="27"/>
        <v>0</v>
      </c>
      <c r="AR64" s="66">
        <f t="shared" si="28"/>
        <v>0</v>
      </c>
      <c r="AS64" s="67">
        <f t="shared" si="29"/>
        <v>0</v>
      </c>
      <c r="AT64" s="67">
        <f t="shared" si="29"/>
        <v>0</v>
      </c>
      <c r="AU64" s="67">
        <f t="shared" si="29"/>
        <v>0</v>
      </c>
      <c r="AV64" s="67">
        <f t="shared" si="29"/>
        <v>0</v>
      </c>
      <c r="AW64" s="67">
        <f t="shared" si="29"/>
        <v>0</v>
      </c>
      <c r="AX64" s="67">
        <f t="shared" si="29"/>
        <v>0</v>
      </c>
      <c r="AY64" s="67">
        <f t="shared" si="29"/>
        <v>0</v>
      </c>
      <c r="AZ64" s="67">
        <f t="shared" si="29"/>
        <v>0</v>
      </c>
      <c r="BA64" s="68">
        <f t="shared" si="30"/>
        <v>0</v>
      </c>
      <c r="BB64" s="64">
        <f t="shared" si="31"/>
        <v>0</v>
      </c>
      <c r="BC64" s="69">
        <f t="shared" si="32"/>
        <v>0</v>
      </c>
      <c r="BD64" s="67">
        <f t="shared" si="33"/>
        <v>0</v>
      </c>
      <c r="BE64" s="67">
        <f t="shared" si="33"/>
        <v>0</v>
      </c>
      <c r="BF64" s="67">
        <f t="shared" si="33"/>
        <v>0</v>
      </c>
      <c r="BG64" s="67">
        <f t="shared" si="33"/>
        <v>0</v>
      </c>
      <c r="BH64" s="67">
        <f t="shared" si="33"/>
        <v>0</v>
      </c>
      <c r="BI64" s="67">
        <f t="shared" si="33"/>
        <v>0</v>
      </c>
      <c r="BJ64" s="67">
        <f t="shared" si="33"/>
        <v>0</v>
      </c>
      <c r="BK64" s="67">
        <f t="shared" si="33"/>
        <v>0</v>
      </c>
      <c r="BL64" s="70">
        <f t="shared" si="34"/>
        <v>0</v>
      </c>
      <c r="BM64" s="71">
        <f t="shared" si="35"/>
        <v>0</v>
      </c>
      <c r="BN64" s="71">
        <f t="shared" si="35"/>
        <v>0</v>
      </c>
      <c r="BO64" s="71">
        <f t="shared" si="35"/>
        <v>0</v>
      </c>
      <c r="BP64" s="71">
        <f t="shared" si="35"/>
        <v>0</v>
      </c>
      <c r="BQ64" s="71">
        <f t="shared" si="35"/>
        <v>0</v>
      </c>
      <c r="BR64" s="71">
        <f t="shared" si="35"/>
        <v>0</v>
      </c>
      <c r="BS64" s="71">
        <f t="shared" si="35"/>
        <v>0</v>
      </c>
      <c r="BT64" s="71">
        <f t="shared" si="35"/>
        <v>0</v>
      </c>
      <c r="BU64" s="72">
        <f t="shared" si="36"/>
        <v>0</v>
      </c>
      <c r="BV64" s="73">
        <f t="shared" si="37"/>
        <v>0</v>
      </c>
      <c r="BW64" s="129" t="s">
        <v>567</v>
      </c>
      <c r="BX64" s="134">
        <v>2022</v>
      </c>
      <c r="BY64" s="129" t="s">
        <v>568</v>
      </c>
      <c r="BZ64" s="129" t="s">
        <v>572</v>
      </c>
      <c r="CA64" s="129" t="s">
        <v>573</v>
      </c>
      <c r="CB64" s="129" t="s">
        <v>546</v>
      </c>
    </row>
    <row r="65" spans="1:80" x14ac:dyDescent="0.25">
      <c r="A65" s="77" t="str">
        <f t="shared" si="0"/>
        <v/>
      </c>
      <c r="B65" s="77"/>
      <c r="C65" s="77"/>
      <c r="D65" s="77"/>
      <c r="E65" s="77"/>
      <c r="F65" s="77"/>
      <c r="G65" s="77"/>
      <c r="H65" s="77"/>
      <c r="I65" s="77"/>
      <c r="J65" s="77"/>
      <c r="K65" s="77"/>
      <c r="L65" s="77"/>
      <c r="M65" s="77"/>
      <c r="N65" s="96"/>
      <c r="O65" s="77"/>
      <c r="P65" s="96"/>
      <c r="Q65" s="78"/>
      <c r="R65" s="27"/>
      <c r="AD65" s="34"/>
      <c r="AE65" s="34"/>
      <c r="AF65" s="34"/>
      <c r="AG65" s="34"/>
      <c r="AH65" s="34"/>
      <c r="AI65" s="34"/>
      <c r="AJ65" s="35"/>
      <c r="AK65" s="34"/>
      <c r="AL65" s="35"/>
      <c r="AM65" s="34"/>
      <c r="AN65" s="34"/>
      <c r="AO65" s="35"/>
      <c r="AP65" s="35"/>
      <c r="AQ65" s="48">
        <f t="shared" si="27"/>
        <v>0</v>
      </c>
      <c r="AR65" s="66">
        <f t="shared" si="28"/>
        <v>0</v>
      </c>
      <c r="AS65" s="67">
        <f t="shared" si="29"/>
        <v>0</v>
      </c>
      <c r="AT65" s="67">
        <f t="shared" si="29"/>
        <v>0</v>
      </c>
      <c r="AU65" s="67">
        <f t="shared" si="29"/>
        <v>0</v>
      </c>
      <c r="AV65" s="67">
        <f t="shared" si="29"/>
        <v>0</v>
      </c>
      <c r="AW65" s="67">
        <f t="shared" si="29"/>
        <v>0</v>
      </c>
      <c r="AX65" s="67">
        <f t="shared" si="29"/>
        <v>0</v>
      </c>
      <c r="AY65" s="67">
        <f t="shared" si="29"/>
        <v>0</v>
      </c>
      <c r="AZ65" s="67">
        <f t="shared" si="29"/>
        <v>0</v>
      </c>
      <c r="BA65" s="68">
        <f t="shared" si="30"/>
        <v>0</v>
      </c>
      <c r="BB65" s="64">
        <f t="shared" si="31"/>
        <v>0</v>
      </c>
      <c r="BC65" s="69">
        <f t="shared" si="32"/>
        <v>0</v>
      </c>
      <c r="BD65" s="67">
        <f t="shared" si="33"/>
        <v>0</v>
      </c>
      <c r="BE65" s="67">
        <f t="shared" si="33"/>
        <v>0</v>
      </c>
      <c r="BF65" s="67">
        <f t="shared" si="33"/>
        <v>0</v>
      </c>
      <c r="BG65" s="67">
        <f t="shared" si="33"/>
        <v>0</v>
      </c>
      <c r="BH65" s="67">
        <f t="shared" si="33"/>
        <v>0</v>
      </c>
      <c r="BI65" s="67">
        <f t="shared" si="33"/>
        <v>0</v>
      </c>
      <c r="BJ65" s="67">
        <f t="shared" si="33"/>
        <v>0</v>
      </c>
      <c r="BK65" s="67">
        <f t="shared" si="33"/>
        <v>0</v>
      </c>
      <c r="BL65" s="70">
        <f t="shared" si="34"/>
        <v>0</v>
      </c>
      <c r="BM65" s="71">
        <f t="shared" si="35"/>
        <v>0</v>
      </c>
      <c r="BN65" s="71">
        <f t="shared" si="35"/>
        <v>0</v>
      </c>
      <c r="BO65" s="71">
        <f t="shared" si="35"/>
        <v>0</v>
      </c>
      <c r="BP65" s="71">
        <f t="shared" si="35"/>
        <v>0</v>
      </c>
      <c r="BQ65" s="71">
        <f t="shared" si="35"/>
        <v>0</v>
      </c>
      <c r="BR65" s="71">
        <f t="shared" si="35"/>
        <v>0</v>
      </c>
      <c r="BS65" s="71">
        <f t="shared" si="35"/>
        <v>0</v>
      </c>
      <c r="BT65" s="71">
        <f t="shared" si="35"/>
        <v>0</v>
      </c>
      <c r="BU65" s="72">
        <f t="shared" si="36"/>
        <v>0</v>
      </c>
      <c r="BV65" s="73">
        <f t="shared" si="37"/>
        <v>0</v>
      </c>
      <c r="BW65" s="129"/>
      <c r="BX65" s="134"/>
      <c r="BY65" s="129"/>
      <c r="BZ65" s="129"/>
      <c r="CA65" s="129"/>
      <c r="CB65" s="129"/>
    </row>
    <row r="66" spans="1:80" x14ac:dyDescent="0.25">
      <c r="A66" s="77" t="str">
        <f t="shared" si="0"/>
        <v/>
      </c>
      <c r="B66" s="77"/>
      <c r="C66" s="77"/>
      <c r="D66" s="77"/>
      <c r="E66" s="77"/>
      <c r="F66" s="77"/>
      <c r="G66" s="77"/>
      <c r="H66" s="77"/>
      <c r="I66" s="77"/>
      <c r="J66" s="77"/>
      <c r="K66" s="77"/>
      <c r="L66" s="77"/>
      <c r="M66" s="77"/>
      <c r="N66" s="96"/>
      <c r="O66" s="77"/>
      <c r="P66" s="96"/>
      <c r="Q66" s="78"/>
      <c r="R66" s="27"/>
      <c r="AD66" s="34"/>
      <c r="AE66" s="34"/>
      <c r="AF66" s="34"/>
      <c r="AG66" s="34"/>
      <c r="AH66" s="34"/>
      <c r="AI66" s="34"/>
      <c r="AJ66" s="35"/>
      <c r="AK66" s="34"/>
      <c r="AL66" s="35"/>
      <c r="AM66" s="34"/>
      <c r="AN66" s="34"/>
      <c r="AO66" s="35"/>
      <c r="AP66" s="35"/>
      <c r="AQ66" s="48">
        <f t="shared" si="27"/>
        <v>0</v>
      </c>
      <c r="AR66" s="66">
        <f t="shared" si="28"/>
        <v>0</v>
      </c>
      <c r="AS66" s="67">
        <f t="shared" si="29"/>
        <v>0</v>
      </c>
      <c r="AT66" s="67">
        <f t="shared" si="29"/>
        <v>0</v>
      </c>
      <c r="AU66" s="67">
        <f t="shared" si="29"/>
        <v>0</v>
      </c>
      <c r="AV66" s="67">
        <f t="shared" si="29"/>
        <v>0</v>
      </c>
      <c r="AW66" s="67">
        <f t="shared" si="29"/>
        <v>0</v>
      </c>
      <c r="AX66" s="67">
        <f t="shared" si="29"/>
        <v>0</v>
      </c>
      <c r="AY66" s="67">
        <f t="shared" si="29"/>
        <v>0</v>
      </c>
      <c r="AZ66" s="67">
        <f t="shared" si="29"/>
        <v>0</v>
      </c>
      <c r="BA66" s="68">
        <f t="shared" si="30"/>
        <v>0</v>
      </c>
      <c r="BB66" s="64">
        <f t="shared" si="31"/>
        <v>0</v>
      </c>
      <c r="BC66" s="69">
        <f t="shared" si="32"/>
        <v>0</v>
      </c>
      <c r="BD66" s="67">
        <f t="shared" si="33"/>
        <v>0</v>
      </c>
      <c r="BE66" s="67">
        <f t="shared" si="33"/>
        <v>0</v>
      </c>
      <c r="BF66" s="67">
        <f t="shared" si="33"/>
        <v>0</v>
      </c>
      <c r="BG66" s="67">
        <f t="shared" si="33"/>
        <v>0</v>
      </c>
      <c r="BH66" s="67">
        <f t="shared" si="33"/>
        <v>0</v>
      </c>
      <c r="BI66" s="67">
        <f t="shared" si="33"/>
        <v>0</v>
      </c>
      <c r="BJ66" s="67">
        <f t="shared" si="33"/>
        <v>0</v>
      </c>
      <c r="BK66" s="67">
        <f t="shared" si="33"/>
        <v>0</v>
      </c>
      <c r="BL66" s="70">
        <f t="shared" si="34"/>
        <v>0</v>
      </c>
      <c r="BM66" s="71">
        <f t="shared" si="35"/>
        <v>0</v>
      </c>
      <c r="BN66" s="71">
        <f t="shared" si="35"/>
        <v>0</v>
      </c>
      <c r="BO66" s="71">
        <f t="shared" si="35"/>
        <v>0</v>
      </c>
      <c r="BP66" s="71">
        <f t="shared" si="35"/>
        <v>0</v>
      </c>
      <c r="BQ66" s="71">
        <f t="shared" si="35"/>
        <v>0</v>
      </c>
      <c r="BR66" s="71">
        <f t="shared" si="35"/>
        <v>0</v>
      </c>
      <c r="BS66" s="71">
        <f t="shared" si="35"/>
        <v>0</v>
      </c>
      <c r="BT66" s="71">
        <f t="shared" si="35"/>
        <v>0</v>
      </c>
      <c r="BU66" s="72">
        <f t="shared" si="36"/>
        <v>0</v>
      </c>
      <c r="BV66" s="73">
        <f t="shared" si="37"/>
        <v>0</v>
      </c>
      <c r="BW66" s="129"/>
      <c r="BX66" s="134"/>
      <c r="BY66" s="129"/>
      <c r="BZ66" s="129"/>
      <c r="CA66" s="129"/>
      <c r="CB66" s="129"/>
    </row>
    <row r="67" spans="1:80" x14ac:dyDescent="0.25">
      <c r="A67" s="77" t="str">
        <f t="shared" si="0"/>
        <v/>
      </c>
      <c r="B67" s="77"/>
      <c r="C67" s="77"/>
      <c r="D67" s="77"/>
      <c r="E67" s="77"/>
      <c r="F67" s="77"/>
      <c r="G67" s="77"/>
      <c r="H67" s="77"/>
      <c r="I67" s="77"/>
      <c r="J67" s="77"/>
      <c r="K67" s="77"/>
      <c r="L67" s="77"/>
      <c r="M67" s="77"/>
      <c r="N67" s="96"/>
      <c r="O67" s="77"/>
      <c r="P67" s="96"/>
      <c r="Q67" s="78"/>
      <c r="R67" s="27"/>
      <c r="AD67" s="34"/>
      <c r="AE67" s="34"/>
      <c r="AF67" s="34"/>
      <c r="AG67" s="34"/>
      <c r="AH67" s="34"/>
      <c r="AI67" s="34"/>
      <c r="AJ67" s="35"/>
      <c r="AK67" s="34"/>
      <c r="AL67" s="35"/>
      <c r="AM67" s="34"/>
      <c r="AN67" s="34"/>
      <c r="AO67" s="35"/>
      <c r="AP67" s="35"/>
      <c r="AQ67" s="48">
        <f t="shared" si="27"/>
        <v>0</v>
      </c>
      <c r="AR67" s="66">
        <f t="shared" si="28"/>
        <v>0</v>
      </c>
      <c r="AS67" s="67">
        <f t="shared" si="29"/>
        <v>0</v>
      </c>
      <c r="AT67" s="67">
        <f t="shared" si="29"/>
        <v>0</v>
      </c>
      <c r="AU67" s="67">
        <f t="shared" si="29"/>
        <v>0</v>
      </c>
      <c r="AV67" s="67">
        <f t="shared" si="29"/>
        <v>0</v>
      </c>
      <c r="AW67" s="67">
        <f t="shared" si="29"/>
        <v>0</v>
      </c>
      <c r="AX67" s="67">
        <f t="shared" si="29"/>
        <v>0</v>
      </c>
      <c r="AY67" s="67">
        <f t="shared" si="29"/>
        <v>0</v>
      </c>
      <c r="AZ67" s="67">
        <f t="shared" si="29"/>
        <v>0</v>
      </c>
      <c r="BA67" s="68">
        <f t="shared" si="30"/>
        <v>0</v>
      </c>
      <c r="BB67" s="64">
        <f t="shared" si="31"/>
        <v>0</v>
      </c>
      <c r="BC67" s="69">
        <f t="shared" si="32"/>
        <v>0</v>
      </c>
      <c r="BD67" s="67">
        <f t="shared" si="33"/>
        <v>0</v>
      </c>
      <c r="BE67" s="67">
        <f t="shared" si="33"/>
        <v>0</v>
      </c>
      <c r="BF67" s="67">
        <f t="shared" si="33"/>
        <v>0</v>
      </c>
      <c r="BG67" s="67">
        <f t="shared" si="33"/>
        <v>0</v>
      </c>
      <c r="BH67" s="67">
        <f t="shared" si="33"/>
        <v>0</v>
      </c>
      <c r="BI67" s="67">
        <f t="shared" si="33"/>
        <v>0</v>
      </c>
      <c r="BJ67" s="67">
        <f t="shared" si="33"/>
        <v>0</v>
      </c>
      <c r="BK67" s="67">
        <f t="shared" si="33"/>
        <v>0</v>
      </c>
      <c r="BL67" s="70">
        <f t="shared" si="34"/>
        <v>0</v>
      </c>
      <c r="BM67" s="71">
        <f t="shared" si="35"/>
        <v>0</v>
      </c>
      <c r="BN67" s="71">
        <f t="shared" si="35"/>
        <v>0</v>
      </c>
      <c r="BO67" s="71">
        <f t="shared" si="35"/>
        <v>0</v>
      </c>
      <c r="BP67" s="71">
        <f t="shared" si="35"/>
        <v>0</v>
      </c>
      <c r="BQ67" s="71">
        <f t="shared" si="35"/>
        <v>0</v>
      </c>
      <c r="BR67" s="71">
        <f t="shared" si="35"/>
        <v>0</v>
      </c>
      <c r="BS67" s="71">
        <f t="shared" si="35"/>
        <v>0</v>
      </c>
      <c r="BT67" s="71">
        <f t="shared" si="35"/>
        <v>0</v>
      </c>
      <c r="BU67" s="72">
        <f t="shared" si="36"/>
        <v>0</v>
      </c>
      <c r="BV67" s="73">
        <f t="shared" si="37"/>
        <v>0</v>
      </c>
      <c r="BW67" s="129"/>
      <c r="BX67" s="134"/>
      <c r="BY67" s="129"/>
      <c r="BZ67" s="129"/>
      <c r="CA67" s="129"/>
      <c r="CB67" s="129"/>
    </row>
    <row r="68" spans="1:80" x14ac:dyDescent="0.25">
      <c r="A68" s="77" t="str">
        <f t="shared" si="0"/>
        <v/>
      </c>
      <c r="B68" s="77"/>
      <c r="C68" s="77"/>
      <c r="D68" s="77"/>
      <c r="E68" s="77"/>
      <c r="F68" s="77"/>
      <c r="G68" s="77"/>
      <c r="H68" s="77"/>
      <c r="I68" s="77"/>
      <c r="J68" s="77"/>
      <c r="K68" s="77"/>
      <c r="L68" s="77"/>
      <c r="M68" s="77"/>
      <c r="N68" s="96"/>
      <c r="O68" s="77"/>
      <c r="P68" s="96"/>
      <c r="Q68" s="78"/>
      <c r="R68" s="27"/>
      <c r="AD68" s="34"/>
      <c r="AE68" s="34"/>
      <c r="AF68" s="34"/>
      <c r="AG68" s="34"/>
      <c r="AH68" s="34"/>
      <c r="AI68" s="34"/>
      <c r="AJ68" s="35"/>
      <c r="AK68" s="34"/>
      <c r="AL68" s="35"/>
      <c r="AM68" s="34"/>
      <c r="AN68" s="34"/>
      <c r="AO68" s="35"/>
      <c r="AP68" s="35"/>
      <c r="AQ68" s="48">
        <f t="shared" si="27"/>
        <v>0</v>
      </c>
      <c r="AR68" s="66">
        <f t="shared" si="28"/>
        <v>0</v>
      </c>
      <c r="AS68" s="67">
        <f t="shared" si="29"/>
        <v>0</v>
      </c>
      <c r="AT68" s="67">
        <f t="shared" si="29"/>
        <v>0</v>
      </c>
      <c r="AU68" s="67">
        <f t="shared" si="29"/>
        <v>0</v>
      </c>
      <c r="AV68" s="67">
        <f t="shared" si="29"/>
        <v>0</v>
      </c>
      <c r="AW68" s="67">
        <f t="shared" si="29"/>
        <v>0</v>
      </c>
      <c r="AX68" s="67">
        <f t="shared" si="29"/>
        <v>0</v>
      </c>
      <c r="AY68" s="67">
        <f t="shared" si="29"/>
        <v>0</v>
      </c>
      <c r="AZ68" s="67">
        <f t="shared" si="29"/>
        <v>0</v>
      </c>
      <c r="BA68" s="68">
        <f t="shared" si="30"/>
        <v>0</v>
      </c>
      <c r="BB68" s="64">
        <f t="shared" si="31"/>
        <v>0</v>
      </c>
      <c r="BC68" s="69">
        <f t="shared" si="32"/>
        <v>0</v>
      </c>
      <c r="BD68" s="67">
        <f t="shared" si="33"/>
        <v>0</v>
      </c>
      <c r="BE68" s="67">
        <f t="shared" si="33"/>
        <v>0</v>
      </c>
      <c r="BF68" s="67">
        <f t="shared" si="33"/>
        <v>0</v>
      </c>
      <c r="BG68" s="67">
        <f t="shared" si="33"/>
        <v>0</v>
      </c>
      <c r="BH68" s="67">
        <f t="shared" si="33"/>
        <v>0</v>
      </c>
      <c r="BI68" s="67">
        <f t="shared" si="33"/>
        <v>0</v>
      </c>
      <c r="BJ68" s="67">
        <f t="shared" si="33"/>
        <v>0</v>
      </c>
      <c r="BK68" s="67">
        <f t="shared" si="33"/>
        <v>0</v>
      </c>
      <c r="BL68" s="70">
        <f t="shared" si="34"/>
        <v>0</v>
      </c>
      <c r="BM68" s="71">
        <f t="shared" si="35"/>
        <v>0</v>
      </c>
      <c r="BN68" s="71">
        <f t="shared" si="35"/>
        <v>0</v>
      </c>
      <c r="BO68" s="71">
        <f t="shared" si="35"/>
        <v>0</v>
      </c>
      <c r="BP68" s="71">
        <f t="shared" si="35"/>
        <v>0</v>
      </c>
      <c r="BQ68" s="71">
        <f t="shared" si="35"/>
        <v>0</v>
      </c>
      <c r="BR68" s="71">
        <f t="shared" si="35"/>
        <v>0</v>
      </c>
      <c r="BS68" s="71">
        <f t="shared" si="35"/>
        <v>0</v>
      </c>
      <c r="BT68" s="71">
        <f t="shared" si="35"/>
        <v>0</v>
      </c>
      <c r="BU68" s="72">
        <f t="shared" si="36"/>
        <v>0</v>
      </c>
      <c r="BV68" s="73">
        <f t="shared" si="37"/>
        <v>0</v>
      </c>
      <c r="BW68" s="129"/>
      <c r="BX68" s="134"/>
      <c r="BY68" s="129"/>
      <c r="BZ68" s="129"/>
      <c r="CA68" s="129"/>
      <c r="CB68" s="129"/>
    </row>
    <row r="69" spans="1:80" x14ac:dyDescent="0.25">
      <c r="A69" s="77" t="str">
        <f t="shared" si="0"/>
        <v/>
      </c>
      <c r="B69" s="77"/>
      <c r="C69" s="77"/>
      <c r="D69" s="77"/>
      <c r="E69" s="77"/>
      <c r="F69" s="77"/>
      <c r="G69" s="77"/>
      <c r="H69" s="77"/>
      <c r="I69" s="77"/>
      <c r="J69" s="77"/>
      <c r="K69" s="77"/>
      <c r="L69" s="77"/>
      <c r="M69" s="77"/>
      <c r="N69" s="96"/>
      <c r="O69" s="77"/>
      <c r="P69" s="96"/>
      <c r="Q69" s="78"/>
      <c r="R69" s="27"/>
      <c r="AD69" s="34"/>
      <c r="AE69" s="34"/>
      <c r="AF69" s="34"/>
      <c r="AG69" s="34"/>
      <c r="AH69" s="34"/>
      <c r="AI69" s="34"/>
      <c r="AJ69" s="35"/>
      <c r="AK69" s="34"/>
      <c r="AL69" s="35"/>
      <c r="AM69" s="34"/>
      <c r="AN69" s="34"/>
      <c r="AO69" s="35"/>
      <c r="AP69" s="35"/>
      <c r="AQ69" s="48">
        <f t="shared" si="27"/>
        <v>0</v>
      </c>
      <c r="AR69" s="66">
        <f t="shared" si="28"/>
        <v>0</v>
      </c>
      <c r="AS69" s="67">
        <f t="shared" si="29"/>
        <v>0</v>
      </c>
      <c r="AT69" s="67">
        <f t="shared" si="29"/>
        <v>0</v>
      </c>
      <c r="AU69" s="67">
        <f t="shared" si="29"/>
        <v>0</v>
      </c>
      <c r="AV69" s="67">
        <f t="shared" si="29"/>
        <v>0</v>
      </c>
      <c r="AW69" s="67">
        <f t="shared" si="29"/>
        <v>0</v>
      </c>
      <c r="AX69" s="67">
        <f t="shared" si="29"/>
        <v>0</v>
      </c>
      <c r="AY69" s="67">
        <f t="shared" si="29"/>
        <v>0</v>
      </c>
      <c r="AZ69" s="67">
        <f t="shared" si="29"/>
        <v>0</v>
      </c>
      <c r="BA69" s="68">
        <f t="shared" si="30"/>
        <v>0</v>
      </c>
      <c r="BB69" s="64">
        <f t="shared" si="31"/>
        <v>0</v>
      </c>
      <c r="BC69" s="69">
        <f t="shared" si="32"/>
        <v>0</v>
      </c>
      <c r="BD69" s="67">
        <f t="shared" si="33"/>
        <v>0</v>
      </c>
      <c r="BE69" s="67">
        <f t="shared" si="33"/>
        <v>0</v>
      </c>
      <c r="BF69" s="67">
        <f t="shared" si="33"/>
        <v>0</v>
      </c>
      <c r="BG69" s="67">
        <f t="shared" si="33"/>
        <v>0</v>
      </c>
      <c r="BH69" s="67">
        <f t="shared" si="33"/>
        <v>0</v>
      </c>
      <c r="BI69" s="67">
        <f t="shared" si="33"/>
        <v>0</v>
      </c>
      <c r="BJ69" s="67">
        <f t="shared" si="33"/>
        <v>0</v>
      </c>
      <c r="BK69" s="67">
        <f t="shared" si="33"/>
        <v>0</v>
      </c>
      <c r="BL69" s="70">
        <f t="shared" si="34"/>
        <v>0</v>
      </c>
      <c r="BM69" s="71">
        <f t="shared" si="35"/>
        <v>0</v>
      </c>
      <c r="BN69" s="71">
        <f t="shared" si="35"/>
        <v>0</v>
      </c>
      <c r="BO69" s="71">
        <f t="shared" si="35"/>
        <v>0</v>
      </c>
      <c r="BP69" s="71">
        <f t="shared" si="35"/>
        <v>0</v>
      </c>
      <c r="BQ69" s="71">
        <f t="shared" si="35"/>
        <v>0</v>
      </c>
      <c r="BR69" s="71">
        <f t="shared" si="35"/>
        <v>0</v>
      </c>
      <c r="BS69" s="71">
        <f t="shared" si="35"/>
        <v>0</v>
      </c>
      <c r="BT69" s="71">
        <f t="shared" si="35"/>
        <v>0</v>
      </c>
      <c r="BU69" s="72">
        <f t="shared" si="36"/>
        <v>0</v>
      </c>
      <c r="BV69" s="73">
        <f t="shared" si="37"/>
        <v>0</v>
      </c>
      <c r="BW69" s="129"/>
      <c r="BX69" s="134"/>
      <c r="BY69" s="129"/>
      <c r="BZ69" s="129"/>
      <c r="CA69" s="129"/>
      <c r="CB69" s="129"/>
    </row>
    <row r="70" spans="1:80" x14ac:dyDescent="0.25">
      <c r="A70" s="77" t="str">
        <f t="shared" si="0"/>
        <v/>
      </c>
      <c r="B70" s="77"/>
      <c r="C70" s="77"/>
      <c r="D70" s="77"/>
      <c r="E70" s="77"/>
      <c r="F70" s="77"/>
      <c r="G70" s="77"/>
      <c r="H70" s="77"/>
      <c r="I70" s="77"/>
      <c r="J70" s="77"/>
      <c r="K70" s="77"/>
      <c r="L70" s="77"/>
      <c r="M70" s="77"/>
      <c r="N70" s="96"/>
      <c r="O70" s="77"/>
      <c r="P70" s="96"/>
      <c r="Q70" s="78"/>
      <c r="R70" s="27"/>
      <c r="AD70" s="34"/>
      <c r="AE70" s="34"/>
      <c r="AF70" s="34"/>
      <c r="AG70" s="34"/>
      <c r="AH70" s="34"/>
      <c r="AI70" s="34"/>
      <c r="AJ70" s="35"/>
      <c r="AK70" s="34"/>
      <c r="AL70" s="35"/>
      <c r="AM70" s="34"/>
      <c r="AN70" s="34"/>
      <c r="AO70" s="35"/>
      <c r="AP70" s="35"/>
      <c r="AQ70" s="48">
        <f t="shared" si="27"/>
        <v>0</v>
      </c>
      <c r="AR70" s="66">
        <f t="shared" si="28"/>
        <v>0</v>
      </c>
      <c r="AS70" s="67">
        <f t="shared" si="29"/>
        <v>0</v>
      </c>
      <c r="AT70" s="67">
        <f t="shared" si="29"/>
        <v>0</v>
      </c>
      <c r="AU70" s="67">
        <f t="shared" si="29"/>
        <v>0</v>
      </c>
      <c r="AV70" s="67">
        <f t="shared" si="29"/>
        <v>0</v>
      </c>
      <c r="AW70" s="67">
        <f t="shared" si="29"/>
        <v>0</v>
      </c>
      <c r="AX70" s="67">
        <f t="shared" si="29"/>
        <v>0</v>
      </c>
      <c r="AY70" s="67">
        <f t="shared" si="29"/>
        <v>0</v>
      </c>
      <c r="AZ70" s="67">
        <f t="shared" si="29"/>
        <v>0</v>
      </c>
      <c r="BA70" s="68">
        <f t="shared" si="30"/>
        <v>0</v>
      </c>
      <c r="BB70" s="64">
        <f t="shared" si="31"/>
        <v>0</v>
      </c>
      <c r="BC70" s="69">
        <f t="shared" si="32"/>
        <v>0</v>
      </c>
      <c r="BD70" s="67">
        <f t="shared" si="33"/>
        <v>0</v>
      </c>
      <c r="BE70" s="67">
        <f t="shared" si="33"/>
        <v>0</v>
      </c>
      <c r="BF70" s="67">
        <f t="shared" si="33"/>
        <v>0</v>
      </c>
      <c r="BG70" s="67">
        <f t="shared" si="33"/>
        <v>0</v>
      </c>
      <c r="BH70" s="67">
        <f t="shared" si="33"/>
        <v>0</v>
      </c>
      <c r="BI70" s="67">
        <f t="shared" si="33"/>
        <v>0</v>
      </c>
      <c r="BJ70" s="67">
        <f t="shared" si="33"/>
        <v>0</v>
      </c>
      <c r="BK70" s="67">
        <f t="shared" si="33"/>
        <v>0</v>
      </c>
      <c r="BL70" s="70">
        <f t="shared" si="34"/>
        <v>0</v>
      </c>
      <c r="BM70" s="71">
        <f t="shared" si="35"/>
        <v>0</v>
      </c>
      <c r="BN70" s="71">
        <f t="shared" si="35"/>
        <v>0</v>
      </c>
      <c r="BO70" s="71">
        <f t="shared" si="35"/>
        <v>0</v>
      </c>
      <c r="BP70" s="71">
        <f t="shared" si="35"/>
        <v>0</v>
      </c>
      <c r="BQ70" s="71">
        <f t="shared" si="35"/>
        <v>0</v>
      </c>
      <c r="BR70" s="71">
        <f t="shared" si="35"/>
        <v>0</v>
      </c>
      <c r="BS70" s="71">
        <f t="shared" si="35"/>
        <v>0</v>
      </c>
      <c r="BT70" s="71">
        <f t="shared" si="35"/>
        <v>0</v>
      </c>
      <c r="BU70" s="72">
        <f t="shared" si="36"/>
        <v>0</v>
      </c>
      <c r="BV70" s="73">
        <f t="shared" si="37"/>
        <v>0</v>
      </c>
      <c r="BW70" s="129"/>
      <c r="BX70" s="134"/>
      <c r="BY70" s="129"/>
      <c r="BZ70" s="129"/>
      <c r="CA70" s="129"/>
      <c r="CB70" s="129"/>
    </row>
    <row r="71" spans="1:80" x14ac:dyDescent="0.25">
      <c r="A71" s="77" t="str">
        <f t="shared" si="0"/>
        <v/>
      </c>
      <c r="B71" s="77"/>
      <c r="C71" s="77"/>
      <c r="D71" s="77"/>
      <c r="E71" s="77"/>
      <c r="F71" s="77"/>
      <c r="G71" s="77"/>
      <c r="H71" s="77"/>
      <c r="I71" s="77"/>
      <c r="J71" s="77"/>
      <c r="K71" s="77"/>
      <c r="L71" s="77"/>
      <c r="M71" s="77"/>
      <c r="N71" s="96"/>
      <c r="O71" s="77"/>
      <c r="P71" s="96"/>
      <c r="Q71" s="78"/>
      <c r="R71" s="27"/>
      <c r="AD71" s="34"/>
      <c r="AE71" s="34"/>
      <c r="AF71" s="34"/>
      <c r="AG71" s="34"/>
      <c r="AH71" s="34"/>
      <c r="AI71" s="34"/>
      <c r="AJ71" s="35"/>
      <c r="AK71" s="34"/>
      <c r="AL71" s="35"/>
      <c r="AM71" s="34"/>
      <c r="AN71" s="34"/>
      <c r="AO71" s="35"/>
      <c r="AP71" s="35"/>
      <c r="AQ71" s="48">
        <f t="shared" si="27"/>
        <v>0</v>
      </c>
      <c r="AR71" s="66">
        <f t="shared" si="28"/>
        <v>0</v>
      </c>
      <c r="AS71" s="67">
        <f t="shared" si="29"/>
        <v>0</v>
      </c>
      <c r="AT71" s="67">
        <f t="shared" si="29"/>
        <v>0</v>
      </c>
      <c r="AU71" s="67">
        <f t="shared" si="29"/>
        <v>0</v>
      </c>
      <c r="AV71" s="67">
        <f t="shared" si="29"/>
        <v>0</v>
      </c>
      <c r="AW71" s="67">
        <f t="shared" si="29"/>
        <v>0</v>
      </c>
      <c r="AX71" s="67">
        <f t="shared" si="29"/>
        <v>0</v>
      </c>
      <c r="AY71" s="67">
        <f t="shared" si="29"/>
        <v>0</v>
      </c>
      <c r="AZ71" s="67">
        <f t="shared" si="29"/>
        <v>0</v>
      </c>
      <c r="BA71" s="68">
        <f t="shared" si="30"/>
        <v>0</v>
      </c>
      <c r="BB71" s="64">
        <f t="shared" si="31"/>
        <v>0</v>
      </c>
      <c r="BC71" s="69">
        <f t="shared" si="32"/>
        <v>0</v>
      </c>
      <c r="BD71" s="67">
        <f t="shared" si="33"/>
        <v>0</v>
      </c>
      <c r="BE71" s="67">
        <f t="shared" si="33"/>
        <v>0</v>
      </c>
      <c r="BF71" s="67">
        <f t="shared" si="33"/>
        <v>0</v>
      </c>
      <c r="BG71" s="67">
        <f t="shared" si="33"/>
        <v>0</v>
      </c>
      <c r="BH71" s="67">
        <f t="shared" si="33"/>
        <v>0</v>
      </c>
      <c r="BI71" s="67">
        <f t="shared" si="33"/>
        <v>0</v>
      </c>
      <c r="BJ71" s="67">
        <f t="shared" si="33"/>
        <v>0</v>
      </c>
      <c r="BK71" s="67">
        <f t="shared" si="33"/>
        <v>0</v>
      </c>
      <c r="BL71" s="70">
        <f t="shared" si="34"/>
        <v>0</v>
      </c>
      <c r="BM71" s="71">
        <f t="shared" si="35"/>
        <v>0</v>
      </c>
      <c r="BN71" s="71">
        <f t="shared" si="35"/>
        <v>0</v>
      </c>
      <c r="BO71" s="71">
        <f t="shared" si="35"/>
        <v>0</v>
      </c>
      <c r="BP71" s="71">
        <f t="shared" si="35"/>
        <v>0</v>
      </c>
      <c r="BQ71" s="71">
        <f t="shared" si="35"/>
        <v>0</v>
      </c>
      <c r="BR71" s="71">
        <f t="shared" si="35"/>
        <v>0</v>
      </c>
      <c r="BS71" s="71">
        <f t="shared" si="35"/>
        <v>0</v>
      </c>
      <c r="BT71" s="71">
        <f t="shared" si="35"/>
        <v>0</v>
      </c>
      <c r="BU71" s="72">
        <f t="shared" si="36"/>
        <v>0</v>
      </c>
      <c r="BV71" s="73">
        <f t="shared" si="37"/>
        <v>0</v>
      </c>
      <c r="BW71" s="129"/>
      <c r="BX71" s="134"/>
      <c r="BY71" s="129"/>
      <c r="BZ71" s="129"/>
      <c r="CA71" s="129"/>
      <c r="CB71" s="129"/>
    </row>
    <row r="72" spans="1:80" x14ac:dyDescent="0.25">
      <c r="AD72" s="106">
        <f t="shared" ref="AD72:AK72" si="40">SUBTOTAL(109,AD15:AD71)</f>
        <v>255</v>
      </c>
      <c r="AE72" s="106">
        <f t="shared" si="40"/>
        <v>255</v>
      </c>
      <c r="AF72" s="106">
        <f t="shared" si="40"/>
        <v>0</v>
      </c>
      <c r="AG72" s="106">
        <f t="shared" si="40"/>
        <v>0</v>
      </c>
      <c r="AH72" s="106">
        <f t="shared" si="40"/>
        <v>0</v>
      </c>
      <c r="AI72" s="106">
        <f t="shared" si="40"/>
        <v>0</v>
      </c>
      <c r="AJ72" s="106">
        <f t="shared" si="40"/>
        <v>255</v>
      </c>
      <c r="AK72" s="106">
        <f t="shared" si="40"/>
        <v>245</v>
      </c>
      <c r="AQ72" s="48">
        <f t="shared" si="27"/>
        <v>510</v>
      </c>
      <c r="AR72" s="66">
        <f>BA72*AE72</f>
        <v>130050</v>
      </c>
      <c r="BA72" s="105">
        <f>SUM(BA15:BA71)</f>
        <v>510</v>
      </c>
      <c r="BB72" s="64">
        <f t="shared" si="31"/>
        <v>500</v>
      </c>
      <c r="BC72" s="69">
        <f>BL72*AE72</f>
        <v>127500</v>
      </c>
      <c r="BL72" s="105">
        <f>SUM(BL15:BL71)</f>
        <v>500</v>
      </c>
      <c r="BU72" s="109">
        <f>SUM(BU15:BU71)</f>
        <v>1010</v>
      </c>
      <c r="BV72" s="109">
        <f>SUM(BV15:BV71)</f>
        <v>14015.069000000001</v>
      </c>
      <c r="BW72" s="130"/>
      <c r="BX72" s="134"/>
      <c r="BY72" s="130"/>
      <c r="BZ72" s="130"/>
      <c r="CA72" s="130"/>
      <c r="CB72" s="130"/>
    </row>
    <row r="73" spans="1:80" x14ac:dyDescent="0.25">
      <c r="AD73" s="107">
        <f ca="1">SUMPRODUCT(SUBTOTAL(103,OFFSET($B8,ROW($B9:$B71)-ROW($B8),0)),$X9:$X71,AD9:AD71)</f>
        <v>0</v>
      </c>
      <c r="AE73" s="107" t="e" cm="1">
        <f t="array" aca="1" ref="AE73" ca="1">SUMPRODUCT(SUBTOTAL(103,OFFSET($B8,ROW($B9:$B71)-ROW($B8),0)),$X9:$X71,AE15:AE71)</f>
        <v>#VALUE!</v>
      </c>
    </row>
    <row r="76" spans="1:80" x14ac:dyDescent="0.25">
      <c r="BU76" s="108"/>
    </row>
  </sheetData>
  <autoFilter ref="A14:BV73" xr:uid="{87A015BB-4049-4A8B-9834-F13AD44C4821}"/>
  <mergeCells count="4">
    <mergeCell ref="F1:I5"/>
    <mergeCell ref="AS10:AZ10"/>
    <mergeCell ref="BD10:BK10"/>
    <mergeCell ref="BM10:BT10"/>
  </mergeCells>
  <conditionalFormatting sqref="Q1">
    <cfRule type="cellIs" dxfId="0" priority="1" operator="greaterThan">
      <formula>0.25</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69F7-5057-4227-B2C2-F825DE4F2BD4}">
  <dimension ref="B3:E22"/>
  <sheetViews>
    <sheetView workbookViewId="0">
      <selection activeCell="F18" sqref="F18"/>
    </sheetView>
  </sheetViews>
  <sheetFormatPr baseColWidth="10" defaultRowHeight="15" x14ac:dyDescent="0.25"/>
  <cols>
    <col min="2" max="2" width="16.5703125" bestFit="1" customWidth="1"/>
    <col min="3" max="3" width="24.140625" bestFit="1" customWidth="1"/>
    <col min="4" max="4" width="23.28515625" bestFit="1" customWidth="1"/>
    <col min="5" max="5" width="25.140625" bestFit="1" customWidth="1"/>
  </cols>
  <sheetData>
    <row r="3" spans="2:5" x14ac:dyDescent="0.25">
      <c r="B3" s="111" t="s">
        <v>552</v>
      </c>
      <c r="C3" t="s">
        <v>554</v>
      </c>
      <c r="D3" t="s">
        <v>555</v>
      </c>
      <c r="E3" t="s">
        <v>556</v>
      </c>
    </row>
    <row r="4" spans="2:5" x14ac:dyDescent="0.25">
      <c r="B4" s="112" t="s">
        <v>544</v>
      </c>
      <c r="C4" s="113">
        <v>49</v>
      </c>
      <c r="D4" s="113">
        <v>1115.5666666666666</v>
      </c>
      <c r="E4" s="114">
        <v>2.2961574507966261E-2</v>
      </c>
    </row>
    <row r="5" spans="2:5" x14ac:dyDescent="0.25">
      <c r="B5" s="112" t="s">
        <v>550</v>
      </c>
      <c r="C5" s="113">
        <v>61</v>
      </c>
      <c r="D5" s="113">
        <v>1134.4109000000001</v>
      </c>
      <c r="E5" s="114">
        <v>2.8584817244611059E-2</v>
      </c>
    </row>
    <row r="6" spans="2:5" x14ac:dyDescent="0.25">
      <c r="B6" s="112" t="s">
        <v>547</v>
      </c>
      <c r="C6" s="113">
        <v>122</v>
      </c>
      <c r="D6" s="113">
        <v>1890.6218000000001</v>
      </c>
      <c r="E6" s="114">
        <v>5.7169634489222118E-2</v>
      </c>
    </row>
    <row r="7" spans="2:5" x14ac:dyDescent="0.25">
      <c r="B7" s="112" t="s">
        <v>548</v>
      </c>
      <c r="C7" s="113">
        <v>1109</v>
      </c>
      <c r="D7" s="113">
        <v>10280.812100000003</v>
      </c>
      <c r="E7" s="114">
        <v>0.51968134957825685</v>
      </c>
    </row>
    <row r="8" spans="2:5" x14ac:dyDescent="0.25">
      <c r="B8" s="112" t="s">
        <v>546</v>
      </c>
      <c r="C8" s="113">
        <v>549</v>
      </c>
      <c r="D8" s="113">
        <v>9169.6481000000022</v>
      </c>
      <c r="E8" s="114">
        <v>0.25726335520149951</v>
      </c>
    </row>
    <row r="9" spans="2:5" x14ac:dyDescent="0.25">
      <c r="B9" s="112" t="s">
        <v>549</v>
      </c>
      <c r="C9" s="113">
        <v>122</v>
      </c>
      <c r="D9" s="113">
        <v>1512.4218000000001</v>
      </c>
      <c r="E9" s="114">
        <v>5.7169634489222118E-2</v>
      </c>
    </row>
    <row r="10" spans="2:5" x14ac:dyDescent="0.25">
      <c r="B10" s="112" t="s">
        <v>551</v>
      </c>
      <c r="C10" s="113">
        <v>122</v>
      </c>
      <c r="D10" s="113">
        <v>1890.6218000000001</v>
      </c>
      <c r="E10" s="114">
        <v>5.7169634489222118E-2</v>
      </c>
    </row>
    <row r="11" spans="2:5" x14ac:dyDescent="0.25">
      <c r="B11" s="112" t="s">
        <v>553</v>
      </c>
      <c r="C11" s="113">
        <v>2134</v>
      </c>
      <c r="D11" s="113">
        <v>26994.103166666671</v>
      </c>
      <c r="E11" s="114">
        <v>1</v>
      </c>
    </row>
    <row r="15" spans="2:5" x14ac:dyDescent="0.25">
      <c r="B15" s="111" t="s">
        <v>552</v>
      </c>
      <c r="C15" t="s">
        <v>554</v>
      </c>
      <c r="D15" t="s">
        <v>555</v>
      </c>
      <c r="E15" t="s">
        <v>556</v>
      </c>
    </row>
    <row r="16" spans="2:5" x14ac:dyDescent="0.25">
      <c r="B16" s="112" t="s">
        <v>550</v>
      </c>
      <c r="C16" s="113">
        <v>120</v>
      </c>
      <c r="D16" s="113">
        <v>2045.6280000000002</v>
      </c>
      <c r="E16" s="114">
        <v>0.11881188118811881</v>
      </c>
    </row>
    <row r="17" spans="2:5" x14ac:dyDescent="0.25">
      <c r="B17" s="112" t="s">
        <v>547</v>
      </c>
      <c r="C17" s="113">
        <v>180</v>
      </c>
      <c r="D17" s="113">
        <v>2138.442</v>
      </c>
      <c r="E17" s="114">
        <v>0.17821782178217821</v>
      </c>
    </row>
    <row r="18" spans="2:5" x14ac:dyDescent="0.25">
      <c r="B18" s="112" t="s">
        <v>548</v>
      </c>
      <c r="C18" s="113">
        <v>60</v>
      </c>
      <c r="D18" s="113">
        <v>743.81400000000008</v>
      </c>
      <c r="E18" s="114">
        <v>5.9405940594059403E-2</v>
      </c>
    </row>
    <row r="19" spans="2:5" x14ac:dyDescent="0.25">
      <c r="B19" s="112" t="s">
        <v>546</v>
      </c>
      <c r="C19" s="113">
        <v>350</v>
      </c>
      <c r="D19" s="113">
        <v>5423.915</v>
      </c>
      <c r="E19" s="114">
        <v>0.34653465346534651</v>
      </c>
    </row>
    <row r="20" spans="2:5" x14ac:dyDescent="0.25">
      <c r="B20" s="112" t="s">
        <v>558</v>
      </c>
      <c r="C20" s="113">
        <v>60</v>
      </c>
      <c r="D20" s="113">
        <v>502.01399999999995</v>
      </c>
      <c r="E20" s="114">
        <v>5.9405940594059403E-2</v>
      </c>
    </row>
    <row r="21" spans="2:5" x14ac:dyDescent="0.25">
      <c r="B21" s="112" t="s">
        <v>557</v>
      </c>
      <c r="C21" s="113">
        <v>240</v>
      </c>
      <c r="D21" s="113">
        <v>3161.2559999999999</v>
      </c>
      <c r="E21" s="114">
        <v>0.23762376237623761</v>
      </c>
    </row>
    <row r="22" spans="2:5" x14ac:dyDescent="0.25">
      <c r="B22" s="112" t="s">
        <v>553</v>
      </c>
      <c r="C22" s="113">
        <v>1010</v>
      </c>
      <c r="D22" s="113">
        <v>14015.068999999998</v>
      </c>
      <c r="E22" s="11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EF77B-C756-4AD1-BF62-E081A1A1F4C1}">
  <dimension ref="A1:Q58"/>
  <sheetViews>
    <sheetView workbookViewId="0">
      <selection activeCell="J11" sqref="J11"/>
    </sheetView>
  </sheetViews>
  <sheetFormatPr baseColWidth="10" defaultRowHeight="15" x14ac:dyDescent="0.25"/>
  <cols>
    <col min="2" max="2" width="9.28515625" bestFit="1" customWidth="1"/>
    <col min="3" max="3" width="20.7109375" bestFit="1" customWidth="1"/>
    <col min="4" max="4" width="5" bestFit="1" customWidth="1"/>
    <col min="5" max="5" width="18.42578125" bestFit="1" customWidth="1"/>
    <col min="6" max="7" width="18.42578125" customWidth="1"/>
  </cols>
  <sheetData>
    <row r="1" spans="1:17" ht="15.75" x14ac:dyDescent="0.25">
      <c r="J1" s="118" t="s">
        <v>58</v>
      </c>
      <c r="K1" s="119"/>
      <c r="L1" s="119"/>
      <c r="M1" s="119"/>
      <c r="N1" s="119"/>
      <c r="O1" s="119"/>
      <c r="P1" s="119"/>
      <c r="Q1" s="120"/>
    </row>
    <row r="2" spans="1:17" x14ac:dyDescent="0.25">
      <c r="J2" s="57"/>
      <c r="K2" s="57"/>
      <c r="L2" s="57"/>
      <c r="M2" s="57"/>
      <c r="N2" s="57"/>
      <c r="O2" s="57"/>
      <c r="P2" s="57"/>
      <c r="Q2" s="57"/>
    </row>
    <row r="3" spans="1:17" x14ac:dyDescent="0.25">
      <c r="J3" s="48" t="s">
        <v>63</v>
      </c>
      <c r="K3" s="48" t="s">
        <v>64</v>
      </c>
      <c r="L3" s="48" t="s">
        <v>65</v>
      </c>
      <c r="M3" s="48" t="s">
        <v>66</v>
      </c>
      <c r="N3" s="48" t="s">
        <v>67</v>
      </c>
      <c r="O3" s="48"/>
      <c r="P3" s="48"/>
      <c r="Q3" s="48" t="s">
        <v>69</v>
      </c>
    </row>
    <row r="8" spans="1:17" x14ac:dyDescent="0.25">
      <c r="A8" s="90" t="s">
        <v>82</v>
      </c>
      <c r="B8" s="90" t="s">
        <v>2</v>
      </c>
      <c r="C8" s="90" t="s">
        <v>3</v>
      </c>
      <c r="D8" s="90" t="s">
        <v>4</v>
      </c>
      <c r="E8" s="90" t="s">
        <v>5</v>
      </c>
      <c r="F8" s="90" t="s">
        <v>6</v>
      </c>
      <c r="G8" s="90" t="s">
        <v>191</v>
      </c>
      <c r="H8" s="93" t="s">
        <v>9</v>
      </c>
    </row>
    <row r="9" spans="1:17" x14ac:dyDescent="0.25">
      <c r="A9" s="99" t="s">
        <v>131</v>
      </c>
      <c r="B9" s="77" t="s">
        <v>83</v>
      </c>
      <c r="C9" s="77" t="s">
        <v>84</v>
      </c>
      <c r="D9" s="77" t="s">
        <v>85</v>
      </c>
      <c r="E9" s="77" t="s">
        <v>86</v>
      </c>
      <c r="F9" s="77" t="s">
        <v>127</v>
      </c>
      <c r="G9" s="77" t="s">
        <v>192</v>
      </c>
      <c r="H9" s="96">
        <v>32190.6662</v>
      </c>
      <c r="I9" s="98"/>
      <c r="K9" s="97"/>
      <c r="N9" s="98"/>
      <c r="O9" s="97"/>
      <c r="Q9" s="97"/>
    </row>
    <row r="10" spans="1:17" x14ac:dyDescent="0.25">
      <c r="A10" s="99" t="s">
        <v>131</v>
      </c>
      <c r="B10" s="77" t="s">
        <v>87</v>
      </c>
      <c r="C10" s="77" t="s">
        <v>88</v>
      </c>
      <c r="D10" s="77" t="s">
        <v>89</v>
      </c>
      <c r="E10" s="77" t="s">
        <v>90</v>
      </c>
      <c r="F10" s="77" t="s">
        <v>127</v>
      </c>
      <c r="G10" s="77" t="s">
        <v>192</v>
      </c>
      <c r="H10" s="96">
        <v>32190.6662</v>
      </c>
      <c r="I10" s="98"/>
      <c r="K10" s="97"/>
      <c r="N10" s="98"/>
      <c r="O10" s="97"/>
      <c r="Q10" s="97"/>
    </row>
    <row r="11" spans="1:17" x14ac:dyDescent="0.25">
      <c r="A11" s="99" t="s">
        <v>131</v>
      </c>
      <c r="B11" s="77" t="s">
        <v>87</v>
      </c>
      <c r="C11" s="77" t="s">
        <v>88</v>
      </c>
      <c r="D11" s="77" t="s">
        <v>85</v>
      </c>
      <c r="E11" s="77" t="s">
        <v>86</v>
      </c>
      <c r="F11" s="77" t="s">
        <v>127</v>
      </c>
      <c r="G11" s="77" t="s">
        <v>192</v>
      </c>
      <c r="H11" s="96">
        <v>32190.6662</v>
      </c>
      <c r="I11" s="98"/>
      <c r="K11" s="97"/>
      <c r="N11" s="98"/>
      <c r="O11" s="97"/>
      <c r="Q11" s="97"/>
    </row>
    <row r="12" spans="1:17" x14ac:dyDescent="0.25">
      <c r="A12" s="99" t="s">
        <v>131</v>
      </c>
      <c r="B12" s="77" t="s">
        <v>91</v>
      </c>
      <c r="C12" s="77" t="s">
        <v>92</v>
      </c>
      <c r="D12" s="77" t="s">
        <v>93</v>
      </c>
      <c r="E12" s="77" t="s">
        <v>94</v>
      </c>
      <c r="F12" s="77" t="s">
        <v>127</v>
      </c>
      <c r="G12" s="77" t="s">
        <v>192</v>
      </c>
      <c r="H12" s="96">
        <v>32190.6662</v>
      </c>
      <c r="I12" s="98"/>
      <c r="K12" s="97"/>
      <c r="N12" s="98"/>
      <c r="O12" s="97"/>
      <c r="Q12" s="97"/>
    </row>
    <row r="13" spans="1:17" x14ac:dyDescent="0.25">
      <c r="A13" s="99" t="s">
        <v>131</v>
      </c>
      <c r="B13" s="77" t="s">
        <v>91</v>
      </c>
      <c r="C13" s="77" t="s">
        <v>92</v>
      </c>
      <c r="D13" s="77" t="s">
        <v>95</v>
      </c>
      <c r="E13" s="77" t="s">
        <v>96</v>
      </c>
      <c r="F13" s="77" t="s">
        <v>127</v>
      </c>
      <c r="G13" s="77" t="s">
        <v>192</v>
      </c>
      <c r="H13" s="96">
        <v>32190.6662</v>
      </c>
      <c r="I13" s="98"/>
      <c r="K13" s="97"/>
      <c r="N13" s="98"/>
      <c r="O13" s="97"/>
      <c r="Q13" s="97"/>
    </row>
    <row r="14" spans="1:17" x14ac:dyDescent="0.25">
      <c r="A14" s="99" t="s">
        <v>131</v>
      </c>
      <c r="B14" s="77" t="s">
        <v>91</v>
      </c>
      <c r="C14" s="77" t="s">
        <v>92</v>
      </c>
      <c r="D14" s="77" t="s">
        <v>97</v>
      </c>
      <c r="E14" s="77" t="s">
        <v>98</v>
      </c>
      <c r="F14" s="77" t="s">
        <v>127</v>
      </c>
      <c r="G14" s="77" t="s">
        <v>192</v>
      </c>
      <c r="H14" s="96">
        <v>32190.6662</v>
      </c>
      <c r="I14" s="98"/>
      <c r="K14" s="97"/>
      <c r="N14" s="98"/>
      <c r="O14" s="97"/>
      <c r="Q14" s="97"/>
    </row>
    <row r="15" spans="1:17" x14ac:dyDescent="0.25">
      <c r="A15" s="99" t="s">
        <v>131</v>
      </c>
      <c r="B15" s="77" t="s">
        <v>91</v>
      </c>
      <c r="C15" s="77" t="s">
        <v>92</v>
      </c>
      <c r="D15" s="77" t="s">
        <v>99</v>
      </c>
      <c r="E15" s="77" t="s">
        <v>100</v>
      </c>
      <c r="F15" s="77" t="s">
        <v>127</v>
      </c>
      <c r="G15" s="77" t="s">
        <v>192</v>
      </c>
      <c r="H15" s="96">
        <v>32190.6662</v>
      </c>
      <c r="I15" s="98"/>
      <c r="K15" s="97"/>
      <c r="N15" s="98"/>
      <c r="O15" s="97"/>
      <c r="Q15" s="97"/>
    </row>
    <row r="16" spans="1:17" x14ac:dyDescent="0.25">
      <c r="A16" s="99" t="s">
        <v>131</v>
      </c>
      <c r="B16" s="77" t="s">
        <v>91</v>
      </c>
      <c r="C16" s="77" t="s">
        <v>92</v>
      </c>
      <c r="D16" s="77" t="s">
        <v>85</v>
      </c>
      <c r="E16" s="77" t="s">
        <v>86</v>
      </c>
      <c r="F16" s="77" t="s">
        <v>127</v>
      </c>
      <c r="G16" s="77" t="s">
        <v>192</v>
      </c>
      <c r="H16" s="96">
        <v>32190.6662</v>
      </c>
      <c r="I16" s="98"/>
      <c r="K16" s="97"/>
      <c r="N16" s="98"/>
      <c r="O16" s="97"/>
      <c r="Q16" s="97"/>
    </row>
    <row r="17" spans="1:17" x14ac:dyDescent="0.25">
      <c r="A17" s="99" t="s">
        <v>131</v>
      </c>
      <c r="B17" s="77" t="s">
        <v>101</v>
      </c>
      <c r="C17" s="77" t="s">
        <v>102</v>
      </c>
      <c r="D17" s="77" t="s">
        <v>85</v>
      </c>
      <c r="E17" s="77" t="s">
        <v>86</v>
      </c>
      <c r="F17" s="77" t="s">
        <v>127</v>
      </c>
      <c r="G17" s="77" t="s">
        <v>192</v>
      </c>
      <c r="H17" s="96">
        <v>32190.6662</v>
      </c>
      <c r="I17" s="98"/>
      <c r="K17" s="97"/>
      <c r="N17" s="98"/>
      <c r="O17" s="97"/>
      <c r="Q17" s="97"/>
    </row>
    <row r="18" spans="1:17" x14ac:dyDescent="0.25">
      <c r="A18" s="99" t="s">
        <v>131</v>
      </c>
      <c r="B18" s="77" t="s">
        <v>103</v>
      </c>
      <c r="C18" s="77" t="s">
        <v>104</v>
      </c>
      <c r="D18" s="77" t="s">
        <v>85</v>
      </c>
      <c r="E18" s="77" t="s">
        <v>86</v>
      </c>
      <c r="F18" s="77" t="s">
        <v>127</v>
      </c>
      <c r="G18" s="77" t="s">
        <v>192</v>
      </c>
      <c r="H18" s="96">
        <v>32190.6662</v>
      </c>
      <c r="I18" s="98"/>
      <c r="K18" s="97"/>
      <c r="N18" s="98"/>
      <c r="O18" s="97"/>
      <c r="Q18" s="97"/>
    </row>
    <row r="19" spans="1:17" x14ac:dyDescent="0.25">
      <c r="A19" s="99" t="s">
        <v>131</v>
      </c>
      <c r="B19" s="77" t="s">
        <v>105</v>
      </c>
      <c r="C19" s="77" t="s">
        <v>106</v>
      </c>
      <c r="D19" s="77" t="s">
        <v>85</v>
      </c>
      <c r="E19" s="77" t="s">
        <v>86</v>
      </c>
      <c r="F19" s="77" t="s">
        <v>127</v>
      </c>
      <c r="G19" s="77" t="s">
        <v>192</v>
      </c>
      <c r="H19" s="96">
        <v>32190.6662</v>
      </c>
      <c r="I19" s="98"/>
      <c r="K19" s="97"/>
      <c r="N19" s="98"/>
      <c r="O19" s="97"/>
      <c r="Q19" s="97"/>
    </row>
    <row r="20" spans="1:17" x14ac:dyDescent="0.25">
      <c r="A20" s="99" t="s">
        <v>131</v>
      </c>
      <c r="B20" s="77" t="s">
        <v>107</v>
      </c>
      <c r="C20" s="77" t="s">
        <v>108</v>
      </c>
      <c r="D20" s="77" t="s">
        <v>85</v>
      </c>
      <c r="E20" s="77" t="s">
        <v>86</v>
      </c>
      <c r="F20" s="77" t="s">
        <v>127</v>
      </c>
      <c r="G20" s="77" t="s">
        <v>192</v>
      </c>
      <c r="H20" s="96">
        <v>32190.6662</v>
      </c>
      <c r="I20" s="98"/>
      <c r="K20" s="97"/>
      <c r="N20" s="98"/>
      <c r="O20" s="97"/>
      <c r="Q20" s="97"/>
    </row>
    <row r="21" spans="1:17" x14ac:dyDescent="0.25">
      <c r="A21" s="99" t="s">
        <v>131</v>
      </c>
      <c r="B21" s="77" t="s">
        <v>109</v>
      </c>
      <c r="C21" s="77" t="s">
        <v>110</v>
      </c>
      <c r="D21" s="77" t="s">
        <v>85</v>
      </c>
      <c r="E21" s="77" t="s">
        <v>86</v>
      </c>
      <c r="F21" s="77" t="s">
        <v>127</v>
      </c>
      <c r="G21" s="77" t="s">
        <v>192</v>
      </c>
      <c r="H21" s="96">
        <v>32190.6662</v>
      </c>
      <c r="I21" s="98"/>
      <c r="K21" s="97"/>
      <c r="N21" s="98"/>
      <c r="O21" s="97"/>
      <c r="Q21" s="97"/>
    </row>
    <row r="22" spans="1:17" x14ac:dyDescent="0.25">
      <c r="A22" s="99" t="s">
        <v>131</v>
      </c>
      <c r="B22" s="77" t="s">
        <v>111</v>
      </c>
      <c r="C22" s="77" t="s">
        <v>112</v>
      </c>
      <c r="D22" s="77" t="s">
        <v>85</v>
      </c>
      <c r="E22" s="77" t="s">
        <v>86</v>
      </c>
      <c r="F22" s="77" t="s">
        <v>127</v>
      </c>
      <c r="G22" s="77" t="s">
        <v>192</v>
      </c>
      <c r="H22" s="96">
        <v>32190.6662</v>
      </c>
      <c r="I22" s="98"/>
      <c r="K22" s="97"/>
      <c r="N22" s="98"/>
      <c r="O22" s="97"/>
      <c r="Q22" s="97"/>
    </row>
    <row r="23" spans="1:17" x14ac:dyDescent="0.25">
      <c r="A23" s="99" t="s">
        <v>131</v>
      </c>
      <c r="B23" s="77" t="s">
        <v>113</v>
      </c>
      <c r="C23" s="77" t="s">
        <v>114</v>
      </c>
      <c r="D23" s="77" t="s">
        <v>89</v>
      </c>
      <c r="E23" s="77" t="s">
        <v>90</v>
      </c>
      <c r="F23" s="77" t="s">
        <v>127</v>
      </c>
      <c r="G23" s="77" t="s">
        <v>192</v>
      </c>
      <c r="H23" s="96">
        <v>32190.6662</v>
      </c>
      <c r="I23" s="98"/>
      <c r="K23" s="97"/>
      <c r="N23" s="98"/>
      <c r="O23" s="97"/>
      <c r="Q23" s="97"/>
    </row>
    <row r="24" spans="1:17" x14ac:dyDescent="0.25">
      <c r="A24" s="99" t="s">
        <v>131</v>
      </c>
      <c r="B24" s="77" t="s">
        <v>113</v>
      </c>
      <c r="C24" s="77" t="s">
        <v>114</v>
      </c>
      <c r="D24" s="77" t="s">
        <v>85</v>
      </c>
      <c r="E24" s="77" t="s">
        <v>86</v>
      </c>
      <c r="F24" s="77" t="s">
        <v>127</v>
      </c>
      <c r="G24" s="77" t="s">
        <v>192</v>
      </c>
      <c r="H24" s="96">
        <v>32190.6662</v>
      </c>
      <c r="I24" s="98"/>
      <c r="K24" s="97"/>
      <c r="N24" s="98"/>
      <c r="O24" s="97"/>
      <c r="Q24" s="97"/>
    </row>
    <row r="25" spans="1:17" x14ac:dyDescent="0.25">
      <c r="A25" s="99" t="s">
        <v>131</v>
      </c>
      <c r="B25" s="77" t="s">
        <v>115</v>
      </c>
      <c r="C25" s="77" t="s">
        <v>116</v>
      </c>
      <c r="D25" s="77" t="s">
        <v>85</v>
      </c>
      <c r="E25" s="77" t="s">
        <v>86</v>
      </c>
      <c r="F25" s="77" t="s">
        <v>127</v>
      </c>
      <c r="G25" s="77" t="s">
        <v>192</v>
      </c>
      <c r="H25" s="96">
        <v>32190.6662</v>
      </c>
      <c r="I25" s="98"/>
      <c r="K25" s="97"/>
      <c r="N25" s="98"/>
      <c r="O25" s="97"/>
      <c r="Q25" s="97"/>
    </row>
    <row r="26" spans="1:17" x14ac:dyDescent="0.25">
      <c r="A26" s="99" t="s">
        <v>131</v>
      </c>
      <c r="B26" s="77" t="s">
        <v>117</v>
      </c>
      <c r="C26" s="77" t="s">
        <v>118</v>
      </c>
      <c r="D26" s="77" t="s">
        <v>119</v>
      </c>
      <c r="E26" s="77" t="s">
        <v>120</v>
      </c>
      <c r="F26" s="77" t="s">
        <v>127</v>
      </c>
      <c r="G26" s="77" t="s">
        <v>192</v>
      </c>
      <c r="H26" s="96">
        <v>32190.6662</v>
      </c>
      <c r="I26" s="98"/>
      <c r="K26" s="97"/>
      <c r="N26" s="98"/>
      <c r="O26" s="97"/>
      <c r="Q26" s="97"/>
    </row>
    <row r="27" spans="1:17" x14ac:dyDescent="0.25">
      <c r="A27" s="99" t="s">
        <v>131</v>
      </c>
      <c r="B27" s="77" t="s">
        <v>121</v>
      </c>
      <c r="C27" s="77" t="s">
        <v>122</v>
      </c>
      <c r="D27" s="77" t="s">
        <v>123</v>
      </c>
      <c r="E27" s="77" t="s">
        <v>124</v>
      </c>
      <c r="F27" s="77" t="s">
        <v>127</v>
      </c>
      <c r="G27" s="77" t="s">
        <v>192</v>
      </c>
      <c r="H27" s="96">
        <v>32190.6662</v>
      </c>
      <c r="I27" s="98"/>
      <c r="K27" s="97"/>
      <c r="N27" s="98"/>
      <c r="O27" s="97"/>
      <c r="Q27" s="97"/>
    </row>
    <row r="28" spans="1:17" x14ac:dyDescent="0.25">
      <c r="A28" s="99" t="s">
        <v>131</v>
      </c>
      <c r="B28" s="77" t="s">
        <v>121</v>
      </c>
      <c r="C28" s="77" t="s">
        <v>122</v>
      </c>
      <c r="D28" s="77" t="s">
        <v>89</v>
      </c>
      <c r="E28" s="77" t="s">
        <v>90</v>
      </c>
      <c r="F28" s="77" t="s">
        <v>127</v>
      </c>
      <c r="G28" s="77" t="s">
        <v>192</v>
      </c>
      <c r="H28" s="96">
        <v>32190.6662</v>
      </c>
      <c r="I28" s="98"/>
      <c r="K28" s="97"/>
      <c r="N28" s="98"/>
      <c r="O28" s="97"/>
      <c r="Q28" s="97"/>
    </row>
    <row r="29" spans="1:17" x14ac:dyDescent="0.25">
      <c r="A29" s="99" t="s">
        <v>131</v>
      </c>
      <c r="B29" s="77" t="s">
        <v>121</v>
      </c>
      <c r="C29" s="77" t="s">
        <v>122</v>
      </c>
      <c r="D29" s="77" t="s">
        <v>85</v>
      </c>
      <c r="E29" s="77" t="s">
        <v>86</v>
      </c>
      <c r="F29" s="77" t="s">
        <v>127</v>
      </c>
      <c r="G29" s="77" t="s">
        <v>192</v>
      </c>
      <c r="H29" s="96">
        <v>32190.6662</v>
      </c>
      <c r="I29" s="98"/>
      <c r="K29" s="97"/>
      <c r="N29" s="98"/>
      <c r="O29" s="97"/>
      <c r="Q29" s="97"/>
    </row>
    <row r="30" spans="1:17" x14ac:dyDescent="0.25">
      <c r="A30" s="99" t="s">
        <v>131</v>
      </c>
      <c r="B30" s="77" t="s">
        <v>121</v>
      </c>
      <c r="C30" s="77" t="s">
        <v>122</v>
      </c>
      <c r="D30" s="77" t="s">
        <v>125</v>
      </c>
      <c r="E30" s="77" t="s">
        <v>126</v>
      </c>
      <c r="F30" s="77" t="s">
        <v>127</v>
      </c>
      <c r="G30" s="77" t="s">
        <v>192</v>
      </c>
      <c r="H30" s="96">
        <v>32190.6662</v>
      </c>
      <c r="I30" s="98"/>
      <c r="K30" s="97"/>
      <c r="N30" s="98"/>
      <c r="O30" s="97"/>
      <c r="Q30" s="97"/>
    </row>
    <row r="31" spans="1:17" x14ac:dyDescent="0.25">
      <c r="A31" s="99" t="s">
        <v>190</v>
      </c>
      <c r="B31" s="77" t="s">
        <v>132</v>
      </c>
      <c r="C31" s="77" t="s">
        <v>133</v>
      </c>
      <c r="D31" s="77" t="s">
        <v>85</v>
      </c>
      <c r="E31" s="77" t="s">
        <v>86</v>
      </c>
      <c r="F31" s="77" t="s">
        <v>127</v>
      </c>
      <c r="G31" s="77" t="s">
        <v>192</v>
      </c>
      <c r="H31" s="96">
        <v>32190.6662</v>
      </c>
      <c r="K31" s="97"/>
    </row>
    <row r="32" spans="1:17" x14ac:dyDescent="0.25">
      <c r="A32" s="99" t="s">
        <v>190</v>
      </c>
      <c r="B32" s="77" t="s">
        <v>134</v>
      </c>
      <c r="C32" s="77" t="s">
        <v>135</v>
      </c>
      <c r="D32" s="77" t="s">
        <v>85</v>
      </c>
      <c r="E32" s="77" t="s">
        <v>86</v>
      </c>
      <c r="F32" s="77" t="s">
        <v>127</v>
      </c>
      <c r="G32" s="77" t="s">
        <v>192</v>
      </c>
      <c r="H32" s="96">
        <v>32190.6662</v>
      </c>
      <c r="K32" s="97"/>
    </row>
    <row r="33" spans="1:11" x14ac:dyDescent="0.25">
      <c r="A33" s="99" t="s">
        <v>190</v>
      </c>
      <c r="B33" s="77" t="s">
        <v>136</v>
      </c>
      <c r="C33" s="77" t="s">
        <v>137</v>
      </c>
      <c r="D33" s="77" t="s">
        <v>138</v>
      </c>
      <c r="E33" s="77" t="s">
        <v>139</v>
      </c>
      <c r="F33" s="77" t="s">
        <v>127</v>
      </c>
      <c r="G33" s="77" t="s">
        <v>192</v>
      </c>
      <c r="H33" s="96">
        <v>32190.6662</v>
      </c>
      <c r="K33" s="97"/>
    </row>
    <row r="34" spans="1:11" x14ac:dyDescent="0.25">
      <c r="A34" s="99" t="s">
        <v>190</v>
      </c>
      <c r="B34" s="77" t="s">
        <v>136</v>
      </c>
      <c r="C34" s="77" t="s">
        <v>137</v>
      </c>
      <c r="D34" s="77" t="s">
        <v>140</v>
      </c>
      <c r="E34" s="77" t="s">
        <v>141</v>
      </c>
      <c r="F34" s="77" t="s">
        <v>127</v>
      </c>
      <c r="G34" s="77" t="s">
        <v>192</v>
      </c>
      <c r="H34" s="96">
        <v>32190.6662</v>
      </c>
      <c r="K34" s="97"/>
    </row>
    <row r="35" spans="1:11" x14ac:dyDescent="0.25">
      <c r="A35" s="99" t="s">
        <v>190</v>
      </c>
      <c r="B35" s="77" t="s">
        <v>142</v>
      </c>
      <c r="C35" s="77" t="s">
        <v>143</v>
      </c>
      <c r="D35" s="77" t="s">
        <v>89</v>
      </c>
      <c r="E35" s="77" t="s">
        <v>90</v>
      </c>
      <c r="F35" s="77" t="s">
        <v>127</v>
      </c>
      <c r="G35" s="77" t="s">
        <v>192</v>
      </c>
      <c r="H35" s="96">
        <v>32190.6662</v>
      </c>
      <c r="K35" s="97"/>
    </row>
    <row r="36" spans="1:11" x14ac:dyDescent="0.25">
      <c r="A36" s="99" t="s">
        <v>190</v>
      </c>
      <c r="B36" s="77" t="s">
        <v>142</v>
      </c>
      <c r="C36" s="77" t="s">
        <v>143</v>
      </c>
      <c r="D36" s="77" t="s">
        <v>85</v>
      </c>
      <c r="E36" s="77" t="s">
        <v>86</v>
      </c>
      <c r="F36" s="77" t="s">
        <v>127</v>
      </c>
      <c r="G36" s="77" t="s">
        <v>192</v>
      </c>
      <c r="H36" s="96">
        <v>32190.6662</v>
      </c>
      <c r="K36" s="97"/>
    </row>
    <row r="37" spans="1:11" x14ac:dyDescent="0.25">
      <c r="A37" s="99" t="s">
        <v>190</v>
      </c>
      <c r="B37" s="77" t="s">
        <v>142</v>
      </c>
      <c r="C37" s="77" t="s">
        <v>143</v>
      </c>
      <c r="D37" s="77" t="s">
        <v>144</v>
      </c>
      <c r="E37" s="77" t="s">
        <v>145</v>
      </c>
      <c r="F37" s="77" t="s">
        <v>127</v>
      </c>
      <c r="G37" s="77" t="s">
        <v>192</v>
      </c>
      <c r="H37" s="96">
        <v>32190.6662</v>
      </c>
      <c r="K37" s="97"/>
    </row>
    <row r="38" spans="1:11" x14ac:dyDescent="0.25">
      <c r="A38" s="99" t="s">
        <v>190</v>
      </c>
      <c r="B38" s="77" t="s">
        <v>146</v>
      </c>
      <c r="C38" s="77" t="s">
        <v>147</v>
      </c>
      <c r="D38" s="77" t="s">
        <v>85</v>
      </c>
      <c r="E38" s="77" t="s">
        <v>86</v>
      </c>
      <c r="F38" s="77" t="s">
        <v>127</v>
      </c>
      <c r="G38" s="77" t="s">
        <v>192</v>
      </c>
      <c r="H38" s="96">
        <v>32190.6662</v>
      </c>
      <c r="K38" s="97"/>
    </row>
    <row r="39" spans="1:11" x14ac:dyDescent="0.25">
      <c r="A39" s="99" t="s">
        <v>190</v>
      </c>
      <c r="B39" s="77" t="s">
        <v>148</v>
      </c>
      <c r="C39" s="77" t="s">
        <v>149</v>
      </c>
      <c r="D39" s="77" t="s">
        <v>150</v>
      </c>
      <c r="E39" s="77" t="s">
        <v>151</v>
      </c>
      <c r="F39" s="77" t="s">
        <v>127</v>
      </c>
      <c r="G39" s="77" t="s">
        <v>192</v>
      </c>
      <c r="H39" s="96">
        <v>32190.6662</v>
      </c>
      <c r="K39" s="97"/>
    </row>
    <row r="40" spans="1:11" x14ac:dyDescent="0.25">
      <c r="A40" s="99" t="s">
        <v>190</v>
      </c>
      <c r="B40" s="77" t="s">
        <v>152</v>
      </c>
      <c r="C40" s="77" t="s">
        <v>153</v>
      </c>
      <c r="D40" s="77" t="s">
        <v>154</v>
      </c>
      <c r="E40" s="77" t="s">
        <v>155</v>
      </c>
      <c r="F40" s="77" t="s">
        <v>127</v>
      </c>
      <c r="G40" s="77" t="s">
        <v>192</v>
      </c>
      <c r="H40" s="96">
        <v>32190.6662</v>
      </c>
      <c r="K40" s="97"/>
    </row>
    <row r="41" spans="1:11" x14ac:dyDescent="0.25">
      <c r="A41" s="99" t="s">
        <v>190</v>
      </c>
      <c r="B41" s="77" t="s">
        <v>156</v>
      </c>
      <c r="C41" s="77" t="s">
        <v>157</v>
      </c>
      <c r="D41" s="77" t="s">
        <v>119</v>
      </c>
      <c r="E41" s="77" t="s">
        <v>120</v>
      </c>
      <c r="F41" s="77" t="s">
        <v>127</v>
      </c>
      <c r="G41" s="77" t="s">
        <v>192</v>
      </c>
      <c r="H41" s="96">
        <v>32190.6662</v>
      </c>
      <c r="K41" s="97"/>
    </row>
    <row r="42" spans="1:11" x14ac:dyDescent="0.25">
      <c r="A42" s="99" t="s">
        <v>190</v>
      </c>
      <c r="B42" s="77" t="s">
        <v>158</v>
      </c>
      <c r="C42" s="77" t="s">
        <v>159</v>
      </c>
      <c r="D42" s="77" t="s">
        <v>89</v>
      </c>
      <c r="E42" s="77" t="s">
        <v>90</v>
      </c>
      <c r="F42" s="77" t="s">
        <v>127</v>
      </c>
      <c r="G42" s="77" t="s">
        <v>192</v>
      </c>
      <c r="H42" s="96">
        <v>32190.6662</v>
      </c>
      <c r="K42" s="97"/>
    </row>
    <row r="43" spans="1:11" x14ac:dyDescent="0.25">
      <c r="A43" s="99" t="s">
        <v>190</v>
      </c>
      <c r="B43" s="77" t="s">
        <v>160</v>
      </c>
      <c r="C43" s="77" t="s">
        <v>161</v>
      </c>
      <c r="D43" s="77" t="s">
        <v>85</v>
      </c>
      <c r="E43" s="77" t="s">
        <v>86</v>
      </c>
      <c r="F43" s="77" t="s">
        <v>127</v>
      </c>
      <c r="G43" s="77" t="s">
        <v>192</v>
      </c>
      <c r="H43" s="96">
        <v>32190.6662</v>
      </c>
      <c r="K43" s="97"/>
    </row>
    <row r="44" spans="1:11" x14ac:dyDescent="0.25">
      <c r="A44" s="99" t="s">
        <v>190</v>
      </c>
      <c r="B44" s="77" t="s">
        <v>162</v>
      </c>
      <c r="C44" s="77" t="s">
        <v>163</v>
      </c>
      <c r="D44" s="77" t="s">
        <v>164</v>
      </c>
      <c r="E44" s="77" t="s">
        <v>165</v>
      </c>
      <c r="F44" s="77" t="s">
        <v>127</v>
      </c>
      <c r="G44" s="77" t="s">
        <v>192</v>
      </c>
      <c r="H44" s="96">
        <v>32190.6662</v>
      </c>
      <c r="K44" s="97"/>
    </row>
    <row r="45" spans="1:11" x14ac:dyDescent="0.25">
      <c r="A45" s="99" t="s">
        <v>190</v>
      </c>
      <c r="B45" s="77" t="s">
        <v>162</v>
      </c>
      <c r="C45" s="77" t="s">
        <v>163</v>
      </c>
      <c r="D45" s="77" t="s">
        <v>85</v>
      </c>
      <c r="E45" s="77" t="s">
        <v>86</v>
      </c>
      <c r="F45" s="77" t="s">
        <v>127</v>
      </c>
      <c r="G45" s="77" t="s">
        <v>192</v>
      </c>
      <c r="H45" s="96">
        <v>32190.6662</v>
      </c>
      <c r="K45" s="97"/>
    </row>
    <row r="46" spans="1:11" x14ac:dyDescent="0.25">
      <c r="A46" s="99" t="s">
        <v>190</v>
      </c>
      <c r="B46" s="77" t="s">
        <v>166</v>
      </c>
      <c r="C46" s="77" t="s">
        <v>167</v>
      </c>
      <c r="D46" s="77" t="s">
        <v>89</v>
      </c>
      <c r="E46" s="77" t="s">
        <v>90</v>
      </c>
      <c r="F46" s="77" t="s">
        <v>127</v>
      </c>
      <c r="G46" s="77" t="s">
        <v>192</v>
      </c>
      <c r="H46" s="96">
        <v>32190.6662</v>
      </c>
      <c r="K46" s="97"/>
    </row>
    <row r="47" spans="1:11" x14ac:dyDescent="0.25">
      <c r="A47" s="99" t="s">
        <v>190</v>
      </c>
      <c r="B47" s="77" t="s">
        <v>166</v>
      </c>
      <c r="C47" s="77" t="s">
        <v>167</v>
      </c>
      <c r="D47" s="77" t="s">
        <v>85</v>
      </c>
      <c r="E47" s="77" t="s">
        <v>86</v>
      </c>
      <c r="F47" s="77" t="s">
        <v>127</v>
      </c>
      <c r="G47" s="77" t="s">
        <v>192</v>
      </c>
      <c r="H47" s="96">
        <v>32190.6662</v>
      </c>
      <c r="K47" s="97"/>
    </row>
    <row r="48" spans="1:11" x14ac:dyDescent="0.25">
      <c r="A48" s="99" t="s">
        <v>190</v>
      </c>
      <c r="B48" s="77" t="s">
        <v>168</v>
      </c>
      <c r="C48" s="77" t="s">
        <v>169</v>
      </c>
      <c r="D48" s="77" t="s">
        <v>170</v>
      </c>
      <c r="E48" s="77" t="s">
        <v>171</v>
      </c>
      <c r="F48" s="77" t="s">
        <v>127</v>
      </c>
      <c r="G48" s="77" t="s">
        <v>192</v>
      </c>
      <c r="H48" s="96">
        <v>32190.6662</v>
      </c>
      <c r="K48" s="97"/>
    </row>
    <row r="49" spans="1:11" x14ac:dyDescent="0.25">
      <c r="A49" s="99" t="s">
        <v>190</v>
      </c>
      <c r="B49" s="77" t="s">
        <v>172</v>
      </c>
      <c r="C49" s="77" t="s">
        <v>173</v>
      </c>
      <c r="D49" s="77" t="s">
        <v>85</v>
      </c>
      <c r="E49" s="77" t="s">
        <v>86</v>
      </c>
      <c r="F49" s="77" t="s">
        <v>127</v>
      </c>
      <c r="G49" s="77" t="s">
        <v>192</v>
      </c>
      <c r="H49" s="96">
        <v>32190.6662</v>
      </c>
      <c r="K49" s="97"/>
    </row>
    <row r="50" spans="1:11" x14ac:dyDescent="0.25">
      <c r="A50" s="99" t="s">
        <v>190</v>
      </c>
      <c r="B50" s="77" t="s">
        <v>174</v>
      </c>
      <c r="C50" s="77" t="s">
        <v>175</v>
      </c>
      <c r="D50" s="77" t="s">
        <v>89</v>
      </c>
      <c r="E50" s="77" t="s">
        <v>90</v>
      </c>
      <c r="F50" s="77" t="s">
        <v>127</v>
      </c>
      <c r="G50" s="77" t="s">
        <v>192</v>
      </c>
      <c r="H50" s="96">
        <v>32190.6662</v>
      </c>
      <c r="K50" s="97"/>
    </row>
    <row r="51" spans="1:11" x14ac:dyDescent="0.25">
      <c r="A51" s="99" t="s">
        <v>190</v>
      </c>
      <c r="B51" s="77" t="s">
        <v>174</v>
      </c>
      <c r="C51" s="77" t="s">
        <v>175</v>
      </c>
      <c r="D51" s="77" t="s">
        <v>97</v>
      </c>
      <c r="E51" s="77" t="s">
        <v>98</v>
      </c>
      <c r="F51" s="77" t="s">
        <v>127</v>
      </c>
      <c r="G51" s="77" t="s">
        <v>192</v>
      </c>
      <c r="H51" s="96">
        <v>32190.6662</v>
      </c>
      <c r="K51" s="97"/>
    </row>
    <row r="52" spans="1:11" x14ac:dyDescent="0.25">
      <c r="A52" s="99" t="s">
        <v>190</v>
      </c>
      <c r="B52" s="77" t="s">
        <v>174</v>
      </c>
      <c r="C52" s="77" t="s">
        <v>175</v>
      </c>
      <c r="D52" s="77" t="s">
        <v>85</v>
      </c>
      <c r="E52" s="77" t="s">
        <v>86</v>
      </c>
      <c r="F52" s="77" t="s">
        <v>127</v>
      </c>
      <c r="G52" s="77" t="s">
        <v>192</v>
      </c>
      <c r="H52" s="96">
        <v>32190.6662</v>
      </c>
      <c r="K52" s="97"/>
    </row>
    <row r="53" spans="1:11" x14ac:dyDescent="0.25">
      <c r="A53" s="99" t="s">
        <v>190</v>
      </c>
      <c r="B53" s="77" t="s">
        <v>176</v>
      </c>
      <c r="C53" s="77" t="s">
        <v>177</v>
      </c>
      <c r="D53" s="77" t="s">
        <v>178</v>
      </c>
      <c r="E53" s="77" t="s">
        <v>179</v>
      </c>
      <c r="F53" s="77" t="s">
        <v>127</v>
      </c>
      <c r="G53" s="77" t="s">
        <v>192</v>
      </c>
      <c r="H53" s="96">
        <v>32190.6662</v>
      </c>
      <c r="K53" s="97"/>
    </row>
    <row r="54" spans="1:11" x14ac:dyDescent="0.25">
      <c r="A54" s="99" t="s">
        <v>190</v>
      </c>
      <c r="B54" s="77" t="s">
        <v>180</v>
      </c>
      <c r="C54" s="77" t="s">
        <v>181</v>
      </c>
      <c r="D54" s="77" t="s">
        <v>119</v>
      </c>
      <c r="E54" s="77" t="s">
        <v>120</v>
      </c>
      <c r="F54" s="77" t="s">
        <v>127</v>
      </c>
      <c r="G54" s="77" t="s">
        <v>192</v>
      </c>
      <c r="H54" s="96">
        <v>32190.6662</v>
      </c>
      <c r="K54" s="97"/>
    </row>
    <row r="55" spans="1:11" x14ac:dyDescent="0.25">
      <c r="A55" s="99" t="s">
        <v>190</v>
      </c>
      <c r="B55" s="77" t="s">
        <v>180</v>
      </c>
      <c r="C55" s="77" t="s">
        <v>181</v>
      </c>
      <c r="D55" s="77" t="s">
        <v>178</v>
      </c>
      <c r="E55" s="77" t="s">
        <v>179</v>
      </c>
      <c r="F55" s="77" t="s">
        <v>127</v>
      </c>
      <c r="G55" s="77" t="s">
        <v>192</v>
      </c>
      <c r="H55" s="96">
        <v>32190.6662</v>
      </c>
      <c r="K55" s="97"/>
    </row>
    <row r="56" spans="1:11" x14ac:dyDescent="0.25">
      <c r="A56" s="99" t="s">
        <v>190</v>
      </c>
      <c r="B56" s="77" t="s">
        <v>182</v>
      </c>
      <c r="C56" s="77" t="s">
        <v>183</v>
      </c>
      <c r="D56" s="77" t="s">
        <v>184</v>
      </c>
      <c r="E56" s="77" t="s">
        <v>185</v>
      </c>
      <c r="F56" s="77" t="s">
        <v>127</v>
      </c>
      <c r="G56" s="77" t="s">
        <v>192</v>
      </c>
      <c r="H56" s="96">
        <v>32190.6662</v>
      </c>
      <c r="K56" s="97"/>
    </row>
    <row r="57" spans="1:11" x14ac:dyDescent="0.25">
      <c r="A57" s="99" t="s">
        <v>190</v>
      </c>
      <c r="B57" s="77" t="s">
        <v>182</v>
      </c>
      <c r="C57" s="77" t="s">
        <v>183</v>
      </c>
      <c r="D57" s="77" t="s">
        <v>178</v>
      </c>
      <c r="E57" s="77" t="s">
        <v>179</v>
      </c>
      <c r="F57" s="77" t="s">
        <v>127</v>
      </c>
      <c r="G57" s="77" t="s">
        <v>192</v>
      </c>
      <c r="H57" s="96">
        <v>32190.6662</v>
      </c>
      <c r="K57" s="97"/>
    </row>
    <row r="58" spans="1:11" x14ac:dyDescent="0.25">
      <c r="A58" s="99" t="s">
        <v>190</v>
      </c>
      <c r="B58" s="77" t="s">
        <v>186</v>
      </c>
      <c r="C58" s="77" t="s">
        <v>187</v>
      </c>
      <c r="D58" s="77" t="s">
        <v>188</v>
      </c>
      <c r="E58" s="77" t="s">
        <v>189</v>
      </c>
      <c r="F58" s="77" t="s">
        <v>127</v>
      </c>
      <c r="G58" s="77" t="s">
        <v>192</v>
      </c>
      <c r="H58" s="96">
        <v>32190.6662</v>
      </c>
      <c r="K58" s="97"/>
    </row>
  </sheetData>
  <mergeCells count="1">
    <mergeCell ref="J1:Q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76A52-680B-48A0-A202-3A547DAC20DC}">
  <dimension ref="B5:T40"/>
  <sheetViews>
    <sheetView workbookViewId="0">
      <selection activeCell="C1" sqref="C1"/>
    </sheetView>
  </sheetViews>
  <sheetFormatPr baseColWidth="10" defaultRowHeight="15" x14ac:dyDescent="0.25"/>
  <cols>
    <col min="1" max="1" width="6" customWidth="1"/>
    <col min="6" max="6" width="18.7109375" bestFit="1" customWidth="1"/>
    <col min="7" max="7" width="21" bestFit="1" customWidth="1"/>
    <col min="19" max="20" width="13.140625" bestFit="1" customWidth="1"/>
  </cols>
  <sheetData>
    <row r="5" spans="2:20" ht="15.75" x14ac:dyDescent="0.25">
      <c r="K5" s="124" t="s">
        <v>58</v>
      </c>
      <c r="L5" s="125"/>
      <c r="M5" s="125"/>
      <c r="N5" s="125"/>
      <c r="O5" s="125"/>
      <c r="P5" s="125"/>
      <c r="Q5" s="125"/>
      <c r="R5" s="126"/>
      <c r="S5" s="47" t="s">
        <v>59</v>
      </c>
      <c r="T5" s="47" t="s">
        <v>59</v>
      </c>
    </row>
    <row r="6" spans="2:20" x14ac:dyDescent="0.25">
      <c r="K6" s="102"/>
      <c r="L6" s="102"/>
      <c r="M6" s="102"/>
      <c r="N6" s="102"/>
      <c r="O6" s="102"/>
      <c r="P6" s="102"/>
      <c r="Q6" s="102"/>
      <c r="R6" s="102"/>
      <c r="S6" s="56"/>
      <c r="T6" s="56"/>
    </row>
    <row r="7" spans="2:20" ht="15.75" x14ac:dyDescent="0.25">
      <c r="B7" s="90" t="s">
        <v>0</v>
      </c>
      <c r="C7" s="90" t="s">
        <v>2</v>
      </c>
      <c r="D7" s="90" t="s">
        <v>3</v>
      </c>
      <c r="E7" s="90" t="s">
        <v>4</v>
      </c>
      <c r="F7" s="90" t="s">
        <v>5</v>
      </c>
      <c r="G7" s="90" t="s">
        <v>6</v>
      </c>
      <c r="H7" s="100" t="s">
        <v>191</v>
      </c>
      <c r="I7" s="93" t="s">
        <v>9</v>
      </c>
      <c r="J7" s="93" t="s">
        <v>78</v>
      </c>
      <c r="K7" s="103" t="s">
        <v>241</v>
      </c>
      <c r="L7" s="103" t="s">
        <v>63</v>
      </c>
      <c r="M7" s="103" t="s">
        <v>242</v>
      </c>
      <c r="N7" s="103" t="s">
        <v>65</v>
      </c>
      <c r="O7" s="103" t="s">
        <v>66</v>
      </c>
      <c r="P7" s="103"/>
      <c r="Q7" s="103"/>
      <c r="R7" s="103"/>
      <c r="S7" s="62" t="s">
        <v>243</v>
      </c>
      <c r="T7" s="62" t="s">
        <v>244</v>
      </c>
    </row>
    <row r="8" spans="2:20" x14ac:dyDescent="0.25">
      <c r="B8" s="77" t="s">
        <v>190</v>
      </c>
      <c r="C8" s="77" t="s">
        <v>193</v>
      </c>
      <c r="D8" s="77" t="s">
        <v>194</v>
      </c>
      <c r="E8" s="77" t="s">
        <v>89</v>
      </c>
      <c r="F8" s="77" t="s">
        <v>90</v>
      </c>
      <c r="G8" s="77" t="s">
        <v>215</v>
      </c>
      <c r="H8" s="101" t="s">
        <v>240</v>
      </c>
      <c r="I8" s="96">
        <v>32190.6662</v>
      </c>
      <c r="J8" s="96">
        <v>16230.588</v>
      </c>
      <c r="K8" s="99"/>
      <c r="L8" s="99"/>
      <c r="M8" s="99"/>
      <c r="N8" s="99"/>
      <c r="O8" s="99"/>
      <c r="P8" s="99"/>
      <c r="Q8" s="99"/>
      <c r="R8" s="99"/>
      <c r="S8" s="99">
        <f>SUM(K8:R8)</f>
        <v>0</v>
      </c>
      <c r="T8" s="99">
        <f>S8*J8</f>
        <v>0</v>
      </c>
    </row>
    <row r="9" spans="2:20" x14ac:dyDescent="0.25">
      <c r="B9" s="77" t="s">
        <v>190</v>
      </c>
      <c r="C9" s="77" t="s">
        <v>193</v>
      </c>
      <c r="D9" s="77" t="s">
        <v>194</v>
      </c>
      <c r="E9" s="77" t="s">
        <v>85</v>
      </c>
      <c r="F9" s="77" t="s">
        <v>86</v>
      </c>
      <c r="G9" s="77" t="s">
        <v>215</v>
      </c>
      <c r="H9" s="101" t="s">
        <v>240</v>
      </c>
      <c r="I9" s="96">
        <v>32190.6662</v>
      </c>
      <c r="J9" s="96">
        <v>16230.588</v>
      </c>
      <c r="K9" s="99"/>
      <c r="L9" s="99"/>
      <c r="M9" s="99"/>
      <c r="N9" s="99"/>
      <c r="O9" s="99"/>
      <c r="P9" s="99"/>
      <c r="Q9" s="99"/>
      <c r="R9" s="99"/>
      <c r="S9" s="99">
        <f t="shared" ref="S9:S37" si="0">SUM(K9:R9)</f>
        <v>0</v>
      </c>
      <c r="T9" s="99">
        <f t="shared" ref="T9:T39" si="1">S9*J9</f>
        <v>0</v>
      </c>
    </row>
    <row r="10" spans="2:20" x14ac:dyDescent="0.25">
      <c r="B10" s="77" t="s">
        <v>190</v>
      </c>
      <c r="C10" s="77" t="s">
        <v>195</v>
      </c>
      <c r="D10" s="77" t="s">
        <v>196</v>
      </c>
      <c r="E10" s="77" t="s">
        <v>89</v>
      </c>
      <c r="F10" s="77" t="s">
        <v>90</v>
      </c>
      <c r="G10" s="77" t="s">
        <v>215</v>
      </c>
      <c r="H10" s="101" t="s">
        <v>240</v>
      </c>
      <c r="I10" s="96">
        <v>32190.6662</v>
      </c>
      <c r="J10" s="96">
        <v>16230.588</v>
      </c>
      <c r="K10" s="99"/>
      <c r="L10" s="99"/>
      <c r="M10" s="99"/>
      <c r="N10" s="99"/>
      <c r="O10" s="99"/>
      <c r="P10" s="99"/>
      <c r="Q10" s="99"/>
      <c r="R10" s="99"/>
      <c r="S10" s="99">
        <f t="shared" si="0"/>
        <v>0</v>
      </c>
      <c r="T10" s="99">
        <f t="shared" si="1"/>
        <v>0</v>
      </c>
    </row>
    <row r="11" spans="2:20" x14ac:dyDescent="0.25">
      <c r="B11" s="77" t="s">
        <v>190</v>
      </c>
      <c r="C11" s="77" t="s">
        <v>195</v>
      </c>
      <c r="D11" s="77" t="s">
        <v>196</v>
      </c>
      <c r="E11" s="77" t="s">
        <v>85</v>
      </c>
      <c r="F11" s="77" t="s">
        <v>86</v>
      </c>
      <c r="G11" s="77" t="s">
        <v>215</v>
      </c>
      <c r="H11" s="101" t="s">
        <v>240</v>
      </c>
      <c r="I11" s="96">
        <v>32190.6662</v>
      </c>
      <c r="J11" s="96">
        <v>16230.588</v>
      </c>
      <c r="K11" s="99"/>
      <c r="L11" s="99"/>
      <c r="M11" s="99"/>
      <c r="N11" s="99"/>
      <c r="O11" s="99"/>
      <c r="P11" s="99"/>
      <c r="Q11" s="99"/>
      <c r="R11" s="99"/>
      <c r="S11" s="99">
        <f t="shared" si="0"/>
        <v>0</v>
      </c>
      <c r="T11" s="99">
        <f t="shared" si="1"/>
        <v>0</v>
      </c>
    </row>
    <row r="12" spans="2:20" x14ac:dyDescent="0.25">
      <c r="B12" s="77" t="s">
        <v>190</v>
      </c>
      <c r="C12" s="77" t="s">
        <v>197</v>
      </c>
      <c r="D12" s="77" t="s">
        <v>198</v>
      </c>
      <c r="E12" s="77" t="s">
        <v>89</v>
      </c>
      <c r="F12" s="77" t="s">
        <v>90</v>
      </c>
      <c r="G12" s="77" t="s">
        <v>215</v>
      </c>
      <c r="H12" s="101" t="s">
        <v>240</v>
      </c>
      <c r="I12" s="96">
        <v>32190.6662</v>
      </c>
      <c r="J12" s="96">
        <v>16230.588</v>
      </c>
      <c r="K12" s="99"/>
      <c r="L12" s="99"/>
      <c r="M12" s="99"/>
      <c r="N12" s="99"/>
      <c r="O12" s="99"/>
      <c r="P12" s="99"/>
      <c r="Q12" s="99"/>
      <c r="R12" s="99"/>
      <c r="S12" s="99">
        <f t="shared" si="0"/>
        <v>0</v>
      </c>
      <c r="T12" s="99">
        <f t="shared" si="1"/>
        <v>0</v>
      </c>
    </row>
    <row r="13" spans="2:20" x14ac:dyDescent="0.25">
      <c r="B13" s="77" t="s">
        <v>190</v>
      </c>
      <c r="C13" s="77" t="s">
        <v>197</v>
      </c>
      <c r="D13" s="77" t="s">
        <v>198</v>
      </c>
      <c r="E13" s="77" t="s">
        <v>199</v>
      </c>
      <c r="F13" s="77" t="s">
        <v>200</v>
      </c>
      <c r="G13" s="77" t="s">
        <v>215</v>
      </c>
      <c r="H13" s="101" t="s">
        <v>240</v>
      </c>
      <c r="I13" s="96">
        <v>32190.6662</v>
      </c>
      <c r="J13" s="96">
        <v>16230.588</v>
      </c>
      <c r="K13" s="99"/>
      <c r="L13" s="99"/>
      <c r="M13" s="99"/>
      <c r="N13" s="99"/>
      <c r="O13" s="99"/>
      <c r="P13" s="99"/>
      <c r="Q13" s="99"/>
      <c r="R13" s="99"/>
      <c r="S13" s="99">
        <f t="shared" si="0"/>
        <v>0</v>
      </c>
      <c r="T13" s="99">
        <f t="shared" si="1"/>
        <v>0</v>
      </c>
    </row>
    <row r="14" spans="2:20" x14ac:dyDescent="0.25">
      <c r="B14" s="77" t="s">
        <v>190</v>
      </c>
      <c r="C14" s="77" t="s">
        <v>197</v>
      </c>
      <c r="D14" s="77" t="s">
        <v>198</v>
      </c>
      <c r="E14" s="77" t="s">
        <v>85</v>
      </c>
      <c r="F14" s="77" t="s">
        <v>86</v>
      </c>
      <c r="G14" s="77" t="s">
        <v>215</v>
      </c>
      <c r="H14" s="101" t="s">
        <v>240</v>
      </c>
      <c r="I14" s="96">
        <v>32190.6662</v>
      </c>
      <c r="J14" s="96">
        <v>16230.588</v>
      </c>
      <c r="K14" s="99"/>
      <c r="L14" s="99"/>
      <c r="M14" s="99"/>
      <c r="N14" s="99"/>
      <c r="O14" s="99"/>
      <c r="P14" s="99"/>
      <c r="Q14" s="99"/>
      <c r="R14" s="99"/>
      <c r="S14" s="99">
        <f t="shared" si="0"/>
        <v>0</v>
      </c>
      <c r="T14" s="99">
        <f t="shared" si="1"/>
        <v>0</v>
      </c>
    </row>
    <row r="15" spans="2:20" x14ac:dyDescent="0.25">
      <c r="B15" s="77" t="s">
        <v>190</v>
      </c>
      <c r="C15" s="77" t="s">
        <v>201</v>
      </c>
      <c r="D15" s="77" t="s">
        <v>202</v>
      </c>
      <c r="E15" s="77" t="s">
        <v>203</v>
      </c>
      <c r="F15" s="77" t="s">
        <v>204</v>
      </c>
      <c r="G15" s="77" t="s">
        <v>215</v>
      </c>
      <c r="H15" s="101" t="s">
        <v>240</v>
      </c>
      <c r="I15" s="96">
        <v>32190.6662</v>
      </c>
      <c r="J15" s="96">
        <v>16230.588</v>
      </c>
      <c r="K15" s="99"/>
      <c r="L15" s="99"/>
      <c r="M15" s="99"/>
      <c r="N15" s="99"/>
      <c r="O15" s="99"/>
      <c r="P15" s="99"/>
      <c r="Q15" s="99"/>
      <c r="R15" s="99"/>
      <c r="S15" s="99">
        <f t="shared" si="0"/>
        <v>0</v>
      </c>
      <c r="T15" s="99">
        <f t="shared" si="1"/>
        <v>0</v>
      </c>
    </row>
    <row r="16" spans="2:20" x14ac:dyDescent="0.25">
      <c r="B16" s="77" t="s">
        <v>190</v>
      </c>
      <c r="C16" s="77" t="s">
        <v>205</v>
      </c>
      <c r="D16" s="77" t="s">
        <v>206</v>
      </c>
      <c r="E16" s="77" t="s">
        <v>207</v>
      </c>
      <c r="F16" s="77" t="s">
        <v>208</v>
      </c>
      <c r="G16" s="77" t="s">
        <v>215</v>
      </c>
      <c r="H16" s="101" t="s">
        <v>240</v>
      </c>
      <c r="I16" s="96">
        <v>32190.6662</v>
      </c>
      <c r="J16" s="96">
        <v>16230.588</v>
      </c>
      <c r="K16" s="99"/>
      <c r="L16" s="99"/>
      <c r="M16" s="99"/>
      <c r="N16" s="99"/>
      <c r="O16" s="99"/>
      <c r="P16" s="99"/>
      <c r="Q16" s="99"/>
      <c r="R16" s="99"/>
      <c r="S16" s="99">
        <f t="shared" si="0"/>
        <v>0</v>
      </c>
      <c r="T16" s="99">
        <f t="shared" si="1"/>
        <v>0</v>
      </c>
    </row>
    <row r="17" spans="2:20" x14ac:dyDescent="0.25">
      <c r="B17" s="77" t="s">
        <v>190</v>
      </c>
      <c r="C17" s="77" t="s">
        <v>205</v>
      </c>
      <c r="D17" s="77" t="s">
        <v>206</v>
      </c>
      <c r="E17" s="77" t="s">
        <v>178</v>
      </c>
      <c r="F17" s="77" t="s">
        <v>179</v>
      </c>
      <c r="G17" s="77" t="s">
        <v>215</v>
      </c>
      <c r="H17" s="101" t="s">
        <v>240</v>
      </c>
      <c r="I17" s="96">
        <v>32190.6662</v>
      </c>
      <c r="J17" s="96">
        <v>16230.588</v>
      </c>
      <c r="K17" s="99"/>
      <c r="L17" s="99"/>
      <c r="M17" s="99"/>
      <c r="N17" s="99"/>
      <c r="O17" s="99"/>
      <c r="P17" s="99"/>
      <c r="Q17" s="99"/>
      <c r="R17" s="99"/>
      <c r="S17" s="99">
        <f t="shared" si="0"/>
        <v>0</v>
      </c>
      <c r="T17" s="99">
        <f t="shared" si="1"/>
        <v>0</v>
      </c>
    </row>
    <row r="18" spans="2:20" x14ac:dyDescent="0.25">
      <c r="B18" s="77" t="s">
        <v>190</v>
      </c>
      <c r="C18" s="77" t="s">
        <v>209</v>
      </c>
      <c r="D18" s="77" t="s">
        <v>210</v>
      </c>
      <c r="E18" s="77" t="s">
        <v>89</v>
      </c>
      <c r="F18" s="77" t="s">
        <v>90</v>
      </c>
      <c r="G18" s="77" t="s">
        <v>215</v>
      </c>
      <c r="H18" s="101" t="s">
        <v>240</v>
      </c>
      <c r="I18" s="96">
        <v>32190.6662</v>
      </c>
      <c r="J18" s="96">
        <v>16230.588</v>
      </c>
      <c r="K18" s="99"/>
      <c r="L18" s="99"/>
      <c r="M18" s="99"/>
      <c r="N18" s="99"/>
      <c r="O18" s="99"/>
      <c r="P18" s="99"/>
      <c r="Q18" s="99"/>
      <c r="R18" s="99"/>
      <c r="S18" s="99">
        <f t="shared" si="0"/>
        <v>0</v>
      </c>
      <c r="T18" s="99">
        <f t="shared" si="1"/>
        <v>0</v>
      </c>
    </row>
    <row r="19" spans="2:20" x14ac:dyDescent="0.25">
      <c r="B19" s="77" t="s">
        <v>190</v>
      </c>
      <c r="C19" s="77" t="s">
        <v>209</v>
      </c>
      <c r="D19" s="77" t="s">
        <v>210</v>
      </c>
      <c r="E19" s="77" t="s">
        <v>211</v>
      </c>
      <c r="F19" s="77" t="s">
        <v>212</v>
      </c>
      <c r="G19" s="77" t="s">
        <v>215</v>
      </c>
      <c r="H19" s="101" t="s">
        <v>240</v>
      </c>
      <c r="I19" s="96">
        <v>32190.6662</v>
      </c>
      <c r="J19" s="96">
        <v>16230.588</v>
      </c>
      <c r="K19" s="99"/>
      <c r="L19" s="99"/>
      <c r="M19" s="99"/>
      <c r="N19" s="99"/>
      <c r="O19" s="99"/>
      <c r="P19" s="99"/>
      <c r="Q19" s="99"/>
      <c r="R19" s="99"/>
      <c r="S19" s="99">
        <f t="shared" si="0"/>
        <v>0</v>
      </c>
      <c r="T19" s="99">
        <f t="shared" si="1"/>
        <v>0</v>
      </c>
    </row>
    <row r="20" spans="2:20" x14ac:dyDescent="0.25">
      <c r="B20" s="77" t="s">
        <v>190</v>
      </c>
      <c r="C20" s="77" t="s">
        <v>209</v>
      </c>
      <c r="D20" s="77" t="s">
        <v>210</v>
      </c>
      <c r="E20" s="77" t="s">
        <v>85</v>
      </c>
      <c r="F20" s="77" t="s">
        <v>86</v>
      </c>
      <c r="G20" s="77" t="s">
        <v>215</v>
      </c>
      <c r="H20" s="101" t="s">
        <v>240</v>
      </c>
      <c r="I20" s="96">
        <v>32190.6662</v>
      </c>
      <c r="J20" s="96">
        <v>16230.588</v>
      </c>
      <c r="K20" s="99"/>
      <c r="L20" s="99"/>
      <c r="M20" s="99"/>
      <c r="N20" s="99"/>
      <c r="O20" s="99"/>
      <c r="P20" s="99"/>
      <c r="Q20" s="99"/>
      <c r="R20" s="99"/>
      <c r="S20" s="99">
        <f t="shared" si="0"/>
        <v>0</v>
      </c>
      <c r="T20" s="99">
        <f t="shared" si="1"/>
        <v>0</v>
      </c>
    </row>
    <row r="21" spans="2:20" x14ac:dyDescent="0.25">
      <c r="B21" s="77" t="s">
        <v>190</v>
      </c>
      <c r="C21" s="77" t="s">
        <v>213</v>
      </c>
      <c r="D21" s="77" t="s">
        <v>214</v>
      </c>
      <c r="E21" s="77" t="s">
        <v>85</v>
      </c>
      <c r="F21" s="77" t="s">
        <v>86</v>
      </c>
      <c r="G21" s="77" t="s">
        <v>215</v>
      </c>
      <c r="H21" s="101" t="s">
        <v>240</v>
      </c>
      <c r="I21" s="96">
        <v>32190.6662</v>
      </c>
      <c r="J21" s="96">
        <v>16230.588</v>
      </c>
      <c r="K21" s="99"/>
      <c r="L21" s="99"/>
      <c r="M21" s="99"/>
      <c r="N21" s="99"/>
      <c r="O21" s="99"/>
      <c r="P21" s="99"/>
      <c r="Q21" s="99"/>
      <c r="R21" s="99"/>
      <c r="S21" s="99">
        <f t="shared" si="0"/>
        <v>0</v>
      </c>
      <c r="T21" s="99">
        <f t="shared" si="1"/>
        <v>0</v>
      </c>
    </row>
    <row r="22" spans="2:20" x14ac:dyDescent="0.25">
      <c r="B22" s="77" t="s">
        <v>131</v>
      </c>
      <c r="C22" s="77" t="s">
        <v>216</v>
      </c>
      <c r="D22" s="77" t="s">
        <v>217</v>
      </c>
      <c r="E22" s="77" t="s">
        <v>218</v>
      </c>
      <c r="F22" s="77" t="s">
        <v>219</v>
      </c>
      <c r="G22" s="77" t="s">
        <v>127</v>
      </c>
      <c r="H22" s="101" t="s">
        <v>240</v>
      </c>
      <c r="I22" s="96">
        <v>32190.6662</v>
      </c>
      <c r="J22" s="96">
        <v>16230.588</v>
      </c>
      <c r="K22" s="99"/>
      <c r="L22" s="99"/>
      <c r="M22" s="99"/>
      <c r="N22" s="99"/>
      <c r="O22" s="99"/>
      <c r="P22" s="99"/>
      <c r="Q22" s="99"/>
      <c r="R22" s="99"/>
      <c r="S22" s="99">
        <f t="shared" si="0"/>
        <v>0</v>
      </c>
      <c r="T22" s="99">
        <f t="shared" si="1"/>
        <v>0</v>
      </c>
    </row>
    <row r="23" spans="2:20" x14ac:dyDescent="0.25">
      <c r="B23" s="77" t="s">
        <v>131</v>
      </c>
      <c r="C23" s="77" t="s">
        <v>216</v>
      </c>
      <c r="D23" s="77" t="s">
        <v>217</v>
      </c>
      <c r="E23" s="77" t="s">
        <v>220</v>
      </c>
      <c r="F23" s="77" t="s">
        <v>221</v>
      </c>
      <c r="G23" s="77" t="s">
        <v>127</v>
      </c>
      <c r="H23" s="101" t="s">
        <v>240</v>
      </c>
      <c r="I23" s="96">
        <v>32190.6662</v>
      </c>
      <c r="J23" s="96">
        <v>16230.588</v>
      </c>
      <c r="K23" s="99"/>
      <c r="L23" s="99"/>
      <c r="M23" s="99"/>
      <c r="N23" s="99"/>
      <c r="O23" s="99"/>
      <c r="P23" s="99"/>
      <c r="Q23" s="99"/>
      <c r="R23" s="99"/>
      <c r="S23" s="99">
        <f t="shared" si="0"/>
        <v>0</v>
      </c>
      <c r="T23" s="99">
        <f t="shared" si="1"/>
        <v>0</v>
      </c>
    </row>
    <row r="24" spans="2:20" x14ac:dyDescent="0.25">
      <c r="B24" s="77" t="s">
        <v>131</v>
      </c>
      <c r="C24" s="77" t="s">
        <v>216</v>
      </c>
      <c r="D24" s="77" t="s">
        <v>217</v>
      </c>
      <c r="E24" s="77" t="s">
        <v>89</v>
      </c>
      <c r="F24" s="77" t="s">
        <v>90</v>
      </c>
      <c r="G24" s="77" t="s">
        <v>127</v>
      </c>
      <c r="H24" s="101" t="s">
        <v>240</v>
      </c>
      <c r="I24" s="96">
        <v>32190.6662</v>
      </c>
      <c r="J24" s="96">
        <v>16230.588</v>
      </c>
      <c r="K24" s="99"/>
      <c r="L24" s="99"/>
      <c r="M24" s="99"/>
      <c r="N24" s="99"/>
      <c r="O24" s="99"/>
      <c r="P24" s="99"/>
      <c r="Q24" s="99"/>
      <c r="R24" s="99"/>
      <c r="S24" s="99">
        <f t="shared" si="0"/>
        <v>0</v>
      </c>
      <c r="T24" s="99">
        <f t="shared" si="1"/>
        <v>0</v>
      </c>
    </row>
    <row r="25" spans="2:20" x14ac:dyDescent="0.25">
      <c r="B25" s="77" t="s">
        <v>131</v>
      </c>
      <c r="C25" s="77" t="s">
        <v>216</v>
      </c>
      <c r="D25" s="77" t="s">
        <v>217</v>
      </c>
      <c r="E25" s="77" t="s">
        <v>222</v>
      </c>
      <c r="F25" s="77" t="s">
        <v>223</v>
      </c>
      <c r="G25" s="77" t="s">
        <v>127</v>
      </c>
      <c r="H25" s="101" t="s">
        <v>240</v>
      </c>
      <c r="I25" s="96">
        <v>32190.6662</v>
      </c>
      <c r="J25" s="96">
        <v>16230.588</v>
      </c>
      <c r="K25" s="99"/>
      <c r="L25" s="99"/>
      <c r="M25" s="99"/>
      <c r="N25" s="99"/>
      <c r="O25" s="99"/>
      <c r="P25" s="99"/>
      <c r="Q25" s="99"/>
      <c r="R25" s="99"/>
      <c r="S25" s="99">
        <f t="shared" si="0"/>
        <v>0</v>
      </c>
      <c r="T25" s="99">
        <f t="shared" si="1"/>
        <v>0</v>
      </c>
    </row>
    <row r="26" spans="2:20" x14ac:dyDescent="0.25">
      <c r="B26" s="77" t="s">
        <v>131</v>
      </c>
      <c r="C26" s="77" t="s">
        <v>216</v>
      </c>
      <c r="D26" s="77" t="s">
        <v>217</v>
      </c>
      <c r="E26" s="77" t="s">
        <v>85</v>
      </c>
      <c r="F26" s="77" t="s">
        <v>86</v>
      </c>
      <c r="G26" s="77" t="s">
        <v>127</v>
      </c>
      <c r="H26" s="101" t="s">
        <v>240</v>
      </c>
      <c r="I26" s="96">
        <v>32190.6662</v>
      </c>
      <c r="J26" s="96">
        <v>16230.588</v>
      </c>
      <c r="K26" s="99"/>
      <c r="L26" s="99"/>
      <c r="M26" s="99"/>
      <c r="N26" s="99"/>
      <c r="O26" s="99"/>
      <c r="P26" s="99"/>
      <c r="Q26" s="99"/>
      <c r="R26" s="99"/>
      <c r="S26" s="99">
        <f t="shared" si="0"/>
        <v>0</v>
      </c>
      <c r="T26" s="99">
        <f t="shared" si="1"/>
        <v>0</v>
      </c>
    </row>
    <row r="27" spans="2:20" x14ac:dyDescent="0.25">
      <c r="B27" s="77" t="s">
        <v>131</v>
      </c>
      <c r="C27" s="77" t="s">
        <v>224</v>
      </c>
      <c r="D27" s="77" t="s">
        <v>225</v>
      </c>
      <c r="E27" s="77" t="s">
        <v>85</v>
      </c>
      <c r="F27" s="77" t="s">
        <v>86</v>
      </c>
      <c r="G27" s="77" t="s">
        <v>215</v>
      </c>
      <c r="H27" s="101" t="s">
        <v>240</v>
      </c>
      <c r="I27" s="96">
        <v>32190.6662</v>
      </c>
      <c r="J27" s="96">
        <v>16230.588</v>
      </c>
      <c r="K27" s="99"/>
      <c r="L27" s="99"/>
      <c r="M27" s="99"/>
      <c r="N27" s="99"/>
      <c r="O27" s="99"/>
      <c r="P27" s="99"/>
      <c r="Q27" s="99"/>
      <c r="R27" s="99"/>
      <c r="S27" s="99">
        <f t="shared" si="0"/>
        <v>0</v>
      </c>
      <c r="T27" s="99">
        <f t="shared" si="1"/>
        <v>0</v>
      </c>
    </row>
    <row r="28" spans="2:20" x14ac:dyDescent="0.25">
      <c r="B28" s="77" t="s">
        <v>131</v>
      </c>
      <c r="C28" s="77" t="s">
        <v>226</v>
      </c>
      <c r="D28" s="77" t="s">
        <v>227</v>
      </c>
      <c r="E28" s="77" t="s">
        <v>89</v>
      </c>
      <c r="F28" s="77" t="s">
        <v>90</v>
      </c>
      <c r="G28" s="77" t="s">
        <v>127</v>
      </c>
      <c r="H28" s="101" t="s">
        <v>240</v>
      </c>
      <c r="I28" s="96">
        <v>32190.6662</v>
      </c>
      <c r="J28" s="96">
        <v>16230.588</v>
      </c>
      <c r="K28" s="99"/>
      <c r="L28" s="99"/>
      <c r="M28" s="99"/>
      <c r="N28" s="99"/>
      <c r="O28" s="99"/>
      <c r="P28" s="99"/>
      <c r="Q28" s="99"/>
      <c r="R28" s="99"/>
      <c r="S28" s="99">
        <f t="shared" si="0"/>
        <v>0</v>
      </c>
      <c r="T28" s="99">
        <f t="shared" si="1"/>
        <v>0</v>
      </c>
    </row>
    <row r="29" spans="2:20" x14ac:dyDescent="0.25">
      <c r="B29" s="77" t="s">
        <v>131</v>
      </c>
      <c r="C29" s="77" t="s">
        <v>226</v>
      </c>
      <c r="D29" s="77" t="s">
        <v>227</v>
      </c>
      <c r="E29" s="77" t="s">
        <v>228</v>
      </c>
      <c r="F29" s="77" t="s">
        <v>229</v>
      </c>
      <c r="G29" s="77" t="s">
        <v>127</v>
      </c>
      <c r="H29" s="101" t="s">
        <v>240</v>
      </c>
      <c r="I29" s="96">
        <v>32190.6662</v>
      </c>
      <c r="J29" s="96">
        <v>16230.588</v>
      </c>
      <c r="K29" s="99"/>
      <c r="L29" s="99"/>
      <c r="M29" s="99"/>
      <c r="N29" s="99"/>
      <c r="O29" s="99"/>
      <c r="P29" s="99"/>
      <c r="Q29" s="99"/>
      <c r="R29" s="99"/>
      <c r="S29" s="99">
        <f t="shared" si="0"/>
        <v>0</v>
      </c>
      <c r="T29" s="99">
        <f t="shared" si="1"/>
        <v>0</v>
      </c>
    </row>
    <row r="30" spans="2:20" x14ac:dyDescent="0.25">
      <c r="B30" s="77" t="s">
        <v>131</v>
      </c>
      <c r="C30" s="77" t="s">
        <v>226</v>
      </c>
      <c r="D30" s="77" t="s">
        <v>227</v>
      </c>
      <c r="E30" s="77" t="s">
        <v>85</v>
      </c>
      <c r="F30" s="77" t="s">
        <v>86</v>
      </c>
      <c r="G30" s="77" t="s">
        <v>127</v>
      </c>
      <c r="H30" s="101" t="s">
        <v>240</v>
      </c>
      <c r="I30" s="96">
        <v>32190.6662</v>
      </c>
      <c r="J30" s="96">
        <v>16230.588</v>
      </c>
      <c r="K30" s="99"/>
      <c r="L30" s="99"/>
      <c r="M30" s="99"/>
      <c r="N30" s="99"/>
      <c r="O30" s="99"/>
      <c r="P30" s="99"/>
      <c r="Q30" s="99"/>
      <c r="R30" s="99"/>
      <c r="S30" s="99">
        <f t="shared" si="0"/>
        <v>0</v>
      </c>
      <c r="T30" s="99">
        <f t="shared" si="1"/>
        <v>0</v>
      </c>
    </row>
    <row r="31" spans="2:20" x14ac:dyDescent="0.25">
      <c r="B31" s="77" t="s">
        <v>131</v>
      </c>
      <c r="C31" s="77" t="s">
        <v>226</v>
      </c>
      <c r="D31" s="77" t="s">
        <v>227</v>
      </c>
      <c r="E31" s="77" t="s">
        <v>230</v>
      </c>
      <c r="F31" s="77" t="s">
        <v>231</v>
      </c>
      <c r="G31" s="77" t="s">
        <v>127</v>
      </c>
      <c r="H31" s="101" t="s">
        <v>240</v>
      </c>
      <c r="I31" s="96">
        <v>32190.6662</v>
      </c>
      <c r="J31" s="96">
        <v>16230.588</v>
      </c>
      <c r="K31" s="99"/>
      <c r="L31" s="99"/>
      <c r="M31" s="99"/>
      <c r="N31" s="99"/>
      <c r="O31" s="99"/>
      <c r="P31" s="99"/>
      <c r="Q31" s="99"/>
      <c r="R31" s="99"/>
      <c r="S31" s="99">
        <f t="shared" si="0"/>
        <v>0</v>
      </c>
      <c r="T31" s="99">
        <f t="shared" si="1"/>
        <v>0</v>
      </c>
    </row>
    <row r="32" spans="2:20" x14ac:dyDescent="0.25">
      <c r="B32" s="77" t="s">
        <v>131</v>
      </c>
      <c r="C32" s="77" t="s">
        <v>232</v>
      </c>
      <c r="D32" s="77" t="s">
        <v>233</v>
      </c>
      <c r="E32" s="77" t="s">
        <v>234</v>
      </c>
      <c r="F32" s="77" t="s">
        <v>235</v>
      </c>
      <c r="G32" s="77" t="s">
        <v>127</v>
      </c>
      <c r="H32" s="101" t="s">
        <v>240</v>
      </c>
      <c r="I32" s="96">
        <v>32190.6662</v>
      </c>
      <c r="J32" s="96">
        <v>16230.588</v>
      </c>
      <c r="K32" s="99"/>
      <c r="L32" s="99"/>
      <c r="M32" s="99"/>
      <c r="N32" s="99"/>
      <c r="O32" s="99"/>
      <c r="P32" s="99"/>
      <c r="Q32" s="99"/>
      <c r="R32" s="99"/>
      <c r="S32" s="99">
        <f t="shared" si="0"/>
        <v>0</v>
      </c>
      <c r="T32" s="99">
        <f t="shared" si="1"/>
        <v>0</v>
      </c>
    </row>
    <row r="33" spans="2:20" x14ac:dyDescent="0.25">
      <c r="B33" s="77" t="s">
        <v>131</v>
      </c>
      <c r="C33" s="77" t="s">
        <v>232</v>
      </c>
      <c r="D33" s="77" t="s">
        <v>233</v>
      </c>
      <c r="E33" s="77" t="s">
        <v>89</v>
      </c>
      <c r="F33" s="77" t="s">
        <v>90</v>
      </c>
      <c r="G33" s="77" t="s">
        <v>127</v>
      </c>
      <c r="H33" s="101" t="s">
        <v>240</v>
      </c>
      <c r="I33" s="96">
        <v>32190.6662</v>
      </c>
      <c r="J33" s="96">
        <v>16230.588</v>
      </c>
      <c r="K33" s="99"/>
      <c r="L33" s="99"/>
      <c r="M33" s="99"/>
      <c r="N33" s="99"/>
      <c r="O33" s="99"/>
      <c r="P33" s="99"/>
      <c r="Q33" s="99"/>
      <c r="R33" s="99"/>
      <c r="S33" s="99">
        <f t="shared" si="0"/>
        <v>0</v>
      </c>
      <c r="T33" s="99">
        <f t="shared" si="1"/>
        <v>0</v>
      </c>
    </row>
    <row r="34" spans="2:20" x14ac:dyDescent="0.25">
      <c r="B34" s="77" t="s">
        <v>131</v>
      </c>
      <c r="C34" s="77" t="s">
        <v>232</v>
      </c>
      <c r="D34" s="77" t="s">
        <v>233</v>
      </c>
      <c r="E34" s="77" t="s">
        <v>97</v>
      </c>
      <c r="F34" s="77" t="s">
        <v>98</v>
      </c>
      <c r="G34" s="77" t="s">
        <v>127</v>
      </c>
      <c r="H34" s="101" t="s">
        <v>240</v>
      </c>
      <c r="I34" s="96">
        <v>32190.6662</v>
      </c>
      <c r="J34" s="96">
        <v>16230.588</v>
      </c>
      <c r="K34" s="99"/>
      <c r="L34" s="99"/>
      <c r="M34" s="99"/>
      <c r="N34" s="99"/>
      <c r="O34" s="99"/>
      <c r="P34" s="99"/>
      <c r="Q34" s="99"/>
      <c r="R34" s="99"/>
      <c r="S34" s="99">
        <f t="shared" si="0"/>
        <v>0</v>
      </c>
      <c r="T34" s="99">
        <f t="shared" si="1"/>
        <v>0</v>
      </c>
    </row>
    <row r="35" spans="2:20" x14ac:dyDescent="0.25">
      <c r="B35" s="77" t="s">
        <v>131</v>
      </c>
      <c r="C35" s="77" t="s">
        <v>232</v>
      </c>
      <c r="D35" s="77" t="s">
        <v>233</v>
      </c>
      <c r="E35" s="77" t="s">
        <v>85</v>
      </c>
      <c r="F35" s="77" t="s">
        <v>86</v>
      </c>
      <c r="G35" s="77" t="s">
        <v>127</v>
      </c>
      <c r="H35" s="101" t="s">
        <v>240</v>
      </c>
      <c r="I35" s="96">
        <v>32190.6662</v>
      </c>
      <c r="J35" s="96">
        <v>16230.588</v>
      </c>
      <c r="K35" s="99"/>
      <c r="L35" s="99"/>
      <c r="M35" s="99"/>
      <c r="N35" s="99"/>
      <c r="O35" s="99"/>
      <c r="P35" s="99"/>
      <c r="Q35" s="99"/>
      <c r="R35" s="99"/>
      <c r="S35" s="99">
        <f t="shared" si="0"/>
        <v>0</v>
      </c>
      <c r="T35" s="99">
        <f t="shared" si="1"/>
        <v>0</v>
      </c>
    </row>
    <row r="36" spans="2:20" x14ac:dyDescent="0.25">
      <c r="B36" s="77" t="s">
        <v>131</v>
      </c>
      <c r="C36" s="77" t="s">
        <v>236</v>
      </c>
      <c r="D36" s="77" t="s">
        <v>237</v>
      </c>
      <c r="E36" s="77" t="s">
        <v>89</v>
      </c>
      <c r="F36" s="77" t="s">
        <v>90</v>
      </c>
      <c r="G36" s="77" t="s">
        <v>215</v>
      </c>
      <c r="H36" s="101" t="s">
        <v>240</v>
      </c>
      <c r="I36" s="96">
        <v>32190.6662</v>
      </c>
      <c r="J36" s="96">
        <v>16230.588</v>
      </c>
      <c r="K36" s="99"/>
      <c r="L36" s="99"/>
      <c r="M36" s="99"/>
      <c r="N36" s="99"/>
      <c r="O36" s="99"/>
      <c r="P36" s="99"/>
      <c r="Q36" s="99"/>
      <c r="R36" s="99"/>
      <c r="S36" s="99">
        <f t="shared" si="0"/>
        <v>0</v>
      </c>
      <c r="T36" s="99">
        <f t="shared" si="1"/>
        <v>0</v>
      </c>
    </row>
    <row r="37" spans="2:20" x14ac:dyDescent="0.25">
      <c r="B37" s="77" t="s">
        <v>131</v>
      </c>
      <c r="C37" s="77" t="s">
        <v>236</v>
      </c>
      <c r="D37" s="77" t="s">
        <v>237</v>
      </c>
      <c r="E37" s="77" t="s">
        <v>85</v>
      </c>
      <c r="F37" s="77" t="s">
        <v>86</v>
      </c>
      <c r="G37" s="77" t="s">
        <v>215</v>
      </c>
      <c r="H37" s="101" t="s">
        <v>240</v>
      </c>
      <c r="I37" s="96">
        <v>32190.6662</v>
      </c>
      <c r="J37" s="96">
        <v>16230.588</v>
      </c>
      <c r="K37" s="99"/>
      <c r="L37" s="99"/>
      <c r="M37" s="99"/>
      <c r="N37" s="99"/>
      <c r="O37" s="99"/>
      <c r="P37" s="99"/>
      <c r="Q37" s="99"/>
      <c r="R37" s="99"/>
      <c r="S37" s="99">
        <f t="shared" si="0"/>
        <v>0</v>
      </c>
      <c r="T37" s="99">
        <f t="shared" si="1"/>
        <v>0</v>
      </c>
    </row>
    <row r="38" spans="2:20" x14ac:dyDescent="0.25">
      <c r="B38" s="77" t="s">
        <v>131</v>
      </c>
      <c r="C38" s="77" t="s">
        <v>238</v>
      </c>
      <c r="D38" s="77" t="s">
        <v>239</v>
      </c>
      <c r="E38" s="77" t="s">
        <v>234</v>
      </c>
      <c r="F38" s="77" t="s">
        <v>235</v>
      </c>
      <c r="G38" s="77" t="s">
        <v>215</v>
      </c>
      <c r="H38" s="101" t="s">
        <v>240</v>
      </c>
      <c r="I38" s="96">
        <v>32190.6662</v>
      </c>
      <c r="J38" s="96">
        <v>16230.588</v>
      </c>
      <c r="K38" s="99"/>
      <c r="L38" s="99"/>
      <c r="M38" s="99"/>
      <c r="N38" s="99"/>
      <c r="O38" s="99"/>
      <c r="P38" s="99"/>
      <c r="Q38" s="99"/>
      <c r="R38" s="99"/>
      <c r="S38" s="99">
        <f>SUM(K38:R38)</f>
        <v>0</v>
      </c>
      <c r="T38" s="99">
        <f t="shared" si="1"/>
        <v>0</v>
      </c>
    </row>
    <row r="39" spans="2:20" x14ac:dyDescent="0.25">
      <c r="B39" s="77" t="s">
        <v>131</v>
      </c>
      <c r="C39" s="77" t="s">
        <v>238</v>
      </c>
      <c r="D39" s="77" t="s">
        <v>239</v>
      </c>
      <c r="E39" s="77" t="s">
        <v>89</v>
      </c>
      <c r="F39" s="77" t="s">
        <v>90</v>
      </c>
      <c r="G39" s="77" t="s">
        <v>215</v>
      </c>
      <c r="H39" s="101" t="s">
        <v>240</v>
      </c>
      <c r="I39" s="96">
        <v>32190.6662</v>
      </c>
      <c r="J39" s="96">
        <v>16230.588</v>
      </c>
      <c r="K39" s="99"/>
      <c r="L39" s="99"/>
      <c r="M39" s="99"/>
      <c r="N39" s="99"/>
      <c r="O39" s="99"/>
      <c r="P39" s="99"/>
      <c r="Q39" s="99"/>
      <c r="R39" s="99"/>
      <c r="S39" s="99">
        <f>SUM(K39:R39)</f>
        <v>0</v>
      </c>
      <c r="T39" s="99">
        <f t="shared" si="1"/>
        <v>0</v>
      </c>
    </row>
    <row r="40" spans="2:20" x14ac:dyDescent="0.25">
      <c r="S40" s="104">
        <f>SUM(S8:S39)</f>
        <v>0</v>
      </c>
      <c r="T40" s="104">
        <f>SUM(T8:T39)</f>
        <v>0</v>
      </c>
    </row>
  </sheetData>
  <mergeCells count="1">
    <mergeCell ref="K5:R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1.1 TEES MN</vt:lpstr>
      <vt:lpstr>1.1 TEES YC</vt:lpstr>
      <vt:lpstr>Hoja1</vt:lpstr>
      <vt:lpstr> LA POLAR MF</vt:lpstr>
      <vt:lpstr>LA POLAR YF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Sasso</dc:creator>
  <cp:lastModifiedBy>Claudia Huerta</cp:lastModifiedBy>
  <dcterms:created xsi:type="dcterms:W3CDTF">2021-04-16T16:13:15Z</dcterms:created>
  <dcterms:modified xsi:type="dcterms:W3CDTF">2021-06-24T04:59:43Z</dcterms:modified>
</cp:coreProperties>
</file>