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okumen\DISDAG\"/>
    </mc:Choice>
  </mc:AlternateContent>
  <xr:revisionPtr revIDLastSave="0" documentId="13_ncr:1_{9F609015-54A0-42AA-B3FE-AE59C5A5E6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arga" sheetId="40" r:id="rId1"/>
  </sheets>
  <definedNames>
    <definedName name="_xlnm.Print_Area" localSheetId="0">harga!$A$1:$K$85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7" i="40" l="1"/>
  <c r="J77" i="40" s="1"/>
  <c r="I74" i="40"/>
  <c r="I70" i="40"/>
  <c r="I69" i="40"/>
  <c r="I68" i="40"/>
  <c r="I67" i="40"/>
  <c r="I44" i="40"/>
  <c r="I84" i="40"/>
  <c r="J84" i="40" s="1"/>
  <c r="I75" i="40"/>
  <c r="J75" i="40" s="1"/>
  <c r="I80" i="40"/>
  <c r="J80" i="40" s="1"/>
  <c r="I81" i="40"/>
  <c r="J81" i="40"/>
  <c r="I82" i="40"/>
  <c r="J82" i="40" s="1"/>
  <c r="I83" i="40"/>
  <c r="J83" i="40" s="1"/>
  <c r="I85" i="40"/>
  <c r="J85" i="40" s="1"/>
  <c r="J68" i="40"/>
  <c r="I58" i="40"/>
  <c r="J58" i="40" s="1"/>
  <c r="I57" i="40"/>
  <c r="J57" i="40" s="1"/>
  <c r="I56" i="40"/>
  <c r="J56" i="40" s="1"/>
  <c r="I55" i="40"/>
  <c r="J55" i="40" s="1"/>
  <c r="I54" i="40"/>
  <c r="J54" i="40" s="1"/>
  <c r="I53" i="40"/>
  <c r="J53" i="40" s="1"/>
  <c r="I52" i="40"/>
  <c r="J52" i="40" s="1"/>
  <c r="J44" i="40"/>
  <c r="I38" i="40"/>
  <c r="J38" i="40" s="1"/>
  <c r="I13" i="40"/>
  <c r="J13" i="40" s="1"/>
  <c r="I12" i="40"/>
  <c r="J12" i="40" s="1"/>
  <c r="I18" i="40" l="1"/>
  <c r="I15" i="40"/>
  <c r="V65" i="40"/>
  <c r="V66" i="40"/>
  <c r="V67" i="40"/>
  <c r="V69" i="40"/>
  <c r="S69" i="40"/>
  <c r="S67" i="40"/>
  <c r="S66" i="40"/>
  <c r="S65" i="40"/>
  <c r="R65" i="40"/>
  <c r="R66" i="40"/>
  <c r="R67" i="40"/>
  <c r="R69" i="40"/>
  <c r="Q65" i="40"/>
  <c r="Q66" i="40"/>
  <c r="Q67" i="40"/>
  <c r="Q69" i="40"/>
  <c r="P65" i="40"/>
  <c r="P66" i="40"/>
  <c r="P67" i="40"/>
  <c r="P69" i="40"/>
  <c r="O65" i="40"/>
  <c r="O66" i="40"/>
  <c r="O67" i="40"/>
  <c r="O69" i="40"/>
  <c r="N66" i="40"/>
  <c r="N67" i="40"/>
  <c r="N69" i="40"/>
  <c r="N65" i="40"/>
  <c r="N59" i="40"/>
  <c r="N60" i="40"/>
  <c r="N61" i="40"/>
  <c r="N62" i="40"/>
  <c r="N63" i="40"/>
  <c r="N64" i="40"/>
  <c r="N3" i="40"/>
  <c r="N4" i="40"/>
  <c r="N5" i="40"/>
  <c r="N6" i="40"/>
  <c r="N7" i="40"/>
  <c r="N8" i="40"/>
  <c r="N9" i="40"/>
  <c r="N10" i="40"/>
  <c r="N11" i="40"/>
  <c r="N14" i="40"/>
  <c r="N15" i="40"/>
  <c r="N16" i="40"/>
  <c r="N17" i="40"/>
  <c r="N18" i="40"/>
  <c r="N19" i="40"/>
  <c r="N20" i="40"/>
  <c r="N21" i="40"/>
  <c r="N22" i="40"/>
  <c r="N23" i="40"/>
  <c r="N24" i="40"/>
  <c r="N25" i="40"/>
  <c r="N26" i="40"/>
  <c r="N27" i="40"/>
  <c r="N28" i="40"/>
  <c r="N29" i="40"/>
  <c r="N30" i="40"/>
  <c r="N31" i="40"/>
  <c r="N32" i="40"/>
  <c r="N33" i="40"/>
  <c r="N34" i="40"/>
  <c r="N35" i="40"/>
  <c r="N36" i="40"/>
  <c r="N37" i="40"/>
  <c r="N39" i="40"/>
  <c r="N40" i="40"/>
  <c r="N41" i="40"/>
  <c r="N42" i="40"/>
  <c r="N43" i="40"/>
  <c r="N45" i="40"/>
  <c r="N46" i="40"/>
  <c r="N47" i="40"/>
  <c r="N48" i="40"/>
  <c r="N49" i="40"/>
  <c r="N50" i="40"/>
  <c r="N2" i="40"/>
  <c r="V9" i="40" l="1"/>
  <c r="V64" i="40"/>
  <c r="V62" i="40"/>
  <c r="V63" i="40"/>
  <c r="V60" i="40"/>
  <c r="V61" i="40"/>
  <c r="V3" i="40"/>
  <c r="V4" i="40"/>
  <c r="V5" i="40"/>
  <c r="V6" i="40"/>
  <c r="V7" i="40"/>
  <c r="V8" i="40"/>
  <c r="V10" i="40"/>
  <c r="V11" i="40"/>
  <c r="V14" i="40"/>
  <c r="V15" i="40"/>
  <c r="V16" i="40"/>
  <c r="V17" i="40"/>
  <c r="V18" i="40"/>
  <c r="V19" i="40"/>
  <c r="V20" i="40"/>
  <c r="V21" i="40"/>
  <c r="V22" i="40"/>
  <c r="V23" i="40"/>
  <c r="V24" i="40"/>
  <c r="V25" i="40"/>
  <c r="V26" i="40"/>
  <c r="V27" i="40"/>
  <c r="V28" i="40"/>
  <c r="V29" i="40"/>
  <c r="V30" i="40"/>
  <c r="V31" i="40"/>
  <c r="V32" i="40"/>
  <c r="V33" i="40"/>
  <c r="V34" i="40"/>
  <c r="V35" i="40"/>
  <c r="V36" i="40"/>
  <c r="V37" i="40"/>
  <c r="V39" i="40"/>
  <c r="V40" i="40"/>
  <c r="V41" i="40"/>
  <c r="V42" i="40"/>
  <c r="V43" i="40"/>
  <c r="V45" i="40"/>
  <c r="V46" i="40"/>
  <c r="V47" i="40"/>
  <c r="V48" i="40"/>
  <c r="V49" i="40"/>
  <c r="V50" i="40"/>
  <c r="V59" i="40"/>
  <c r="V2" i="40"/>
  <c r="I9" i="40" l="1"/>
  <c r="H7" i="40" l="1"/>
  <c r="R45" i="40" l="1"/>
  <c r="R46" i="40"/>
  <c r="R47" i="40"/>
  <c r="R48" i="40"/>
  <c r="R49" i="40"/>
  <c r="R50" i="40"/>
  <c r="R59" i="40"/>
  <c r="R60" i="40"/>
  <c r="R61" i="40"/>
  <c r="R62" i="40"/>
  <c r="R63" i="40"/>
  <c r="R64" i="40"/>
  <c r="R3" i="40"/>
  <c r="R4" i="40"/>
  <c r="R5" i="40"/>
  <c r="R6" i="40"/>
  <c r="R7" i="40"/>
  <c r="R8" i="40"/>
  <c r="R9" i="40"/>
  <c r="R10" i="40"/>
  <c r="R11" i="40"/>
  <c r="R14" i="40"/>
  <c r="R15" i="40"/>
  <c r="R16" i="40"/>
  <c r="R17" i="40"/>
  <c r="R18" i="40"/>
  <c r="R19" i="40"/>
  <c r="R20" i="40"/>
  <c r="R21" i="40"/>
  <c r="R22" i="40"/>
  <c r="R23" i="40"/>
  <c r="R24" i="40"/>
  <c r="R25" i="40"/>
  <c r="R26" i="40"/>
  <c r="R27" i="40"/>
  <c r="R28" i="40"/>
  <c r="R29" i="40"/>
  <c r="R30" i="40"/>
  <c r="R31" i="40"/>
  <c r="R32" i="40"/>
  <c r="R33" i="40"/>
  <c r="R34" i="40"/>
  <c r="R35" i="40"/>
  <c r="R36" i="40"/>
  <c r="R37" i="40"/>
  <c r="R39" i="40"/>
  <c r="R40" i="40"/>
  <c r="R41" i="40"/>
  <c r="R42" i="40"/>
  <c r="R43" i="40"/>
  <c r="R2" i="40"/>
  <c r="Q6" i="40"/>
  <c r="Q7" i="40"/>
  <c r="Q8" i="40"/>
  <c r="Q9" i="40"/>
  <c r="Q10" i="40"/>
  <c r="Q11" i="40"/>
  <c r="Q14" i="40"/>
  <c r="Q15" i="40"/>
  <c r="Q16" i="40"/>
  <c r="Q17" i="40"/>
  <c r="Q18" i="40"/>
  <c r="Q19" i="40"/>
  <c r="Q20" i="40"/>
  <c r="Q21" i="40"/>
  <c r="Q22" i="40"/>
  <c r="Q23" i="40"/>
  <c r="Q24" i="40"/>
  <c r="Q25" i="40"/>
  <c r="Q26" i="40"/>
  <c r="Q27" i="40"/>
  <c r="Q28" i="40"/>
  <c r="Q29" i="40"/>
  <c r="Q30" i="40"/>
  <c r="Q31" i="40"/>
  <c r="Q32" i="40"/>
  <c r="Q33" i="40"/>
  <c r="Q34" i="40"/>
  <c r="Q35" i="40"/>
  <c r="Q36" i="40"/>
  <c r="Q37" i="40"/>
  <c r="Q39" i="40"/>
  <c r="Q40" i="40"/>
  <c r="Q41" i="40"/>
  <c r="Q42" i="40"/>
  <c r="Q43" i="40"/>
  <c r="Q45" i="40"/>
  <c r="Q46" i="40"/>
  <c r="Q47" i="40"/>
  <c r="Q48" i="40"/>
  <c r="Q49" i="40"/>
  <c r="Q50" i="40"/>
  <c r="Q59" i="40"/>
  <c r="Q60" i="40"/>
  <c r="Q61" i="40"/>
  <c r="Q62" i="40"/>
  <c r="Q63" i="40"/>
  <c r="Q64" i="40"/>
  <c r="Q5" i="40"/>
  <c r="Q4" i="40"/>
  <c r="Q3" i="40"/>
  <c r="Q2" i="40"/>
  <c r="P64" i="40"/>
  <c r="P63" i="40"/>
  <c r="P62" i="40"/>
  <c r="P61" i="40"/>
  <c r="P60" i="40"/>
  <c r="P59" i="40"/>
  <c r="P50" i="40"/>
  <c r="P49" i="40"/>
  <c r="P48" i="40"/>
  <c r="P47" i="40"/>
  <c r="P46" i="40"/>
  <c r="P45" i="40"/>
  <c r="P43" i="40"/>
  <c r="P42" i="40"/>
  <c r="P41" i="40"/>
  <c r="P40" i="40"/>
  <c r="P39" i="40"/>
  <c r="P37" i="40"/>
  <c r="P36" i="40"/>
  <c r="P35" i="40"/>
  <c r="P34" i="40"/>
  <c r="P33" i="40"/>
  <c r="P32" i="40"/>
  <c r="P31" i="40"/>
  <c r="P30" i="40"/>
  <c r="P29" i="40"/>
  <c r="P28" i="40"/>
  <c r="P27" i="40"/>
  <c r="P26" i="40"/>
  <c r="P25" i="40"/>
  <c r="P24" i="40"/>
  <c r="P23" i="40"/>
  <c r="P22" i="40"/>
  <c r="P21" i="40"/>
  <c r="P20" i="40"/>
  <c r="P19" i="40"/>
  <c r="P18" i="40"/>
  <c r="P17" i="40"/>
  <c r="P16" i="40"/>
  <c r="P15" i="40"/>
  <c r="P14" i="40"/>
  <c r="P11" i="40"/>
  <c r="P10" i="40"/>
  <c r="P9" i="40"/>
  <c r="P8" i="40"/>
  <c r="P7" i="40"/>
  <c r="P6" i="40"/>
  <c r="P5" i="40"/>
  <c r="P4" i="40"/>
  <c r="P3" i="40"/>
  <c r="P2" i="40"/>
  <c r="O61" i="40"/>
  <c r="O62" i="40"/>
  <c r="O63" i="40"/>
  <c r="O64" i="40"/>
  <c r="O60" i="40"/>
  <c r="O50" i="40"/>
  <c r="O59" i="40"/>
  <c r="O49" i="40"/>
  <c r="O42" i="40"/>
  <c r="O43" i="40"/>
  <c r="O45" i="40"/>
  <c r="O46" i="40"/>
  <c r="O47" i="40"/>
  <c r="O48" i="40"/>
  <c r="O39" i="40"/>
  <c r="O40" i="40"/>
  <c r="O41" i="40"/>
  <c r="O37" i="40"/>
  <c r="O36" i="40"/>
  <c r="O32" i="40"/>
  <c r="O33" i="40"/>
  <c r="O34" i="40"/>
  <c r="O35" i="40"/>
  <c r="O31" i="40"/>
  <c r="O30" i="40"/>
  <c r="O26" i="40"/>
  <c r="O27" i="40"/>
  <c r="O28" i="40"/>
  <c r="O29" i="40"/>
  <c r="O25" i="40"/>
  <c r="O24" i="40"/>
  <c r="O22" i="40"/>
  <c r="O23" i="40"/>
  <c r="O21" i="40"/>
  <c r="O19" i="40"/>
  <c r="O20" i="40"/>
  <c r="O18" i="40"/>
  <c r="O16" i="40"/>
  <c r="O17" i="40"/>
  <c r="O14" i="40"/>
  <c r="O15" i="40"/>
  <c r="O11" i="40"/>
  <c r="O10" i="40"/>
  <c r="O9" i="40"/>
  <c r="O8" i="40"/>
  <c r="O7" i="40"/>
  <c r="O3" i="40"/>
  <c r="O4" i="40"/>
  <c r="O5" i="40"/>
  <c r="O6" i="40"/>
  <c r="O2" i="40"/>
  <c r="S64" i="40"/>
  <c r="S63" i="40"/>
  <c r="S62" i="40"/>
  <c r="S61" i="40"/>
  <c r="S60" i="40"/>
  <c r="S59" i="40"/>
  <c r="S50" i="40"/>
  <c r="S49" i="40"/>
  <c r="S48" i="40"/>
  <c r="S47" i="40"/>
  <c r="S46" i="40"/>
  <c r="S45" i="40"/>
  <c r="S43" i="40"/>
  <c r="S42" i="40"/>
  <c r="S41" i="40"/>
  <c r="S40" i="40"/>
  <c r="S39" i="40"/>
  <c r="S37" i="40"/>
  <c r="S36" i="40"/>
  <c r="S35" i="40"/>
  <c r="S34" i="40"/>
  <c r="S33" i="40"/>
  <c r="S32" i="40"/>
  <c r="S31" i="40"/>
  <c r="S30" i="40"/>
  <c r="S29" i="40"/>
  <c r="S28" i="40"/>
  <c r="S27" i="40"/>
  <c r="S26" i="40"/>
  <c r="S25" i="40"/>
  <c r="S24" i="40"/>
  <c r="S23" i="40"/>
  <c r="S22" i="40"/>
  <c r="S21" i="40"/>
  <c r="S20" i="40"/>
  <c r="S19" i="40"/>
  <c r="S18" i="40"/>
  <c r="S17" i="40"/>
  <c r="S16" i="40"/>
  <c r="S15" i="40"/>
  <c r="S14" i="40"/>
  <c r="S11" i="40"/>
  <c r="S10" i="40"/>
  <c r="S9" i="40"/>
  <c r="S8" i="40"/>
  <c r="S7" i="40"/>
  <c r="S6" i="40"/>
  <c r="S5" i="40"/>
  <c r="S4" i="40"/>
  <c r="S3" i="40"/>
  <c r="S2" i="40"/>
  <c r="I66" i="40" l="1"/>
  <c r="I65" i="40"/>
  <c r="I73" i="40" l="1"/>
  <c r="I78" i="40" l="1"/>
  <c r="I76" i="40"/>
  <c r="I72" i="40"/>
  <c r="I64" i="40"/>
  <c r="I63" i="40"/>
  <c r="I62" i="40"/>
  <c r="I61" i="40"/>
  <c r="I59" i="40"/>
  <c r="I50" i="40"/>
  <c r="I49" i="40"/>
  <c r="I48" i="40"/>
  <c r="I47" i="40"/>
  <c r="I46" i="40"/>
  <c r="I43" i="40"/>
  <c r="I42" i="40"/>
  <c r="I41" i="40"/>
  <c r="I39" i="40"/>
  <c r="I37" i="40"/>
  <c r="I36" i="40"/>
  <c r="I35" i="40"/>
  <c r="I34" i="40"/>
  <c r="I32" i="40"/>
  <c r="I31" i="40"/>
  <c r="I30" i="40"/>
  <c r="I28" i="40"/>
  <c r="I27" i="40"/>
  <c r="I26" i="40"/>
  <c r="I24" i="40"/>
  <c r="I23" i="40"/>
  <c r="I22" i="40"/>
  <c r="I20" i="40"/>
  <c r="I19" i="40"/>
  <c r="J18" i="40"/>
  <c r="I16" i="40"/>
  <c r="I14" i="40"/>
  <c r="I11" i="40"/>
  <c r="I10" i="40"/>
  <c r="J70" i="40" l="1"/>
  <c r="J20" i="40" l="1"/>
  <c r="J67" i="40" l="1"/>
  <c r="J64" i="40" l="1"/>
  <c r="J63" i="40"/>
  <c r="J59" i="40"/>
  <c r="J50" i="40"/>
  <c r="J49" i="40"/>
  <c r="J43" i="40"/>
  <c r="J42" i="40"/>
  <c r="J41" i="40"/>
  <c r="J37" i="40"/>
  <c r="J36" i="40"/>
  <c r="J78" i="40" l="1"/>
  <c r="J76" i="40"/>
  <c r="J74" i="40"/>
  <c r="J72" i="40"/>
  <c r="J69" i="40"/>
  <c r="J66" i="40"/>
  <c r="J65" i="40"/>
  <c r="J62" i="40"/>
  <c r="J61" i="40"/>
  <c r="J48" i="40"/>
  <c r="J47" i="40"/>
  <c r="J46" i="40"/>
  <c r="J39" i="40"/>
  <c r="J35" i="40"/>
  <c r="J34" i="40"/>
  <c r="J32" i="40"/>
  <c r="J31" i="40"/>
  <c r="J30" i="40"/>
  <c r="J28" i="40"/>
  <c r="J27" i="40"/>
  <c r="J26" i="40"/>
  <c r="J24" i="40"/>
  <c r="J23" i="40"/>
  <c r="J22" i="40"/>
  <c r="J19" i="40"/>
  <c r="J14" i="40"/>
  <c r="J11" i="40"/>
  <c r="J10" i="40"/>
  <c r="J9" i="40"/>
</calcChain>
</file>

<file path=xl/sharedStrings.xml><?xml version="1.0" encoding="utf-8"?>
<sst xmlns="http://schemas.openxmlformats.org/spreadsheetml/2006/main" count="301" uniqueCount="162">
  <si>
    <t>NO.</t>
  </si>
  <si>
    <t>NAMA BAHAN POKOK</t>
  </si>
  <si>
    <t>JENISNYA</t>
  </si>
  <si>
    <t>SATUAN</t>
  </si>
  <si>
    <t>Beras</t>
  </si>
  <si>
    <t>Minyak Goreng</t>
  </si>
  <si>
    <t>- Tanpa Merek</t>
  </si>
  <si>
    <t>Daging</t>
  </si>
  <si>
    <t>Susu</t>
  </si>
  <si>
    <t>- Kental Manis Indomilk</t>
  </si>
  <si>
    <t>Garam Halus Beryodium</t>
  </si>
  <si>
    <t>Tepung Terigu</t>
  </si>
  <si>
    <t>Mie Instant</t>
  </si>
  <si>
    <t>- Indomie Goreng</t>
  </si>
  <si>
    <t>- Indomie Soto Banjar</t>
  </si>
  <si>
    <t>Ikan Asin</t>
  </si>
  <si>
    <t>- Ikan Asin Gabus</t>
  </si>
  <si>
    <t>- Ikan Asin Sapat</t>
  </si>
  <si>
    <t>Kacang Hijau</t>
  </si>
  <si>
    <t>Kacang Tanah</t>
  </si>
  <si>
    <t>Ikan Segar</t>
  </si>
  <si>
    <t>- Ikan Nila</t>
  </si>
  <si>
    <t>- Ikan Patin</t>
  </si>
  <si>
    <t>- Ikan Haruan (Gabus)</t>
  </si>
  <si>
    <t>- Ikan Papuyu</t>
  </si>
  <si>
    <t>Sedang</t>
  </si>
  <si>
    <t>Lokal</t>
  </si>
  <si>
    <t>Cap Layar</t>
  </si>
  <si>
    <t>Ex Impor</t>
  </si>
  <si>
    <t>Ltr</t>
  </si>
  <si>
    <t>Kg</t>
  </si>
  <si>
    <t>Biji</t>
  </si>
  <si>
    <t>Kaleng</t>
  </si>
  <si>
    <t>Bungkus</t>
  </si>
  <si>
    <t>Hari Ini</t>
  </si>
  <si>
    <t>Perubahan</t>
  </si>
  <si>
    <t>Rp</t>
  </si>
  <si>
    <t>%</t>
  </si>
  <si>
    <t>Persediaan</t>
  </si>
  <si>
    <t>INFORMASI HARGA KEBUTUHAN POKOK MASYARAKAT</t>
  </si>
  <si>
    <t>Cukup</t>
  </si>
  <si>
    <t>Beras Jawa</t>
  </si>
  <si>
    <t>Bahan Bakar Gas</t>
  </si>
  <si>
    <t>- Gas 3 kg</t>
  </si>
  <si>
    <t>- Gas 12 kg</t>
  </si>
  <si>
    <t>Tbg</t>
  </si>
  <si>
    <t>HARGA RATA-RATA</t>
  </si>
  <si>
    <t>Kemarin</t>
  </si>
  <si>
    <t>HARGA TERENDAH</t>
  </si>
  <si>
    <t>HARGA TERTINGGI</t>
  </si>
  <si>
    <t>- putih</t>
  </si>
  <si>
    <t>- Premium</t>
  </si>
  <si>
    <t>- Bubuk Nestle 400 gr</t>
  </si>
  <si>
    <t>- BubukDancow 400 gr</t>
  </si>
  <si>
    <t>Fullcream</t>
  </si>
  <si>
    <t>- Indomie Kari Ayam</t>
  </si>
  <si>
    <t>-Sarimie</t>
  </si>
  <si>
    <t>-Mie Sedap</t>
  </si>
  <si>
    <t>Bawang Prei</t>
  </si>
  <si>
    <t>- Ikan Asin Telang</t>
  </si>
  <si>
    <t>- Ikan Asin Teri</t>
  </si>
  <si>
    <t>Ketela Pohon/Singkong</t>
  </si>
  <si>
    <t>Beras Ketan</t>
  </si>
  <si>
    <t>- Gula Merah</t>
  </si>
  <si>
    <t>Kelapa</t>
  </si>
  <si>
    <t>Kacang Kedelai</t>
  </si>
  <si>
    <t>- Gas 5,5 kg</t>
  </si>
  <si>
    <t>DI PASAR KANDANGAN KABUPATEN HULU SUNGAI SELATAN</t>
  </si>
  <si>
    <t>nama bahan pokok</t>
  </si>
  <si>
    <t>jenisnya</t>
  </si>
  <si>
    <t>harga terendah</t>
  </si>
  <si>
    <t>harga tertinggi</t>
  </si>
  <si>
    <t>harga rata2</t>
  </si>
  <si>
    <t>persediaan</t>
  </si>
  <si>
    <t>Unus Mutiara</t>
  </si>
  <si>
    <t>Siam Banjar</t>
  </si>
  <si>
    <t>id bahan pokok</t>
  </si>
  <si>
    <t>Bimoli</t>
  </si>
  <si>
    <t>Filma</t>
  </si>
  <si>
    <t>Kunci Mas</t>
  </si>
  <si>
    <t>Tropical</t>
  </si>
  <si>
    <t>Tanpa Merek</t>
  </si>
  <si>
    <t>Daging Sapi Murni</t>
  </si>
  <si>
    <t>Daging Ayam Ras</t>
  </si>
  <si>
    <t>Gula Merah</t>
  </si>
  <si>
    <t>Premium</t>
  </si>
  <si>
    <t>Segitiga Biru</t>
  </si>
  <si>
    <t>Semar</t>
  </si>
  <si>
    <t>Sarimie</t>
  </si>
  <si>
    <t>Mie Sedap</t>
  </si>
  <si>
    <t>Ikan Asin Telang</t>
  </si>
  <si>
    <t>Ikan Asin Teri</t>
  </si>
  <si>
    <t>Cihirang (jenis R)</t>
  </si>
  <si>
    <t>Bubuk Nestle 400 gr</t>
  </si>
  <si>
    <t>Siam Unus</t>
  </si>
  <si>
    <t>Daging Ayam Kampung</t>
  </si>
  <si>
    <t>Kental Manis Bendera</t>
  </si>
  <si>
    <t>Bogasari</t>
  </si>
  <si>
    <t>Indomie Goreng</t>
  </si>
  <si>
    <t>Indomie Kari Ayam</t>
  </si>
  <si>
    <t>Indomie Soto Banjar</t>
  </si>
  <si>
    <t>Ikan Asin Gabus</t>
  </si>
  <si>
    <t>Ikan Asin Sapat</t>
  </si>
  <si>
    <t>Gas 12 kg</t>
  </si>
  <si>
    <t>Ikan Mas</t>
  </si>
  <si>
    <t>Ikan Nila</t>
  </si>
  <si>
    <t>Ikan Patin</t>
  </si>
  <si>
    <t>Ikan Papuyu</t>
  </si>
  <si>
    <t>Gas 5,5 kg</t>
  </si>
  <si>
    <t>putih</t>
  </si>
  <si>
    <t>Gas 3 kg</t>
  </si>
  <si>
    <t>Ikan Haruan (Gabus)</t>
  </si>
  <si>
    <t>Kacang Tanah ex impor</t>
  </si>
  <si>
    <t>Kacang Tanah lokal</t>
  </si>
  <si>
    <t xml:space="preserve">tanggal </t>
  </si>
  <si>
    <t>harga kemaren</t>
  </si>
  <si>
    <t>Bawang Merah</t>
  </si>
  <si>
    <t>Bawang Putih</t>
  </si>
  <si>
    <t>Cabe Rawit</t>
  </si>
  <si>
    <t>Cabe Hijau Besar</t>
  </si>
  <si>
    <t>- Kental Manis Cap Enaak</t>
  </si>
  <si>
    <t>- Unus Mayang</t>
  </si>
  <si>
    <t>- Siam Unus</t>
  </si>
  <si>
    <t>- Siam Pandak</t>
  </si>
  <si>
    <t>- Karang Dukuh</t>
  </si>
  <si>
    <t>- Unus Lantik</t>
  </si>
  <si>
    <t>Kemasan</t>
  </si>
  <si>
    <t>Curah Kuning</t>
  </si>
  <si>
    <t>Sederhana</t>
  </si>
  <si>
    <t>- Cihirang</t>
  </si>
  <si>
    <t>Gula</t>
  </si>
  <si>
    <t>- Ayam Kampung</t>
  </si>
  <si>
    <t>- Ayam Ras</t>
  </si>
  <si>
    <t>- Sapi Murni</t>
  </si>
  <si>
    <t>telur Ayam Ras</t>
  </si>
  <si>
    <t>telur Ayam Kampung</t>
  </si>
  <si>
    <t>telur Itik</t>
  </si>
  <si>
    <t>- telur Ayam Ras</t>
  </si>
  <si>
    <t>- telur Ayam Kampung</t>
  </si>
  <si>
    <t>- telur Itik</t>
  </si>
  <si>
    <t>- Segitiga Biru</t>
  </si>
  <si>
    <t>- Bogasari</t>
  </si>
  <si>
    <t>Jagung Pipilan Kuning</t>
  </si>
  <si>
    <t>Cabe Segar</t>
  </si>
  <si>
    <t>- Merah Biasa Besar</t>
  </si>
  <si>
    <t>- Merah Keriting</t>
  </si>
  <si>
    <t>- Rawit Merah</t>
  </si>
  <si>
    <t>- Rawit Tiung (Tanjung)</t>
  </si>
  <si>
    <t>Bawang Bombay</t>
  </si>
  <si>
    <t>Honan</t>
  </si>
  <si>
    <t>Bawang Prai</t>
  </si>
  <si>
    <t>Tempe</t>
  </si>
  <si>
    <t>Kemasan Premium</t>
  </si>
  <si>
    <t>Kemasan Medium</t>
  </si>
  <si>
    <t>Telur</t>
  </si>
  <si>
    <t>- Ikan Kembung</t>
  </si>
  <si>
    <t>- Ikan Tongkol</t>
  </si>
  <si>
    <t>Wortel</t>
  </si>
  <si>
    <t>Kentang</t>
  </si>
  <si>
    <t>Kubis/Kol</t>
  </si>
  <si>
    <t>Tomat</t>
  </si>
  <si>
    <t>Ubi kayu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</si>
</sst>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164" formatCode="_([$Rp-421]* #,##0.00_);_([$Rp-421]* \(#,##0.00\);_([$Rp-421]* &quot;-&quot;??_);_(@_)"/>
    <numFmt numFmtId="165" formatCode="_([$Rp-421]* #,##0_);_([$Rp-421]* \(#,##0\);_([$Rp-421]* &quot;-&quot;??_);_(@_)"/>
    <numFmt numFmtId="166" formatCode="&quot;Rp&quot;#,##0"/>
    <numFmt numFmtId="167" formatCode="yyyy\-mm\-dd;@"/>
    <numFmt numFmtId="168" formatCode="_-[$Rp-421]* #,##0_-;\-[$Rp-421]* #,##0_-;_-[$Rp-421]* &quot;-&quot;_-;_-@_-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Times New Roman"/>
      <family val="1"/>
      <charset val="1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5" xfId="0" applyBorder="1"/>
    <xf numFmtId="164" fontId="0" fillId="0" borderId="6" xfId="1" applyNumberFormat="1" applyFont="1" applyBorder="1"/>
    <xf numFmtId="0" fontId="0" fillId="0" borderId="7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5" xfId="0" applyFont="1" applyBorder="1"/>
    <xf numFmtId="0" fontId="0" fillId="0" borderId="6" xfId="0" quotePrefix="1" applyBorder="1"/>
    <xf numFmtId="0" fontId="3" fillId="0" borderId="6" xfId="0" applyFont="1" applyBorder="1"/>
    <xf numFmtId="0" fontId="0" fillId="0" borderId="6" xfId="0" applyBorder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5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quotePrefix="1" applyFont="1" applyBorder="1"/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/>
    <xf numFmtId="165" fontId="0" fillId="0" borderId="0" xfId="1" applyNumberFormat="1" applyFont="1" applyBorder="1"/>
    <xf numFmtId="2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/>
    </xf>
    <xf numFmtId="0" fontId="4" fillId="0" borderId="6" xfId="0" quotePrefix="1" applyFont="1" applyBorder="1"/>
    <xf numFmtId="166" fontId="0" fillId="0" borderId="6" xfId="0" applyNumberFormat="1" applyBorder="1" applyAlignment="1">
      <alignment horizontal="right" vertical="center"/>
    </xf>
    <xf numFmtId="166" fontId="0" fillId="0" borderId="6" xfId="1" applyNumberFormat="1" applyFont="1" applyBorder="1" applyAlignment="1">
      <alignment horizontal="right"/>
    </xf>
    <xf numFmtId="166" fontId="0" fillId="0" borderId="4" xfId="1" applyNumberFormat="1" applyFont="1" applyBorder="1" applyAlignment="1">
      <alignment horizontal="right"/>
    </xf>
    <xf numFmtId="3" fontId="0" fillId="0" borderId="6" xfId="1" applyNumberFormat="1" applyFon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/>
    </xf>
    <xf numFmtId="166" fontId="0" fillId="2" borderId="6" xfId="0" applyNumberFormat="1" applyFill="1" applyBorder="1" applyAlignment="1">
      <alignment horizontal="right" vertical="center"/>
    </xf>
    <xf numFmtId="166" fontId="0" fillId="2" borderId="6" xfId="1" applyNumberFormat="1" applyFont="1" applyFill="1" applyBorder="1" applyAlignment="1">
      <alignment horizontal="right"/>
    </xf>
    <xf numFmtId="0" fontId="0" fillId="0" borderId="0" xfId="0" applyNumberFormat="1"/>
    <xf numFmtId="167" fontId="0" fillId="0" borderId="0" xfId="0" applyNumberFormat="1"/>
    <xf numFmtId="0" fontId="0" fillId="0" borderId="6" xfId="0" quotePrefix="1" applyFill="1" applyBorder="1"/>
    <xf numFmtId="0" fontId="3" fillId="0" borderId="0" xfId="0" applyFont="1" applyFill="1" applyAlignment="1">
      <alignment horizontal="center" vertical="center"/>
    </xf>
    <xf numFmtId="0" fontId="9" fillId="0" borderId="6" xfId="0" applyFont="1" applyBorder="1"/>
    <xf numFmtId="0" fontId="7" fillId="0" borderId="14" xfId="0" applyFont="1" applyBorder="1" applyAlignment="1" applyProtection="1">
      <alignment horizontal="center"/>
      <protection locked="0"/>
    </xf>
    <xf numFmtId="0" fontId="7" fillId="0" borderId="14" xfId="0" applyNumberFormat="1" applyFont="1" applyBorder="1" applyAlignment="1" applyProtection="1">
      <alignment horizontal="center"/>
      <protection locked="0"/>
    </xf>
    <xf numFmtId="0" fontId="7" fillId="0" borderId="15" xfId="0" applyNumberFormat="1" applyFont="1" applyFill="1" applyBorder="1" applyAlignment="1" applyProtection="1">
      <alignment horizont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167" fontId="7" fillId="0" borderId="15" xfId="0" applyNumberFormat="1" applyFont="1" applyFill="1" applyBorder="1" applyAlignment="1" applyProtection="1">
      <alignment horizontal="center"/>
      <protection locked="0"/>
    </xf>
    <xf numFmtId="0" fontId="7" fillId="0" borderId="16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NumberFormat="1" applyProtection="1"/>
    <xf numFmtId="164" fontId="0" fillId="0" borderId="0" xfId="0" applyNumberFormat="1" applyProtection="1"/>
    <xf numFmtId="167" fontId="0" fillId="0" borderId="0" xfId="0" applyNumberFormat="1" applyProtection="1"/>
    <xf numFmtId="41" fontId="0" fillId="0" borderId="0" xfId="1" applyFont="1" applyProtection="1"/>
    <xf numFmtId="0" fontId="8" fillId="0" borderId="0" xfId="0" applyFont="1" applyFill="1" applyBorder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5" fontId="5" fillId="0" borderId="0" xfId="0" quotePrefix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7" xfId="0" quotePrefix="1" applyFont="1" applyBorder="1"/>
    <xf numFmtId="0" fontId="1" fillId="0" borderId="17" xfId="0" applyFont="1" applyBorder="1" applyAlignment="1">
      <alignment horizontal="center" vertical="center"/>
    </xf>
    <xf numFmtId="0" fontId="1" fillId="0" borderId="6" xfId="0" quotePrefix="1" applyFont="1" applyBorder="1"/>
    <xf numFmtId="0" fontId="3" fillId="0" borderId="6" xfId="0" quotePrefix="1" applyFont="1" applyBorder="1"/>
    <xf numFmtId="0" fontId="0" fillId="0" borderId="6" xfId="0" quotePrefix="1" applyBorder="1" applyAlignment="1">
      <alignment horizontal="center"/>
    </xf>
    <xf numFmtId="168" fontId="10" fillId="0" borderId="17" xfId="0" applyNumberFormat="1" applyFont="1" applyBorder="1"/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7"/>
  <sheetViews>
    <sheetView tabSelected="1" view="pageBreakPreview" zoomScale="80" zoomScaleNormal="60" zoomScaleSheetLayoutView="80" zoomScalePageLayoutView="80" workbookViewId="0">
      <selection activeCell="H79" sqref="H79"/>
    </sheetView>
  </sheetViews>
  <sheetFormatPr defaultRowHeight="15" x14ac:dyDescent="0.25"/>
  <cols>
    <col min="1" max="1" width="4.42578125" style="17" bestFit="1" customWidth="1"/>
    <col min="2" max="2" width="23" customWidth="1"/>
    <col min="3" max="3" width="26.140625" style="1" customWidth="1"/>
    <col min="4" max="4" width="9.5703125" style="1" customWidth="1"/>
    <col min="5" max="6" width="11.7109375" style="1" customWidth="1"/>
    <col min="7" max="8" width="12.140625" customWidth="1"/>
    <col min="9" max="9" width="11.140625" customWidth="1"/>
    <col min="10" max="10" width="5.85546875" customWidth="1"/>
    <col min="11" max="11" width="11.140625" customWidth="1"/>
    <col min="12" max="12" width="9.140625" customWidth="1"/>
    <col min="13" max="13" width="16.140625" hidden="1" customWidth="1"/>
    <col min="14" max="14" width="11.28515625" hidden="1" customWidth="1"/>
    <col min="15" max="15" width="16.140625" style="35" hidden="1" customWidth="1"/>
    <col min="16" max="16" width="15.5703125" style="35" hidden="1" customWidth="1"/>
    <col min="17" max="17" width="12.5703125" style="35" hidden="1" customWidth="1"/>
    <col min="18" max="18" width="11.5703125" hidden="1" customWidth="1"/>
    <col min="19" max="19" width="11.28515625" style="36" hidden="1" customWidth="1"/>
    <col min="20" max="20" width="40.85546875" hidden="1" customWidth="1"/>
    <col min="21" max="21" width="9.140625" hidden="1" customWidth="1"/>
    <col min="22" max="22" width="16" hidden="1" customWidth="1"/>
    <col min="23" max="23" width="0" hidden="1" customWidth="1"/>
  </cols>
  <sheetData>
    <row r="1" spans="1:22" ht="18.75" x14ac:dyDescent="0.25">
      <c r="A1" s="54" t="s">
        <v>39</v>
      </c>
      <c r="B1" s="54"/>
      <c r="C1" s="54"/>
      <c r="D1" s="54"/>
      <c r="E1" s="54"/>
      <c r="F1" s="54"/>
      <c r="G1" s="54"/>
      <c r="H1" s="54"/>
      <c r="I1" s="54"/>
      <c r="J1" s="54"/>
      <c r="K1" s="54"/>
      <c r="M1" s="40" t="s">
        <v>76</v>
      </c>
      <c r="N1" s="40" t="s">
        <v>69</v>
      </c>
      <c r="O1" s="41" t="s">
        <v>70</v>
      </c>
      <c r="P1" s="42" t="s">
        <v>71</v>
      </c>
      <c r="Q1" s="42" t="s">
        <v>72</v>
      </c>
      <c r="R1" s="43" t="s">
        <v>73</v>
      </c>
      <c r="S1" s="44" t="s">
        <v>114</v>
      </c>
      <c r="T1" s="45" t="s">
        <v>68</v>
      </c>
      <c r="U1" s="46"/>
      <c r="V1" s="47" t="s">
        <v>115</v>
      </c>
    </row>
    <row r="2" spans="1:22" x14ac:dyDescent="0.25">
      <c r="A2" s="55" t="s">
        <v>67</v>
      </c>
      <c r="B2" s="55"/>
      <c r="C2" s="55"/>
      <c r="D2" s="55"/>
      <c r="E2" s="55"/>
      <c r="F2" s="55"/>
      <c r="G2" s="55"/>
      <c r="H2" s="55"/>
      <c r="I2" s="55"/>
      <c r="J2" s="55"/>
      <c r="K2" s="55"/>
      <c r="M2" s="46">
        <v>33</v>
      </c>
      <c r="N2" s="48" t="str">
        <f t="shared" ref="N2:N4" si="0">C9</f>
        <v>- Unus Mayang</v>
      </c>
      <c r="O2" s="49">
        <f t="shared" ref="O2:P4" si="1" xml:space="preserve"> E9</f>
        <v>17500</v>
      </c>
      <c r="P2" s="49">
        <f t="shared" si="1"/>
        <v>17500</v>
      </c>
      <c r="Q2" s="49">
        <f t="shared" ref="Q2:Q4" si="2" xml:space="preserve"> H9</f>
        <v>17500</v>
      </c>
      <c r="R2" s="50" t="str">
        <f>K9</f>
        <v>Cukup</v>
      </c>
      <c r="S2" s="51">
        <f>A3</f>
        <v>44823</v>
      </c>
      <c r="T2" s="46" t="s">
        <v>74</v>
      </c>
      <c r="U2" s="46">
        <v>1</v>
      </c>
      <c r="V2" s="49">
        <f t="shared" ref="V2:V4" si="3">G9</f>
        <v>17500</v>
      </c>
    </row>
    <row r="3" spans="1:22" ht="15.75" x14ac:dyDescent="0.25">
      <c r="A3" s="56">
        <v>44823</v>
      </c>
      <c r="B3" s="57"/>
      <c r="C3" s="57"/>
      <c r="D3" s="57"/>
      <c r="E3" s="57"/>
      <c r="F3" s="57"/>
      <c r="G3" s="57"/>
      <c r="H3" s="57"/>
      <c r="I3" s="57"/>
      <c r="J3" s="57"/>
      <c r="K3" s="57"/>
      <c r="M3" s="46">
        <v>36</v>
      </c>
      <c r="N3" s="48" t="str">
        <f t="shared" si="0"/>
        <v>- Siam Unus</v>
      </c>
      <c r="O3" s="49">
        <f t="shared" si="1"/>
        <v>15000</v>
      </c>
      <c r="P3" s="49">
        <f t="shared" si="1"/>
        <v>15000</v>
      </c>
      <c r="Q3" s="49">
        <f t="shared" si="2"/>
        <v>15000</v>
      </c>
      <c r="R3" s="50" t="str">
        <f t="shared" ref="R3:R4" si="4">K10</f>
        <v>Cukup</v>
      </c>
      <c r="S3" s="51">
        <f>A3</f>
        <v>44823</v>
      </c>
      <c r="T3" s="46" t="s">
        <v>94</v>
      </c>
      <c r="U3" s="46">
        <v>2</v>
      </c>
      <c r="V3" s="49">
        <f t="shared" si="3"/>
        <v>15000</v>
      </c>
    </row>
    <row r="4" spans="1:22" ht="15.75" thickBot="1" x14ac:dyDescent="0.3">
      <c r="A4" s="38"/>
      <c r="B4" s="2"/>
      <c r="C4" s="2"/>
      <c r="D4" s="2"/>
      <c r="E4" s="2"/>
      <c r="F4" s="18"/>
      <c r="G4" s="18"/>
      <c r="H4" s="18"/>
      <c r="I4" s="18"/>
      <c r="J4" s="18"/>
      <c r="K4" s="18"/>
      <c r="M4" s="46">
        <v>35</v>
      </c>
      <c r="N4" s="48" t="str">
        <f t="shared" si="0"/>
        <v>- Siam Pandak</v>
      </c>
      <c r="O4" s="49">
        <f t="shared" si="1"/>
        <v>13750</v>
      </c>
      <c r="P4" s="49">
        <f t="shared" si="1"/>
        <v>13750</v>
      </c>
      <c r="Q4" s="49">
        <f t="shared" si="2"/>
        <v>13750</v>
      </c>
      <c r="R4" s="50" t="str">
        <f t="shared" si="4"/>
        <v>Cukup</v>
      </c>
      <c r="S4" s="51">
        <f>A3</f>
        <v>44823</v>
      </c>
      <c r="T4" s="46" t="s">
        <v>75</v>
      </c>
      <c r="U4" s="46">
        <v>3</v>
      </c>
      <c r="V4" s="49">
        <f t="shared" si="3"/>
        <v>13750</v>
      </c>
    </row>
    <row r="5" spans="1:22" ht="15.75" thickBot="1" x14ac:dyDescent="0.3">
      <c r="A5" s="58" t="s">
        <v>0</v>
      </c>
      <c r="B5" s="58" t="s">
        <v>1</v>
      </c>
      <c r="C5" s="58" t="s">
        <v>2</v>
      </c>
      <c r="D5" s="58" t="s">
        <v>3</v>
      </c>
      <c r="E5" s="61" t="s">
        <v>48</v>
      </c>
      <c r="F5" s="61" t="s">
        <v>49</v>
      </c>
      <c r="G5" s="64" t="s">
        <v>46</v>
      </c>
      <c r="H5" s="65"/>
      <c r="I5" s="66" t="s">
        <v>35</v>
      </c>
      <c r="J5" s="67"/>
      <c r="K5" s="61" t="s">
        <v>38</v>
      </c>
      <c r="M5" s="46">
        <v>39</v>
      </c>
      <c r="N5" s="48" t="str">
        <f>C14</f>
        <v>- Cihirang</v>
      </c>
      <c r="O5" s="49">
        <f xml:space="preserve"> E14</f>
        <v>12500</v>
      </c>
      <c r="P5" s="49">
        <f xml:space="preserve"> F14</f>
        <v>12500</v>
      </c>
      <c r="Q5" s="49">
        <f xml:space="preserve"> H14</f>
        <v>12500</v>
      </c>
      <c r="R5" s="50" t="str">
        <f>K14</f>
        <v>Cukup</v>
      </c>
      <c r="S5" s="51">
        <f>A3</f>
        <v>44823</v>
      </c>
      <c r="T5" s="46" t="s">
        <v>92</v>
      </c>
      <c r="U5" s="46">
        <v>4</v>
      </c>
      <c r="V5" s="49">
        <f>G14</f>
        <v>12500</v>
      </c>
    </row>
    <row r="6" spans="1:22" ht="15.75" thickBot="1" x14ac:dyDescent="0.3">
      <c r="A6" s="59"/>
      <c r="B6" s="59"/>
      <c r="C6" s="59"/>
      <c r="D6" s="59"/>
      <c r="E6" s="62"/>
      <c r="F6" s="62"/>
      <c r="G6" s="19" t="s">
        <v>47</v>
      </c>
      <c r="H6" s="19" t="s">
        <v>34</v>
      </c>
      <c r="I6" s="68"/>
      <c r="J6" s="69"/>
      <c r="K6" s="62"/>
      <c r="M6" s="46">
        <v>43</v>
      </c>
      <c r="N6" s="48" t="str">
        <f>C15</f>
        <v>Kemasan Premium</v>
      </c>
      <c r="O6" s="49">
        <f xml:space="preserve"> E15</f>
        <v>15000</v>
      </c>
      <c r="P6" s="49">
        <f xml:space="preserve"> F15</f>
        <v>15000</v>
      </c>
      <c r="Q6" s="49">
        <f xml:space="preserve"> H15</f>
        <v>15000</v>
      </c>
      <c r="R6" s="50" t="str">
        <f>K15</f>
        <v>Cukup</v>
      </c>
      <c r="S6" s="51">
        <f>A3</f>
        <v>44823</v>
      </c>
      <c r="T6" s="46" t="s">
        <v>41</v>
      </c>
      <c r="U6" s="46">
        <v>5</v>
      </c>
      <c r="V6" s="49">
        <f>G15</f>
        <v>15000</v>
      </c>
    </row>
    <row r="7" spans="1:22" ht="15.75" thickBot="1" x14ac:dyDescent="0.3">
      <c r="A7" s="60"/>
      <c r="B7" s="60"/>
      <c r="C7" s="60"/>
      <c r="D7" s="60"/>
      <c r="E7" s="63"/>
      <c r="F7" s="63"/>
      <c r="G7" s="14">
        <v>44816</v>
      </c>
      <c r="H7" s="14">
        <f>A3</f>
        <v>44823</v>
      </c>
      <c r="I7" s="15" t="s">
        <v>36</v>
      </c>
      <c r="J7" s="15" t="s">
        <v>37</v>
      </c>
      <c r="K7" s="63"/>
      <c r="M7" s="46">
        <v>37</v>
      </c>
      <c r="N7" s="48" t="str">
        <f>C16</f>
        <v>Kemasan Medium</v>
      </c>
      <c r="O7" s="49">
        <f xml:space="preserve"> E16</f>
        <v>14000</v>
      </c>
      <c r="P7" s="49">
        <f xml:space="preserve"> F16</f>
        <v>14000</v>
      </c>
      <c r="Q7" s="49">
        <f xml:space="preserve"> H16</f>
        <v>14000</v>
      </c>
      <c r="R7" s="50" t="str">
        <f>K16</f>
        <v>Cukup</v>
      </c>
      <c r="S7" s="51">
        <f>A3</f>
        <v>44823</v>
      </c>
      <c r="T7" s="46" t="s">
        <v>62</v>
      </c>
      <c r="U7" s="46">
        <v>6</v>
      </c>
      <c r="V7" s="49">
        <f>G16</f>
        <v>14000</v>
      </c>
    </row>
    <row r="8" spans="1:22" x14ac:dyDescent="0.25">
      <c r="A8" s="12">
        <v>1</v>
      </c>
      <c r="B8" s="8" t="s">
        <v>4</v>
      </c>
      <c r="C8" s="6"/>
      <c r="D8" s="6"/>
      <c r="E8" s="6"/>
      <c r="F8" s="6"/>
      <c r="G8" s="5"/>
      <c r="H8" s="5"/>
      <c r="I8" s="5"/>
      <c r="J8" s="5"/>
      <c r="K8" s="3"/>
      <c r="M8" s="46">
        <v>44</v>
      </c>
      <c r="N8" s="48" t="str">
        <f>C18</f>
        <v>- putih</v>
      </c>
      <c r="O8" s="49">
        <f t="shared" ref="O8:P10" si="5">E18</f>
        <v>13000</v>
      </c>
      <c r="P8" s="49">
        <f t="shared" si="5"/>
        <v>13500</v>
      </c>
      <c r="Q8" s="49">
        <f xml:space="preserve"> H18</f>
        <v>13500</v>
      </c>
      <c r="R8" s="50" t="str">
        <f>K18</f>
        <v>Cukup</v>
      </c>
      <c r="S8" s="51">
        <f>A3</f>
        <v>44823</v>
      </c>
      <c r="T8" s="46" t="s">
        <v>109</v>
      </c>
      <c r="U8" s="46">
        <v>7</v>
      </c>
      <c r="V8" s="49">
        <f>G18</f>
        <v>13500</v>
      </c>
    </row>
    <row r="9" spans="1:22" x14ac:dyDescent="0.25">
      <c r="A9" s="13"/>
      <c r="B9" s="9"/>
      <c r="C9" s="9" t="s">
        <v>121</v>
      </c>
      <c r="D9" s="7" t="s">
        <v>30</v>
      </c>
      <c r="E9" s="33">
        <v>17500</v>
      </c>
      <c r="F9" s="33">
        <v>17500</v>
      </c>
      <c r="G9" s="33">
        <v>17500</v>
      </c>
      <c r="H9" s="75">
        <v>17500</v>
      </c>
      <c r="I9" s="29">
        <f t="shared" ref="I9:I16" si="6">H9-G9</f>
        <v>0</v>
      </c>
      <c r="J9" s="31">
        <f>I9/G9*100</f>
        <v>0</v>
      </c>
      <c r="K9" s="16" t="s">
        <v>40</v>
      </c>
      <c r="M9" s="46">
        <v>45</v>
      </c>
      <c r="N9" s="48" t="str">
        <f>C19</f>
        <v>- Premium</v>
      </c>
      <c r="O9" s="49">
        <f t="shared" si="5"/>
        <v>16000</v>
      </c>
      <c r="P9" s="49">
        <f t="shared" si="5"/>
        <v>16500</v>
      </c>
      <c r="Q9" s="49">
        <f xml:space="preserve"> H19</f>
        <v>16000</v>
      </c>
      <c r="R9" s="50" t="str">
        <f>K19</f>
        <v>Cukup</v>
      </c>
      <c r="S9" s="51">
        <f>A3</f>
        <v>44823</v>
      </c>
      <c r="T9" s="46" t="s">
        <v>85</v>
      </c>
      <c r="U9" s="46">
        <v>8</v>
      </c>
      <c r="V9" s="49">
        <f>G19</f>
        <v>16000</v>
      </c>
    </row>
    <row r="10" spans="1:22" x14ac:dyDescent="0.25">
      <c r="A10" s="13"/>
      <c r="B10" s="37"/>
      <c r="C10" s="37" t="s">
        <v>122</v>
      </c>
      <c r="D10" s="7" t="s">
        <v>30</v>
      </c>
      <c r="E10" s="33">
        <v>15000</v>
      </c>
      <c r="F10" s="33">
        <v>15000</v>
      </c>
      <c r="G10" s="34">
        <v>15000</v>
      </c>
      <c r="H10" s="75">
        <v>15000</v>
      </c>
      <c r="I10" s="29">
        <f t="shared" si="6"/>
        <v>0</v>
      </c>
      <c r="J10" s="31">
        <f>I10/G10*100</f>
        <v>0</v>
      </c>
      <c r="K10" s="16" t="s">
        <v>40</v>
      </c>
      <c r="M10" s="46">
        <v>87</v>
      </c>
      <c r="N10" s="48" t="str">
        <f>C20</f>
        <v>- Gula Merah</v>
      </c>
      <c r="O10" s="49">
        <f t="shared" si="5"/>
        <v>20000</v>
      </c>
      <c r="P10" s="49">
        <f t="shared" si="5"/>
        <v>22000</v>
      </c>
      <c r="Q10" s="49">
        <f xml:space="preserve"> H20</f>
        <v>22000</v>
      </c>
      <c r="R10" s="50" t="str">
        <f>K20</f>
        <v>Cukup</v>
      </c>
      <c r="S10" s="51">
        <f>A3</f>
        <v>44823</v>
      </c>
      <c r="T10" s="46" t="s">
        <v>84</v>
      </c>
      <c r="U10" s="46">
        <v>9</v>
      </c>
      <c r="V10" s="49">
        <f>G20</f>
        <v>22000</v>
      </c>
    </row>
    <row r="11" spans="1:22" x14ac:dyDescent="0.25">
      <c r="A11" s="13"/>
      <c r="B11" s="9"/>
      <c r="C11" s="9" t="s">
        <v>123</v>
      </c>
      <c r="D11" s="7" t="s">
        <v>30</v>
      </c>
      <c r="E11" s="33">
        <v>13750</v>
      </c>
      <c r="F11" s="33">
        <v>13750</v>
      </c>
      <c r="G11" s="34">
        <v>13750</v>
      </c>
      <c r="H11" s="75">
        <v>13750</v>
      </c>
      <c r="I11" s="29">
        <f t="shared" si="6"/>
        <v>0</v>
      </c>
      <c r="J11" s="31">
        <f>I11/G11*100</f>
        <v>0</v>
      </c>
      <c r="K11" s="16" t="s">
        <v>40</v>
      </c>
      <c r="M11" s="46">
        <v>46</v>
      </c>
      <c r="N11" s="48" t="str">
        <f>C22</f>
        <v>Kemasan</v>
      </c>
      <c r="O11" s="49">
        <f>E22</f>
        <v>20000</v>
      </c>
      <c r="P11" s="49">
        <f>F22</f>
        <v>20000</v>
      </c>
      <c r="Q11" s="49">
        <f xml:space="preserve"> H22</f>
        <v>20000</v>
      </c>
      <c r="R11" s="50" t="str">
        <f>K22</f>
        <v>Cukup</v>
      </c>
      <c r="S11" s="51">
        <f>A3</f>
        <v>44823</v>
      </c>
      <c r="T11" s="46" t="s">
        <v>77</v>
      </c>
      <c r="U11" s="46">
        <v>10</v>
      </c>
      <c r="V11" s="49">
        <f>G22</f>
        <v>20000</v>
      </c>
    </row>
    <row r="12" spans="1:22" x14ac:dyDescent="0.25">
      <c r="A12" s="13"/>
      <c r="B12" s="9"/>
      <c r="C12" s="9" t="s">
        <v>124</v>
      </c>
      <c r="D12" s="7" t="s">
        <v>30</v>
      </c>
      <c r="E12" s="33">
        <v>13750</v>
      </c>
      <c r="F12" s="33">
        <v>13750</v>
      </c>
      <c r="G12" s="34">
        <v>13750</v>
      </c>
      <c r="H12" s="75">
        <v>13750</v>
      </c>
      <c r="I12" s="29">
        <f t="shared" ref="I12:I13" si="7">H12-G12</f>
        <v>0</v>
      </c>
      <c r="J12" s="31">
        <f t="shared" ref="J12:J13" si="8">I12/G12*100</f>
        <v>0</v>
      </c>
      <c r="K12" s="16" t="s">
        <v>40</v>
      </c>
      <c r="M12" s="46"/>
      <c r="N12" s="48"/>
      <c r="O12" s="49"/>
      <c r="P12" s="49"/>
      <c r="Q12" s="49"/>
      <c r="R12" s="50"/>
      <c r="S12" s="51"/>
      <c r="T12" s="46"/>
      <c r="U12" s="46"/>
      <c r="V12" s="49"/>
    </row>
    <row r="13" spans="1:22" x14ac:dyDescent="0.25">
      <c r="A13" s="13"/>
      <c r="B13" s="9"/>
      <c r="C13" s="9" t="s">
        <v>125</v>
      </c>
      <c r="D13" s="7" t="s">
        <v>30</v>
      </c>
      <c r="E13" s="33">
        <v>15000</v>
      </c>
      <c r="F13" s="33">
        <v>15000</v>
      </c>
      <c r="G13" s="34">
        <v>15000</v>
      </c>
      <c r="H13" s="75">
        <v>15000</v>
      </c>
      <c r="I13" s="29">
        <f t="shared" si="7"/>
        <v>0</v>
      </c>
      <c r="J13" s="31">
        <f t="shared" si="8"/>
        <v>0</v>
      </c>
      <c r="K13" s="16" t="s">
        <v>40</v>
      </c>
      <c r="M13" s="46"/>
      <c r="N13" s="48"/>
      <c r="O13" s="49"/>
      <c r="P13" s="49"/>
      <c r="Q13" s="49"/>
      <c r="R13" s="50"/>
      <c r="S13" s="51"/>
      <c r="T13" s="46"/>
      <c r="U13" s="46"/>
      <c r="V13" s="49"/>
    </row>
    <row r="14" spans="1:22" x14ac:dyDescent="0.25">
      <c r="A14" s="13"/>
      <c r="B14" s="9"/>
      <c r="C14" s="9" t="s">
        <v>129</v>
      </c>
      <c r="D14" s="7" t="s">
        <v>30</v>
      </c>
      <c r="E14" s="33">
        <v>12500</v>
      </c>
      <c r="F14" s="33">
        <v>12500</v>
      </c>
      <c r="G14" s="33">
        <v>12500</v>
      </c>
      <c r="H14" s="75">
        <v>12500</v>
      </c>
      <c r="I14" s="29">
        <f t="shared" si="6"/>
        <v>0</v>
      </c>
      <c r="J14" s="31">
        <f>I14/G14*100</f>
        <v>0</v>
      </c>
      <c r="K14" s="16" t="s">
        <v>40</v>
      </c>
      <c r="M14" s="46">
        <v>47</v>
      </c>
      <c r="N14" s="48" t="str">
        <f>C23</f>
        <v>Curah Kuning</v>
      </c>
      <c r="O14" s="49">
        <f t="shared" ref="O14:P15" si="9">E23</f>
        <v>13000</v>
      </c>
      <c r="P14" s="49">
        <f t="shared" si="9"/>
        <v>13000</v>
      </c>
      <c r="Q14" s="49">
        <f xml:space="preserve"> H23</f>
        <v>13000</v>
      </c>
      <c r="R14" s="50" t="str">
        <f>K23</f>
        <v>Cukup</v>
      </c>
      <c r="S14" s="51">
        <f>A3</f>
        <v>44823</v>
      </c>
      <c r="T14" s="46" t="s">
        <v>78</v>
      </c>
      <c r="U14" s="46">
        <v>11</v>
      </c>
      <c r="V14" s="49">
        <f>G23</f>
        <v>13000</v>
      </c>
    </row>
    <row r="15" spans="1:22" ht="15.75" thickBot="1" x14ac:dyDescent="0.3">
      <c r="A15" s="13"/>
      <c r="B15" s="70"/>
      <c r="C15" s="7" t="s">
        <v>152</v>
      </c>
      <c r="D15" s="7" t="s">
        <v>30</v>
      </c>
      <c r="E15" s="33">
        <v>15000</v>
      </c>
      <c r="F15" s="34">
        <v>15000</v>
      </c>
      <c r="G15" s="34">
        <v>15000</v>
      </c>
      <c r="H15" s="75">
        <v>15000</v>
      </c>
      <c r="I15" s="30">
        <f t="shared" si="6"/>
        <v>0</v>
      </c>
      <c r="J15" s="31">
        <v>0</v>
      </c>
      <c r="K15" s="16" t="s">
        <v>40</v>
      </c>
      <c r="M15" s="46">
        <v>48</v>
      </c>
      <c r="N15" s="48" t="str">
        <f>C24</f>
        <v>Sederhana</v>
      </c>
      <c r="O15" s="49">
        <f t="shared" si="9"/>
        <v>15000</v>
      </c>
      <c r="P15" s="49">
        <f t="shared" si="9"/>
        <v>15000</v>
      </c>
      <c r="Q15" s="49">
        <f xml:space="preserve"> H24</f>
        <v>15000</v>
      </c>
      <c r="R15" s="50" t="str">
        <f>K24</f>
        <v>Cukup</v>
      </c>
      <c r="S15" s="51">
        <f>A3</f>
        <v>44823</v>
      </c>
      <c r="T15" s="46" t="s">
        <v>79</v>
      </c>
      <c r="U15" s="46">
        <v>12</v>
      </c>
      <c r="V15" s="49">
        <f>G24</f>
        <v>15000</v>
      </c>
    </row>
    <row r="16" spans="1:22" ht="15.75" thickBot="1" x14ac:dyDescent="0.3">
      <c r="A16" s="13"/>
      <c r="B16" s="9"/>
      <c r="C16" s="7" t="s">
        <v>153</v>
      </c>
      <c r="D16" s="7" t="s">
        <v>30</v>
      </c>
      <c r="E16" s="28">
        <v>14000</v>
      </c>
      <c r="F16" s="28">
        <v>14000</v>
      </c>
      <c r="G16" s="28">
        <v>14000</v>
      </c>
      <c r="H16" s="75">
        <v>14000</v>
      </c>
      <c r="I16" s="30">
        <f t="shared" si="6"/>
        <v>0</v>
      </c>
      <c r="J16" s="31">
        <v>0</v>
      </c>
      <c r="K16" s="16" t="s">
        <v>40</v>
      </c>
      <c r="M16" s="46">
        <v>50</v>
      </c>
      <c r="N16" s="48" t="e">
        <f>#REF!</f>
        <v>#REF!</v>
      </c>
      <c r="O16" s="49" t="e">
        <f>#REF!</f>
        <v>#REF!</v>
      </c>
      <c r="P16" s="49" t="e">
        <f>#REF!</f>
        <v>#REF!</v>
      </c>
      <c r="Q16" s="49" t="e">
        <f>#REF!</f>
        <v>#REF!</v>
      </c>
      <c r="R16" s="50" t="e">
        <f>#REF!</f>
        <v>#REF!</v>
      </c>
      <c r="S16" s="51">
        <f>A3</f>
        <v>44823</v>
      </c>
      <c r="T16" s="46" t="s">
        <v>80</v>
      </c>
      <c r="U16" s="46">
        <v>13</v>
      </c>
      <c r="V16" s="49" t="e">
        <f>#REF!</f>
        <v>#REF!</v>
      </c>
    </row>
    <row r="17" spans="1:22" x14ac:dyDescent="0.25">
      <c r="A17" s="13">
        <v>2</v>
      </c>
      <c r="B17" s="10" t="s">
        <v>130</v>
      </c>
      <c r="C17" s="7"/>
      <c r="D17" s="7"/>
      <c r="E17" s="28"/>
      <c r="F17" s="28"/>
      <c r="G17" s="29"/>
      <c r="H17" s="29"/>
      <c r="I17" s="29"/>
      <c r="J17" s="32"/>
      <c r="K17" s="4"/>
      <c r="M17" s="46">
        <v>53</v>
      </c>
      <c r="N17" s="48" t="e">
        <f>#REF!</f>
        <v>#REF!</v>
      </c>
      <c r="O17" s="49" t="e">
        <f>#REF!</f>
        <v>#REF!</v>
      </c>
      <c r="P17" s="49" t="e">
        <f>#REF!</f>
        <v>#REF!</v>
      </c>
      <c r="Q17" s="49" t="e">
        <f>#REF!</f>
        <v>#REF!</v>
      </c>
      <c r="R17" s="50" t="e">
        <f>#REF!</f>
        <v>#REF!</v>
      </c>
      <c r="S17" s="51">
        <f>A3</f>
        <v>44823</v>
      </c>
      <c r="T17" s="46" t="s">
        <v>81</v>
      </c>
      <c r="U17" s="46">
        <v>14</v>
      </c>
      <c r="V17" s="49" t="e">
        <f>#REF!</f>
        <v>#REF!</v>
      </c>
    </row>
    <row r="18" spans="1:22" x14ac:dyDescent="0.25">
      <c r="A18" s="13"/>
      <c r="B18" s="9"/>
      <c r="C18" s="9" t="s">
        <v>50</v>
      </c>
      <c r="D18" s="7" t="s">
        <v>30</v>
      </c>
      <c r="E18" s="28">
        <v>13000</v>
      </c>
      <c r="F18" s="28">
        <v>13500</v>
      </c>
      <c r="G18" s="29">
        <v>13500</v>
      </c>
      <c r="H18" s="29">
        <v>13500</v>
      </c>
      <c r="I18" s="29">
        <f>H18-G18</f>
        <v>0</v>
      </c>
      <c r="J18" s="31">
        <f>I18/G18*100</f>
        <v>0</v>
      </c>
      <c r="K18" s="16" t="s">
        <v>40</v>
      </c>
      <c r="M18" s="46">
        <v>54</v>
      </c>
      <c r="N18" s="48" t="str">
        <f>C26</f>
        <v>- Sapi Murni</v>
      </c>
      <c r="O18" s="49">
        <f t="shared" ref="O18:P20" si="10">E26</f>
        <v>140000</v>
      </c>
      <c r="P18" s="49">
        <f t="shared" si="10"/>
        <v>140000</v>
      </c>
      <c r="Q18" s="49">
        <f xml:space="preserve"> H26</f>
        <v>140000</v>
      </c>
      <c r="R18" s="50" t="str">
        <f>K26</f>
        <v>Cukup</v>
      </c>
      <c r="S18" s="51">
        <f>A3</f>
        <v>44823</v>
      </c>
      <c r="T18" s="46" t="s">
        <v>82</v>
      </c>
      <c r="U18" s="46">
        <v>15</v>
      </c>
      <c r="V18" s="49">
        <f>G26</f>
        <v>140000</v>
      </c>
    </row>
    <row r="19" spans="1:22" x14ac:dyDescent="0.25">
      <c r="A19" s="13"/>
      <c r="B19" s="9"/>
      <c r="C19" s="9" t="s">
        <v>51</v>
      </c>
      <c r="D19" s="7" t="s">
        <v>30</v>
      </c>
      <c r="E19" s="28">
        <v>16000</v>
      </c>
      <c r="F19" s="28">
        <v>16500</v>
      </c>
      <c r="G19" s="29">
        <v>16000</v>
      </c>
      <c r="H19" s="29">
        <v>16000</v>
      </c>
      <c r="I19" s="29">
        <f>H19-G19</f>
        <v>0</v>
      </c>
      <c r="J19" s="31">
        <f>I19/G19*100</f>
        <v>0</v>
      </c>
      <c r="K19" s="16" t="s">
        <v>40</v>
      </c>
      <c r="M19" s="46">
        <v>55</v>
      </c>
      <c r="N19" s="48" t="str">
        <f>C27</f>
        <v>- Ayam Ras</v>
      </c>
      <c r="O19" s="49">
        <f t="shared" si="10"/>
        <v>39000</v>
      </c>
      <c r="P19" s="49">
        <f t="shared" si="10"/>
        <v>39000</v>
      </c>
      <c r="Q19" s="49">
        <f xml:space="preserve"> H27</f>
        <v>39000</v>
      </c>
      <c r="R19" s="50" t="str">
        <f>K27</f>
        <v>Cukup</v>
      </c>
      <c r="S19" s="51">
        <f>A3</f>
        <v>44823</v>
      </c>
      <c r="T19" s="46" t="s">
        <v>83</v>
      </c>
      <c r="U19" s="46">
        <v>16</v>
      </c>
      <c r="V19" s="49">
        <f>G27</f>
        <v>39000</v>
      </c>
    </row>
    <row r="20" spans="1:22" x14ac:dyDescent="0.25">
      <c r="A20" s="13"/>
      <c r="B20" s="9"/>
      <c r="C20" s="9" t="s">
        <v>63</v>
      </c>
      <c r="D20" s="7" t="s">
        <v>30</v>
      </c>
      <c r="E20" s="28">
        <v>20000</v>
      </c>
      <c r="F20" s="28">
        <v>22000</v>
      </c>
      <c r="G20" s="28">
        <v>22000</v>
      </c>
      <c r="H20" s="28">
        <v>22000</v>
      </c>
      <c r="I20" s="29">
        <f>H20-G20</f>
        <v>0</v>
      </c>
      <c r="J20" s="31">
        <f>I20/G20*100</f>
        <v>0</v>
      </c>
      <c r="K20" s="16" t="s">
        <v>40</v>
      </c>
      <c r="M20" s="46">
        <v>56</v>
      </c>
      <c r="N20" s="48" t="str">
        <f>C28</f>
        <v>- Ayam Kampung</v>
      </c>
      <c r="O20" s="49">
        <f t="shared" si="10"/>
        <v>70000</v>
      </c>
      <c r="P20" s="49">
        <f t="shared" si="10"/>
        <v>80000</v>
      </c>
      <c r="Q20" s="49">
        <f xml:space="preserve"> H28</f>
        <v>75000</v>
      </c>
      <c r="R20" s="50" t="str">
        <f>K28</f>
        <v>Cukup</v>
      </c>
      <c r="S20" s="51">
        <f>A3</f>
        <v>44823</v>
      </c>
      <c r="T20" s="46" t="s">
        <v>95</v>
      </c>
      <c r="U20" s="46">
        <v>17</v>
      </c>
      <c r="V20" s="49">
        <f>G28</f>
        <v>75000</v>
      </c>
    </row>
    <row r="21" spans="1:22" x14ac:dyDescent="0.25">
      <c r="A21" s="13">
        <v>3</v>
      </c>
      <c r="B21" s="10" t="s">
        <v>5</v>
      </c>
      <c r="C21" s="7"/>
      <c r="D21" s="7"/>
      <c r="E21" s="28"/>
      <c r="F21" s="28"/>
      <c r="G21" s="29"/>
      <c r="H21" s="29"/>
      <c r="I21" s="29"/>
      <c r="J21" s="32"/>
      <c r="K21" s="4"/>
      <c r="M21" s="46">
        <v>57</v>
      </c>
      <c r="N21" s="48" t="str">
        <f>C30</f>
        <v>- telur Ayam Ras</v>
      </c>
      <c r="O21" s="49">
        <f t="shared" ref="O21:P23" si="11">E30</f>
        <v>31000</v>
      </c>
      <c r="P21" s="49">
        <f t="shared" si="11"/>
        <v>31000</v>
      </c>
      <c r="Q21" s="49">
        <f xml:space="preserve"> H30</f>
        <v>31000</v>
      </c>
      <c r="R21" s="50" t="str">
        <f>K30</f>
        <v>Cukup</v>
      </c>
      <c r="S21" s="51">
        <f>A3</f>
        <v>44823</v>
      </c>
      <c r="T21" s="46" t="s">
        <v>134</v>
      </c>
      <c r="U21" s="46">
        <v>18</v>
      </c>
      <c r="V21" s="49">
        <f>G30</f>
        <v>31000</v>
      </c>
    </row>
    <row r="22" spans="1:22" x14ac:dyDescent="0.25">
      <c r="A22" s="13"/>
      <c r="B22" s="9"/>
      <c r="C22" s="71" t="s">
        <v>126</v>
      </c>
      <c r="D22" s="7" t="s">
        <v>29</v>
      </c>
      <c r="E22" s="29">
        <v>20000</v>
      </c>
      <c r="F22" s="29">
        <v>20000</v>
      </c>
      <c r="G22" s="29">
        <v>20000</v>
      </c>
      <c r="H22" s="29">
        <v>20000</v>
      </c>
      <c r="I22" s="29">
        <f>H22-G22</f>
        <v>0</v>
      </c>
      <c r="J22" s="31">
        <f>I22/G22*100</f>
        <v>0</v>
      </c>
      <c r="K22" s="16" t="s">
        <v>40</v>
      </c>
      <c r="M22" s="46">
        <v>58</v>
      </c>
      <c r="N22" s="48" t="str">
        <f>C31</f>
        <v>- telur Ayam Kampung</v>
      </c>
      <c r="O22" s="49">
        <f t="shared" si="11"/>
        <v>50000</v>
      </c>
      <c r="P22" s="49">
        <f t="shared" si="11"/>
        <v>50000</v>
      </c>
      <c r="Q22" s="49">
        <f xml:space="preserve"> H31</f>
        <v>50000</v>
      </c>
      <c r="R22" s="50" t="str">
        <f>K31</f>
        <v>Cukup</v>
      </c>
      <c r="S22" s="51">
        <f>A3</f>
        <v>44823</v>
      </c>
      <c r="T22" s="46" t="s">
        <v>135</v>
      </c>
      <c r="U22" s="46">
        <v>19</v>
      </c>
      <c r="V22" s="49">
        <f>G31</f>
        <v>50000</v>
      </c>
    </row>
    <row r="23" spans="1:22" x14ac:dyDescent="0.25">
      <c r="A23" s="13"/>
      <c r="B23" s="9"/>
      <c r="C23" s="71" t="s">
        <v>127</v>
      </c>
      <c r="D23" s="7" t="s">
        <v>29</v>
      </c>
      <c r="E23" s="29">
        <v>13000</v>
      </c>
      <c r="F23" s="29">
        <v>13000</v>
      </c>
      <c r="G23" s="29">
        <v>13000</v>
      </c>
      <c r="H23" s="29">
        <v>13000</v>
      </c>
      <c r="I23" s="29">
        <f>H23-G23</f>
        <v>0</v>
      </c>
      <c r="J23" s="31">
        <f>I23/G23*100</f>
        <v>0</v>
      </c>
      <c r="K23" s="16" t="s">
        <v>40</v>
      </c>
      <c r="M23" s="46">
        <v>59</v>
      </c>
      <c r="N23" s="48" t="str">
        <f>C32</f>
        <v>- telur Itik</v>
      </c>
      <c r="O23" s="49">
        <f t="shared" si="11"/>
        <v>45000</v>
      </c>
      <c r="P23" s="49">
        <f t="shared" si="11"/>
        <v>45000</v>
      </c>
      <c r="Q23" s="49">
        <f xml:space="preserve"> H32</f>
        <v>45000</v>
      </c>
      <c r="R23" s="50" t="str">
        <f>K32</f>
        <v>Cukup</v>
      </c>
      <c r="S23" s="51">
        <f>A3</f>
        <v>44823</v>
      </c>
      <c r="T23" s="46" t="s">
        <v>136</v>
      </c>
      <c r="U23" s="46">
        <v>20</v>
      </c>
      <c r="V23" s="49">
        <f>G32</f>
        <v>45000</v>
      </c>
    </row>
    <row r="24" spans="1:22" x14ac:dyDescent="0.25">
      <c r="A24" s="13"/>
      <c r="B24" s="9"/>
      <c r="C24" s="71" t="s">
        <v>128</v>
      </c>
      <c r="D24" s="7" t="s">
        <v>29</v>
      </c>
      <c r="E24" s="28">
        <v>15000</v>
      </c>
      <c r="F24" s="28">
        <v>15000</v>
      </c>
      <c r="G24" s="28">
        <v>15000</v>
      </c>
      <c r="H24" s="28">
        <v>15000</v>
      </c>
      <c r="I24" s="29">
        <f>H24-G24</f>
        <v>0</v>
      </c>
      <c r="J24" s="31">
        <f>I24/G24*100</f>
        <v>0</v>
      </c>
      <c r="K24" s="16" t="s">
        <v>40</v>
      </c>
      <c r="M24" s="46">
        <v>60</v>
      </c>
      <c r="N24" s="52" t="str">
        <f>C34</f>
        <v>- Kental Manis Cap Enaak</v>
      </c>
      <c r="O24" s="49">
        <f>E34</f>
        <v>11000</v>
      </c>
      <c r="P24" s="49">
        <f>F34</f>
        <v>11000</v>
      </c>
      <c r="Q24" s="49">
        <f xml:space="preserve"> H34</f>
        <v>11000</v>
      </c>
      <c r="R24" s="50" t="str">
        <f>K34</f>
        <v>Cukup</v>
      </c>
      <c r="S24" s="51">
        <f>A3</f>
        <v>44823</v>
      </c>
      <c r="T24" s="46" t="s">
        <v>96</v>
      </c>
      <c r="U24" s="46">
        <v>21</v>
      </c>
      <c r="V24" s="49">
        <f>G34</f>
        <v>11000</v>
      </c>
    </row>
    <row r="25" spans="1:22" x14ac:dyDescent="0.25">
      <c r="A25" s="13">
        <v>4</v>
      </c>
      <c r="B25" s="10" t="s">
        <v>7</v>
      </c>
      <c r="C25" s="7"/>
      <c r="D25" s="7"/>
      <c r="E25" s="28"/>
      <c r="F25" s="28"/>
      <c r="G25" s="29"/>
      <c r="H25" s="29"/>
      <c r="I25" s="29"/>
      <c r="J25" s="32"/>
      <c r="K25" s="4"/>
      <c r="M25" s="46">
        <v>89</v>
      </c>
      <c r="N25" s="52" t="str">
        <f t="shared" ref="N25" si="12">C37</f>
        <v>- Bubuk Nestle 400 gr</v>
      </c>
      <c r="O25" s="49">
        <f t="shared" ref="O25" si="13">E37</f>
        <v>40000</v>
      </c>
      <c r="P25" s="49">
        <f t="shared" ref="P25" si="14">F37</f>
        <v>40000</v>
      </c>
      <c r="Q25" s="49">
        <f t="shared" ref="Q25" si="15" xml:space="preserve"> H37</f>
        <v>44000</v>
      </c>
      <c r="R25" s="50" t="str">
        <f t="shared" ref="R25" si="16">K37</f>
        <v>Cukup</v>
      </c>
      <c r="S25" s="51">
        <f>A3</f>
        <v>44823</v>
      </c>
      <c r="T25" s="46" t="s">
        <v>93</v>
      </c>
      <c r="U25" s="46">
        <v>24</v>
      </c>
      <c r="V25" s="49">
        <f t="shared" ref="V25" si="17">G37</f>
        <v>44000</v>
      </c>
    </row>
    <row r="26" spans="1:22" x14ac:dyDescent="0.25">
      <c r="A26" s="13"/>
      <c r="B26" s="9"/>
      <c r="C26" s="9" t="s">
        <v>133</v>
      </c>
      <c r="D26" s="7" t="s">
        <v>30</v>
      </c>
      <c r="E26" s="28">
        <v>140000</v>
      </c>
      <c r="F26" s="28">
        <v>140000</v>
      </c>
      <c r="G26" s="28">
        <v>140000</v>
      </c>
      <c r="H26" s="28">
        <v>140000</v>
      </c>
      <c r="I26" s="29">
        <f>H26-G26</f>
        <v>0</v>
      </c>
      <c r="J26" s="31">
        <f>I26/G26*100</f>
        <v>0</v>
      </c>
      <c r="K26" s="16" t="s">
        <v>40</v>
      </c>
      <c r="M26" s="46">
        <v>63</v>
      </c>
      <c r="N26" s="48" t="str">
        <f>C39</f>
        <v>Cap Layar</v>
      </c>
      <c r="O26" s="49">
        <f>E39</f>
        <v>8000</v>
      </c>
      <c r="P26" s="49">
        <f>F39</f>
        <v>8000</v>
      </c>
      <c r="Q26" s="49">
        <f xml:space="preserve"> H39</f>
        <v>8000</v>
      </c>
      <c r="R26" s="50" t="str">
        <f>K39</f>
        <v>Cukup</v>
      </c>
      <c r="S26" s="51">
        <f>A3</f>
        <v>44823</v>
      </c>
      <c r="T26" s="46" t="s">
        <v>10</v>
      </c>
      <c r="U26" s="46">
        <v>25</v>
      </c>
      <c r="V26" s="49">
        <f>G39</f>
        <v>8000</v>
      </c>
    </row>
    <row r="27" spans="1:22" x14ac:dyDescent="0.25">
      <c r="A27" s="13"/>
      <c r="B27" s="9"/>
      <c r="C27" s="9" t="s">
        <v>132</v>
      </c>
      <c r="D27" s="7" t="s">
        <v>30</v>
      </c>
      <c r="E27" s="29">
        <v>39000</v>
      </c>
      <c r="F27" s="29">
        <v>39000</v>
      </c>
      <c r="G27" s="29">
        <v>39000</v>
      </c>
      <c r="H27" s="29">
        <v>39000</v>
      </c>
      <c r="I27" s="29">
        <f>H27-G27</f>
        <v>0</v>
      </c>
      <c r="J27" s="31">
        <f>I27/G27*100</f>
        <v>0</v>
      </c>
      <c r="K27" s="16" t="s">
        <v>40</v>
      </c>
      <c r="M27" s="46">
        <v>99</v>
      </c>
      <c r="N27" s="48">
        <f>C40</f>
        <v>0</v>
      </c>
      <c r="O27" s="49">
        <f>E40</f>
        <v>0</v>
      </c>
      <c r="P27" s="49">
        <f>F40</f>
        <v>0</v>
      </c>
      <c r="Q27" s="49">
        <f xml:space="preserve"> H40</f>
        <v>0</v>
      </c>
      <c r="R27" s="50">
        <f>K40</f>
        <v>0</v>
      </c>
      <c r="S27" s="51">
        <f>A3</f>
        <v>44823</v>
      </c>
      <c r="T27" s="46" t="s">
        <v>11</v>
      </c>
      <c r="U27" s="46">
        <v>26</v>
      </c>
      <c r="V27" s="49">
        <f>G40</f>
        <v>0</v>
      </c>
    </row>
    <row r="28" spans="1:22" x14ac:dyDescent="0.25">
      <c r="A28" s="13"/>
      <c r="B28" s="9"/>
      <c r="C28" s="9" t="s">
        <v>131</v>
      </c>
      <c r="D28" s="7" t="s">
        <v>30</v>
      </c>
      <c r="E28" s="29">
        <v>70000</v>
      </c>
      <c r="F28" s="29">
        <v>80000</v>
      </c>
      <c r="G28" s="29">
        <v>75000</v>
      </c>
      <c r="H28" s="29">
        <v>75000</v>
      </c>
      <c r="I28" s="29">
        <f>H28-G28</f>
        <v>0</v>
      </c>
      <c r="J28" s="31">
        <f>I28/G28*100</f>
        <v>0</v>
      </c>
      <c r="K28" s="16" t="s">
        <v>40</v>
      </c>
      <c r="M28" s="46">
        <v>64</v>
      </c>
      <c r="N28" s="52" t="str">
        <f>C41</f>
        <v>- Bogasari</v>
      </c>
      <c r="O28" s="49">
        <f>E41</f>
        <v>15000</v>
      </c>
      <c r="P28" s="49">
        <f>F41</f>
        <v>16000</v>
      </c>
      <c r="Q28" s="49">
        <f xml:space="preserve"> H41</f>
        <v>16000</v>
      </c>
      <c r="R28" s="50" t="str">
        <f>K41</f>
        <v>Cukup</v>
      </c>
      <c r="S28" s="51">
        <f>A3</f>
        <v>44823</v>
      </c>
      <c r="T28" s="46" t="s">
        <v>97</v>
      </c>
      <c r="U28" s="46">
        <v>27</v>
      </c>
      <c r="V28" s="49">
        <f>G41</f>
        <v>16000</v>
      </c>
    </row>
    <row r="29" spans="1:22" x14ac:dyDescent="0.25">
      <c r="A29" s="13">
        <v>5</v>
      </c>
      <c r="B29" s="10" t="s">
        <v>154</v>
      </c>
      <c r="C29" s="7"/>
      <c r="D29" s="7"/>
      <c r="E29" s="28"/>
      <c r="F29" s="28"/>
      <c r="G29" s="29"/>
      <c r="H29" s="29"/>
      <c r="I29" s="29"/>
      <c r="J29" s="32"/>
      <c r="K29" s="4"/>
      <c r="M29" s="46">
        <v>90</v>
      </c>
      <c r="N29" s="52" t="str">
        <f>C42</f>
        <v>- Segitiga Biru</v>
      </c>
      <c r="O29" s="49">
        <f>E42</f>
        <v>15000</v>
      </c>
      <c r="P29" s="49">
        <f>F42</f>
        <v>15000</v>
      </c>
      <c r="Q29" s="49">
        <f xml:space="preserve"> H42</f>
        <v>15000</v>
      </c>
      <c r="R29" s="50" t="str">
        <f>K42</f>
        <v>Cukup</v>
      </c>
      <c r="S29" s="51">
        <f>A3</f>
        <v>44823</v>
      </c>
      <c r="T29" s="46" t="s">
        <v>86</v>
      </c>
      <c r="U29" s="46">
        <v>28</v>
      </c>
      <c r="V29" s="49">
        <f>G42</f>
        <v>15000</v>
      </c>
    </row>
    <row r="30" spans="1:22" x14ac:dyDescent="0.25">
      <c r="A30" s="13"/>
      <c r="B30" s="9"/>
      <c r="C30" s="9" t="s">
        <v>137</v>
      </c>
      <c r="D30" s="7" t="s">
        <v>30</v>
      </c>
      <c r="E30" s="29">
        <v>31000</v>
      </c>
      <c r="F30" s="29">
        <v>31000</v>
      </c>
      <c r="G30" s="29">
        <v>31000</v>
      </c>
      <c r="H30" s="29">
        <v>31000</v>
      </c>
      <c r="I30" s="29">
        <f>H30-G30</f>
        <v>0</v>
      </c>
      <c r="J30" s="31">
        <f>I30/G30*100</f>
        <v>0</v>
      </c>
      <c r="K30" s="16" t="s">
        <v>40</v>
      </c>
      <c r="M30" s="46">
        <v>91</v>
      </c>
      <c r="N30" s="52" t="str">
        <f>C43</f>
        <v>- Tanpa Merek</v>
      </c>
      <c r="O30" s="49">
        <f>E43</f>
        <v>10000</v>
      </c>
      <c r="P30" s="49">
        <f>F43</f>
        <v>11000</v>
      </c>
      <c r="Q30" s="49">
        <f xml:space="preserve"> H43</f>
        <v>11000</v>
      </c>
      <c r="R30" s="50" t="str">
        <f>K43</f>
        <v>Cukup</v>
      </c>
      <c r="S30" s="51">
        <f>A3</f>
        <v>44823</v>
      </c>
      <c r="T30" s="46" t="s">
        <v>87</v>
      </c>
      <c r="U30" s="46">
        <v>29</v>
      </c>
      <c r="V30" s="49">
        <f>G43</f>
        <v>11000</v>
      </c>
    </row>
    <row r="31" spans="1:22" x14ac:dyDescent="0.25">
      <c r="A31" s="13"/>
      <c r="B31" s="9"/>
      <c r="C31" s="9" t="s">
        <v>138</v>
      </c>
      <c r="D31" s="7" t="s">
        <v>30</v>
      </c>
      <c r="E31" s="29">
        <v>50000</v>
      </c>
      <c r="F31" s="29">
        <v>50000</v>
      </c>
      <c r="G31" s="29">
        <v>50000</v>
      </c>
      <c r="H31" s="29">
        <v>50000</v>
      </c>
      <c r="I31" s="29">
        <f>H31-G31</f>
        <v>0</v>
      </c>
      <c r="J31" s="31">
        <f>I31/G31*100</f>
        <v>0</v>
      </c>
      <c r="K31" s="16" t="s">
        <v>40</v>
      </c>
      <c r="M31" s="46">
        <v>67</v>
      </c>
      <c r="N31" s="48" t="str">
        <f t="shared" ref="N31:N35" si="18">C46</f>
        <v>- Indomie Goreng</v>
      </c>
      <c r="O31" s="49">
        <f t="shared" ref="O31:P35" si="19">E46</f>
        <v>3500</v>
      </c>
      <c r="P31" s="49">
        <f t="shared" si="19"/>
        <v>3500</v>
      </c>
      <c r="Q31" s="49">
        <f t="shared" ref="Q31:Q35" si="20" xml:space="preserve"> H46</f>
        <v>3500</v>
      </c>
      <c r="R31" s="50" t="str">
        <f t="shared" ref="R31:R35" si="21">K46</f>
        <v>Cukup</v>
      </c>
      <c r="S31" s="51">
        <f>A3</f>
        <v>44823</v>
      </c>
      <c r="T31" s="46" t="s">
        <v>98</v>
      </c>
      <c r="U31" s="46">
        <v>30</v>
      </c>
      <c r="V31" s="49">
        <f t="shared" ref="V31:V35" si="22">G46</f>
        <v>3500</v>
      </c>
    </row>
    <row r="32" spans="1:22" x14ac:dyDescent="0.25">
      <c r="A32" s="13"/>
      <c r="B32" s="9"/>
      <c r="C32" s="9" t="s">
        <v>139</v>
      </c>
      <c r="D32" s="7" t="s">
        <v>30</v>
      </c>
      <c r="E32" s="29">
        <v>45000</v>
      </c>
      <c r="F32" s="29">
        <v>45000</v>
      </c>
      <c r="G32" s="29">
        <v>45000</v>
      </c>
      <c r="H32" s="29">
        <v>45000</v>
      </c>
      <c r="I32" s="29">
        <f>H32-G32</f>
        <v>0</v>
      </c>
      <c r="J32" s="31">
        <f>I32/G32*100</f>
        <v>0</v>
      </c>
      <c r="K32" s="16" t="s">
        <v>40</v>
      </c>
      <c r="M32" s="46">
        <v>69</v>
      </c>
      <c r="N32" s="48" t="str">
        <f t="shared" si="18"/>
        <v>- Indomie Soto Banjar</v>
      </c>
      <c r="O32" s="49">
        <f t="shared" si="19"/>
        <v>3500</v>
      </c>
      <c r="P32" s="49">
        <f t="shared" si="19"/>
        <v>3500</v>
      </c>
      <c r="Q32" s="49">
        <f t="shared" si="20"/>
        <v>3500</v>
      </c>
      <c r="R32" s="50" t="str">
        <f t="shared" si="21"/>
        <v>Cukup</v>
      </c>
      <c r="S32" s="51">
        <f>A3</f>
        <v>44823</v>
      </c>
      <c r="T32" s="46" t="s">
        <v>100</v>
      </c>
      <c r="U32" s="46">
        <v>31</v>
      </c>
      <c r="V32" s="49">
        <f t="shared" si="22"/>
        <v>3500</v>
      </c>
    </row>
    <row r="33" spans="1:22" x14ac:dyDescent="0.25">
      <c r="A33" s="13">
        <v>6</v>
      </c>
      <c r="B33" s="10" t="s">
        <v>8</v>
      </c>
      <c r="C33" s="7"/>
      <c r="D33" s="7"/>
      <c r="E33" s="28"/>
      <c r="F33" s="28"/>
      <c r="G33" s="29"/>
      <c r="H33" s="29"/>
      <c r="I33" s="29"/>
      <c r="J33" s="32"/>
      <c r="K33" s="4"/>
      <c r="M33" s="46">
        <v>68</v>
      </c>
      <c r="N33" s="48" t="str">
        <f t="shared" si="18"/>
        <v>- Indomie Kari Ayam</v>
      </c>
      <c r="O33" s="49">
        <f t="shared" si="19"/>
        <v>3500</v>
      </c>
      <c r="P33" s="49">
        <f t="shared" si="19"/>
        <v>3500</v>
      </c>
      <c r="Q33" s="49">
        <f t="shared" si="20"/>
        <v>3500</v>
      </c>
      <c r="R33" s="50" t="str">
        <f t="shared" si="21"/>
        <v>Cukup</v>
      </c>
      <c r="S33" s="51">
        <f>A3</f>
        <v>44823</v>
      </c>
      <c r="T33" s="46" t="s">
        <v>99</v>
      </c>
      <c r="U33" s="46">
        <v>32</v>
      </c>
      <c r="V33" s="49">
        <f t="shared" si="22"/>
        <v>3500</v>
      </c>
    </row>
    <row r="34" spans="1:22" x14ac:dyDescent="0.25">
      <c r="A34" s="13"/>
      <c r="B34" s="9"/>
      <c r="C34" s="9" t="s">
        <v>120</v>
      </c>
      <c r="D34" s="7" t="s">
        <v>32</v>
      </c>
      <c r="E34" s="28">
        <v>11000</v>
      </c>
      <c r="F34" s="28">
        <v>11000</v>
      </c>
      <c r="G34" s="28">
        <v>11000</v>
      </c>
      <c r="H34" s="28">
        <v>11000</v>
      </c>
      <c r="I34" s="29">
        <f t="shared" ref="I34:I44" si="23">H34-G34</f>
        <v>0</v>
      </c>
      <c r="J34" s="31">
        <f t="shared" ref="J34:J44" si="24">I34/G34*100</f>
        <v>0</v>
      </c>
      <c r="K34" s="16" t="s">
        <v>40</v>
      </c>
      <c r="M34" s="46">
        <v>92</v>
      </c>
      <c r="N34" s="48" t="str">
        <f t="shared" si="18"/>
        <v>-Sarimie</v>
      </c>
      <c r="O34" s="49">
        <f t="shared" si="19"/>
        <v>3500</v>
      </c>
      <c r="P34" s="49">
        <f t="shared" si="19"/>
        <v>3500</v>
      </c>
      <c r="Q34" s="49">
        <f t="shared" si="20"/>
        <v>3500</v>
      </c>
      <c r="R34" s="50" t="str">
        <f t="shared" si="21"/>
        <v>Cukup</v>
      </c>
      <c r="S34" s="51">
        <f>A3</f>
        <v>44823</v>
      </c>
      <c r="T34" s="46" t="s">
        <v>88</v>
      </c>
      <c r="U34" s="46">
        <v>33</v>
      </c>
      <c r="V34" s="49">
        <f t="shared" si="22"/>
        <v>3500</v>
      </c>
    </row>
    <row r="35" spans="1:22" x14ac:dyDescent="0.25">
      <c r="A35" s="13"/>
      <c r="B35" s="9"/>
      <c r="C35" s="9" t="s">
        <v>9</v>
      </c>
      <c r="D35" s="7" t="s">
        <v>32</v>
      </c>
      <c r="E35" s="28">
        <v>12500</v>
      </c>
      <c r="F35" s="28">
        <v>12500</v>
      </c>
      <c r="G35" s="28">
        <v>12500</v>
      </c>
      <c r="H35" s="28">
        <v>12500</v>
      </c>
      <c r="I35" s="29">
        <f t="shared" si="23"/>
        <v>0</v>
      </c>
      <c r="J35" s="31">
        <f t="shared" si="24"/>
        <v>0</v>
      </c>
      <c r="K35" s="16" t="s">
        <v>40</v>
      </c>
      <c r="M35" s="46">
        <v>93</v>
      </c>
      <c r="N35" s="48" t="str">
        <f t="shared" si="18"/>
        <v>-Mie Sedap</v>
      </c>
      <c r="O35" s="49">
        <f t="shared" si="19"/>
        <v>3500</v>
      </c>
      <c r="P35" s="49">
        <f t="shared" si="19"/>
        <v>3500</v>
      </c>
      <c r="Q35" s="49">
        <f t="shared" si="20"/>
        <v>3500</v>
      </c>
      <c r="R35" s="50" t="str">
        <f t="shared" si="21"/>
        <v>Cukup</v>
      </c>
      <c r="S35" s="51">
        <f>A3</f>
        <v>44823</v>
      </c>
      <c r="T35" s="46" t="s">
        <v>89</v>
      </c>
      <c r="U35" s="46">
        <v>34</v>
      </c>
      <c r="V35" s="49">
        <f t="shared" si="22"/>
        <v>3500</v>
      </c>
    </row>
    <row r="36" spans="1:22" x14ac:dyDescent="0.25">
      <c r="A36" s="13"/>
      <c r="B36" s="9"/>
      <c r="C36" s="9" t="s">
        <v>53</v>
      </c>
      <c r="D36" s="7" t="s">
        <v>54</v>
      </c>
      <c r="E36" s="28">
        <v>42000</v>
      </c>
      <c r="F36" s="28">
        <v>44000</v>
      </c>
      <c r="G36" s="28">
        <v>44000</v>
      </c>
      <c r="H36" s="28">
        <v>44000</v>
      </c>
      <c r="I36" s="29">
        <f t="shared" si="23"/>
        <v>0</v>
      </c>
      <c r="J36" s="31">
        <f t="shared" si="24"/>
        <v>0</v>
      </c>
      <c r="K36" s="16" t="s">
        <v>40</v>
      </c>
      <c r="M36" s="46">
        <v>100</v>
      </c>
      <c r="N36" s="48">
        <f>C59</f>
        <v>0</v>
      </c>
      <c r="O36" s="49">
        <f>E59</f>
        <v>25000</v>
      </c>
      <c r="P36" s="49">
        <f>F59</f>
        <v>25000</v>
      </c>
      <c r="Q36" s="49">
        <f xml:space="preserve"> H59</f>
        <v>25000</v>
      </c>
      <c r="R36" s="50" t="str">
        <f>K59</f>
        <v>Cukup</v>
      </c>
      <c r="S36" s="51">
        <f>A3</f>
        <v>44823</v>
      </c>
      <c r="T36" s="46" t="s">
        <v>58</v>
      </c>
      <c r="U36" s="46">
        <v>35</v>
      </c>
      <c r="V36" s="49">
        <f>G59</f>
        <v>25000</v>
      </c>
    </row>
    <row r="37" spans="1:22" x14ac:dyDescent="0.25">
      <c r="A37" s="13"/>
      <c r="B37" s="9"/>
      <c r="C37" s="9" t="s">
        <v>52</v>
      </c>
      <c r="D37" s="7" t="s">
        <v>54</v>
      </c>
      <c r="E37" s="28">
        <v>40000</v>
      </c>
      <c r="F37" s="28">
        <v>40000</v>
      </c>
      <c r="G37" s="28">
        <v>44000</v>
      </c>
      <c r="H37" s="28">
        <v>44000</v>
      </c>
      <c r="I37" s="29">
        <f t="shared" si="23"/>
        <v>0</v>
      </c>
      <c r="J37" s="31">
        <f t="shared" si="24"/>
        <v>0</v>
      </c>
      <c r="K37" s="16" t="s">
        <v>40</v>
      </c>
      <c r="M37" s="46">
        <v>74</v>
      </c>
      <c r="N37" s="48" t="str">
        <f>C61</f>
        <v>- Ikan Asin Gabus</v>
      </c>
      <c r="O37" s="49">
        <f>E61</f>
        <v>150000</v>
      </c>
      <c r="P37" s="49">
        <f>F61</f>
        <v>150000</v>
      </c>
      <c r="Q37" s="49">
        <f xml:space="preserve"> H61</f>
        <v>150000</v>
      </c>
      <c r="R37" s="50" t="str">
        <f>K61</f>
        <v>Cukup</v>
      </c>
      <c r="S37" s="51">
        <f>A3</f>
        <v>44823</v>
      </c>
      <c r="T37" s="46" t="s">
        <v>101</v>
      </c>
      <c r="U37" s="46">
        <v>36</v>
      </c>
      <c r="V37" s="49">
        <f>G61</f>
        <v>150000</v>
      </c>
    </row>
    <row r="38" spans="1:22" x14ac:dyDescent="0.25">
      <c r="A38" s="13">
        <v>7</v>
      </c>
      <c r="B38" s="10" t="s">
        <v>142</v>
      </c>
      <c r="C38" s="7" t="s">
        <v>26</v>
      </c>
      <c r="D38" s="7" t="s">
        <v>30</v>
      </c>
      <c r="E38" s="29">
        <v>8000</v>
      </c>
      <c r="F38" s="29">
        <v>8000</v>
      </c>
      <c r="G38" s="29">
        <v>8000</v>
      </c>
      <c r="H38" s="29">
        <v>8000</v>
      </c>
      <c r="I38" s="29">
        <f t="shared" ref="I38" si="25">H38-G38</f>
        <v>0</v>
      </c>
      <c r="J38" s="31">
        <f t="shared" ref="J38" si="26">I38/G38*100</f>
        <v>0</v>
      </c>
      <c r="K38" s="16" t="s">
        <v>40</v>
      </c>
      <c r="M38" s="46"/>
      <c r="N38" s="48"/>
      <c r="O38" s="49"/>
      <c r="P38" s="49"/>
      <c r="Q38" s="49"/>
      <c r="R38" s="50"/>
      <c r="S38" s="51"/>
      <c r="T38" s="46"/>
      <c r="U38" s="46"/>
      <c r="V38" s="49"/>
    </row>
    <row r="39" spans="1:22" x14ac:dyDescent="0.25">
      <c r="A39" s="13">
        <v>8</v>
      </c>
      <c r="B39" s="10" t="s">
        <v>10</v>
      </c>
      <c r="C39" s="7" t="s">
        <v>27</v>
      </c>
      <c r="D39" s="7" t="s">
        <v>30</v>
      </c>
      <c r="E39" s="29">
        <v>8000</v>
      </c>
      <c r="F39" s="29">
        <v>8000</v>
      </c>
      <c r="G39" s="29">
        <v>8000</v>
      </c>
      <c r="H39" s="29">
        <v>8000</v>
      </c>
      <c r="I39" s="29">
        <f t="shared" si="23"/>
        <v>0</v>
      </c>
      <c r="J39" s="31">
        <f t="shared" si="24"/>
        <v>0</v>
      </c>
      <c r="K39" s="16" t="s">
        <v>40</v>
      </c>
      <c r="M39" s="46">
        <v>75</v>
      </c>
      <c r="N39" s="48" t="str">
        <f>C62</f>
        <v>- Ikan Asin Sapat</v>
      </c>
      <c r="O39" s="49">
        <f>E62</f>
        <v>80000</v>
      </c>
      <c r="P39" s="49">
        <f>F62</f>
        <v>80000</v>
      </c>
      <c r="Q39" s="49">
        <f xml:space="preserve"> H62</f>
        <v>80000</v>
      </c>
      <c r="R39" s="50" t="str">
        <f t="shared" ref="R39:R43" si="27">K62</f>
        <v>Cukup</v>
      </c>
      <c r="S39" s="51">
        <f>A3</f>
        <v>44823</v>
      </c>
      <c r="T39" s="46" t="s">
        <v>102</v>
      </c>
      <c r="U39" s="46">
        <v>37</v>
      </c>
      <c r="V39" s="49">
        <f>G62</f>
        <v>80000</v>
      </c>
    </row>
    <row r="40" spans="1:22" x14ac:dyDescent="0.25">
      <c r="A40" s="13">
        <v>9</v>
      </c>
      <c r="B40" s="10" t="s">
        <v>11</v>
      </c>
      <c r="C40" s="7"/>
      <c r="D40" s="7"/>
      <c r="E40" s="29"/>
      <c r="F40" s="29"/>
      <c r="G40" s="29"/>
      <c r="H40" s="29"/>
      <c r="I40" s="29"/>
      <c r="J40" s="31"/>
      <c r="K40" s="16"/>
      <c r="M40" s="46">
        <v>94</v>
      </c>
      <c r="N40" s="48" t="str">
        <f>C63</f>
        <v>- Ikan Asin Telang</v>
      </c>
      <c r="O40" s="49">
        <f>E63</f>
        <v>90000</v>
      </c>
      <c r="P40" s="49">
        <f>F63</f>
        <v>90000</v>
      </c>
      <c r="Q40" s="49">
        <f xml:space="preserve"> H63</f>
        <v>90000</v>
      </c>
      <c r="R40" s="50" t="str">
        <f t="shared" si="27"/>
        <v>Cukup</v>
      </c>
      <c r="S40" s="51">
        <f>A3</f>
        <v>44823</v>
      </c>
      <c r="T40" s="46" t="s">
        <v>90</v>
      </c>
      <c r="U40" s="46">
        <v>38</v>
      </c>
      <c r="V40" s="49">
        <f>G63</f>
        <v>90000</v>
      </c>
    </row>
    <row r="41" spans="1:22" x14ac:dyDescent="0.25">
      <c r="A41" s="13"/>
      <c r="B41" s="27"/>
      <c r="C41" s="72" t="s">
        <v>141</v>
      </c>
      <c r="D41" s="7" t="s">
        <v>30</v>
      </c>
      <c r="E41" s="28">
        <v>15000</v>
      </c>
      <c r="F41" s="28">
        <v>16000</v>
      </c>
      <c r="G41" s="28">
        <v>16000</v>
      </c>
      <c r="H41" s="28">
        <v>16000</v>
      </c>
      <c r="I41" s="29">
        <f t="shared" si="23"/>
        <v>0</v>
      </c>
      <c r="J41" s="31">
        <f t="shared" si="24"/>
        <v>0</v>
      </c>
      <c r="K41" s="16" t="s">
        <v>40</v>
      </c>
      <c r="M41" s="46">
        <v>95</v>
      </c>
      <c r="N41" s="48" t="str">
        <f>C64</f>
        <v>- Ikan Asin Teri</v>
      </c>
      <c r="O41" s="49">
        <f>E64</f>
        <v>60000</v>
      </c>
      <c r="P41" s="49">
        <f>F64</f>
        <v>60000</v>
      </c>
      <c r="Q41" s="49">
        <f xml:space="preserve"> H64</f>
        <v>60000</v>
      </c>
      <c r="R41" s="50" t="str">
        <f t="shared" si="27"/>
        <v>Cukup</v>
      </c>
      <c r="S41" s="51">
        <f>A3</f>
        <v>44823</v>
      </c>
      <c r="T41" s="46" t="s">
        <v>91</v>
      </c>
      <c r="U41" s="46">
        <v>39</v>
      </c>
      <c r="V41" s="49">
        <f>G64</f>
        <v>60000</v>
      </c>
    </row>
    <row r="42" spans="1:22" x14ac:dyDescent="0.25">
      <c r="A42" s="13"/>
      <c r="B42" s="27"/>
      <c r="C42" s="72" t="s">
        <v>140</v>
      </c>
      <c r="D42" s="7" t="s">
        <v>30</v>
      </c>
      <c r="E42" s="28">
        <v>15000</v>
      </c>
      <c r="F42" s="28">
        <v>15000</v>
      </c>
      <c r="G42" s="28">
        <v>15000</v>
      </c>
      <c r="H42" s="28">
        <v>15000</v>
      </c>
      <c r="I42" s="29">
        <f t="shared" si="23"/>
        <v>0</v>
      </c>
      <c r="J42" s="31">
        <f t="shared" si="24"/>
        <v>0</v>
      </c>
      <c r="K42" s="16" t="s">
        <v>40</v>
      </c>
      <c r="M42" s="46">
        <v>76</v>
      </c>
      <c r="N42" s="48" t="str">
        <f>C65</f>
        <v>Lokal</v>
      </c>
      <c r="O42" s="49">
        <f>E65</f>
        <v>25000</v>
      </c>
      <c r="P42" s="49">
        <f>F65</f>
        <v>25000</v>
      </c>
      <c r="Q42" s="49">
        <f xml:space="preserve"> H65</f>
        <v>25000</v>
      </c>
      <c r="R42" s="50" t="str">
        <f t="shared" si="27"/>
        <v>Cukup</v>
      </c>
      <c r="S42" s="51">
        <f>A3</f>
        <v>44823</v>
      </c>
      <c r="T42" s="46" t="s">
        <v>18</v>
      </c>
      <c r="U42" s="46">
        <v>40</v>
      </c>
      <c r="V42" s="49">
        <f>G65</f>
        <v>25000</v>
      </c>
    </row>
    <row r="43" spans="1:22" x14ac:dyDescent="0.25">
      <c r="A43" s="13"/>
      <c r="B43" s="9"/>
      <c r="C43" s="72" t="s">
        <v>6</v>
      </c>
      <c r="D43" s="7" t="s">
        <v>30</v>
      </c>
      <c r="E43" s="28">
        <v>10000</v>
      </c>
      <c r="F43" s="28">
        <v>11000</v>
      </c>
      <c r="G43" s="28">
        <v>11000</v>
      </c>
      <c r="H43" s="28">
        <v>11000</v>
      </c>
      <c r="I43" s="29">
        <f t="shared" si="23"/>
        <v>0</v>
      </c>
      <c r="J43" s="31">
        <f t="shared" si="24"/>
        <v>0</v>
      </c>
      <c r="K43" s="16" t="s">
        <v>40</v>
      </c>
      <c r="M43" s="46">
        <v>65</v>
      </c>
      <c r="N43" s="48" t="str">
        <f>C66</f>
        <v>Ex Impor</v>
      </c>
      <c r="O43" s="49">
        <f>E66</f>
        <v>30000</v>
      </c>
      <c r="P43" s="49">
        <f>F66</f>
        <v>30000</v>
      </c>
      <c r="Q43" s="49">
        <f xml:space="preserve"> H66</f>
        <v>30000</v>
      </c>
      <c r="R43" s="50" t="str">
        <f t="shared" si="27"/>
        <v>Cukup</v>
      </c>
      <c r="S43" s="51">
        <f>A3</f>
        <v>44823</v>
      </c>
      <c r="T43" s="46" t="s">
        <v>112</v>
      </c>
      <c r="U43" s="46">
        <v>41</v>
      </c>
      <c r="V43" s="49">
        <f>G66</f>
        <v>30000</v>
      </c>
    </row>
    <row r="44" spans="1:22" x14ac:dyDescent="0.25">
      <c r="A44" s="13">
        <v>10</v>
      </c>
      <c r="B44" s="10" t="s">
        <v>65</v>
      </c>
      <c r="C44" s="7" t="s">
        <v>28</v>
      </c>
      <c r="D44" s="7" t="s">
        <v>30</v>
      </c>
      <c r="E44" s="28">
        <v>13000</v>
      </c>
      <c r="F44" s="28">
        <v>13000</v>
      </c>
      <c r="G44" s="28">
        <v>13000</v>
      </c>
      <c r="H44" s="28">
        <v>13000</v>
      </c>
      <c r="I44" s="29">
        <f t="shared" si="23"/>
        <v>0</v>
      </c>
      <c r="J44" s="31">
        <f t="shared" si="24"/>
        <v>0</v>
      </c>
      <c r="K44" s="16" t="s">
        <v>40</v>
      </c>
      <c r="M44" s="46"/>
      <c r="N44" s="48"/>
      <c r="O44" s="49"/>
      <c r="P44" s="49"/>
      <c r="Q44" s="49"/>
      <c r="R44" s="50"/>
      <c r="S44" s="51"/>
      <c r="T44" s="46"/>
      <c r="U44" s="46"/>
      <c r="V44" s="49"/>
    </row>
    <row r="45" spans="1:22" x14ac:dyDescent="0.25">
      <c r="A45" s="13">
        <v>11</v>
      </c>
      <c r="B45" s="10" t="s">
        <v>12</v>
      </c>
      <c r="C45" s="7"/>
      <c r="D45" s="7"/>
      <c r="E45" s="28"/>
      <c r="F45" s="28"/>
      <c r="G45" s="29"/>
      <c r="H45" s="29"/>
      <c r="I45" s="29"/>
      <c r="J45" s="32"/>
      <c r="K45" s="4"/>
      <c r="M45" s="46">
        <v>66</v>
      </c>
      <c r="N45" s="48" t="str">
        <f t="shared" ref="N45" si="28">C67</f>
        <v>Lokal</v>
      </c>
      <c r="O45" s="49">
        <f t="shared" ref="O45" si="29">E67</f>
        <v>40000</v>
      </c>
      <c r="P45" s="49">
        <f t="shared" ref="P45" si="30">F67</f>
        <v>40000</v>
      </c>
      <c r="Q45" s="49">
        <f t="shared" ref="Q45" si="31" xml:space="preserve"> H67</f>
        <v>40000</v>
      </c>
      <c r="R45" s="50" t="str">
        <f t="shared" ref="R45" si="32">K67</f>
        <v>Cukup</v>
      </c>
      <c r="S45" s="51">
        <f>A3</f>
        <v>44823</v>
      </c>
      <c r="T45" s="46" t="s">
        <v>113</v>
      </c>
      <c r="U45" s="46">
        <v>42</v>
      </c>
      <c r="V45" s="49">
        <f t="shared" ref="V45" si="33">G67</f>
        <v>40000</v>
      </c>
    </row>
    <row r="46" spans="1:22" x14ac:dyDescent="0.25">
      <c r="A46" s="13"/>
      <c r="B46" s="9"/>
      <c r="C46" s="9" t="s">
        <v>13</v>
      </c>
      <c r="D46" s="7" t="s">
        <v>33</v>
      </c>
      <c r="E46" s="29">
        <v>3500</v>
      </c>
      <c r="F46" s="29">
        <v>3500</v>
      </c>
      <c r="G46" s="29">
        <v>3500</v>
      </c>
      <c r="H46" s="29">
        <v>3500</v>
      </c>
      <c r="I46" s="29">
        <f t="shared" ref="I46:I59" si="34">H46-G46</f>
        <v>0</v>
      </c>
      <c r="J46" s="31">
        <f t="shared" ref="J46:J59" si="35">I46/G46*100</f>
        <v>0</v>
      </c>
      <c r="K46" s="16" t="s">
        <v>40</v>
      </c>
      <c r="M46" s="46">
        <v>77</v>
      </c>
      <c r="N46" s="48" t="e">
        <f>#REF!</f>
        <v>#REF!</v>
      </c>
      <c r="O46" s="49" t="e">
        <f>#REF!</f>
        <v>#REF!</v>
      </c>
      <c r="P46" s="49" t="e">
        <f>#REF!</f>
        <v>#REF!</v>
      </c>
      <c r="Q46" s="49" t="e">
        <f>#REF!</f>
        <v>#REF!</v>
      </c>
      <c r="R46" s="50" t="e">
        <f>#REF!</f>
        <v>#REF!</v>
      </c>
      <c r="S46" s="51">
        <f>A3</f>
        <v>44823</v>
      </c>
      <c r="T46" s="46" t="s">
        <v>65</v>
      </c>
      <c r="U46" s="46">
        <v>43</v>
      </c>
      <c r="V46" s="49" t="e">
        <f>#REF!</f>
        <v>#REF!</v>
      </c>
    </row>
    <row r="47" spans="1:22" x14ac:dyDescent="0.25">
      <c r="A47" s="13"/>
      <c r="B47" s="9"/>
      <c r="C47" s="9" t="s">
        <v>14</v>
      </c>
      <c r="D47" s="7" t="s">
        <v>33</v>
      </c>
      <c r="E47" s="29">
        <v>3500</v>
      </c>
      <c r="F47" s="29">
        <v>3500</v>
      </c>
      <c r="G47" s="29">
        <v>3500</v>
      </c>
      <c r="H47" s="29">
        <v>3500</v>
      </c>
      <c r="I47" s="29">
        <f t="shared" si="34"/>
        <v>0</v>
      </c>
      <c r="J47" s="31">
        <f t="shared" si="35"/>
        <v>0</v>
      </c>
      <c r="K47" s="16" t="s">
        <v>40</v>
      </c>
      <c r="M47" s="46">
        <v>96</v>
      </c>
      <c r="N47" s="48" t="str">
        <f>C69</f>
        <v>Ubi kayu</v>
      </c>
      <c r="O47" s="49">
        <f>E69</f>
        <v>6000</v>
      </c>
      <c r="P47" s="49">
        <f>F69</f>
        <v>6000</v>
      </c>
      <c r="Q47" s="49">
        <f xml:space="preserve"> H69</f>
        <v>6000</v>
      </c>
      <c r="R47" s="50" t="str">
        <f>K69</f>
        <v>Cukup</v>
      </c>
      <c r="S47" s="51">
        <f>A3</f>
        <v>44823</v>
      </c>
      <c r="T47" s="46" t="s">
        <v>61</v>
      </c>
      <c r="U47" s="46">
        <v>44</v>
      </c>
      <c r="V47" s="49">
        <f>G69</f>
        <v>6000</v>
      </c>
    </row>
    <row r="48" spans="1:22" x14ac:dyDescent="0.25">
      <c r="A48" s="13"/>
      <c r="B48" s="9"/>
      <c r="C48" s="9" t="s">
        <v>55</v>
      </c>
      <c r="D48" s="7" t="s">
        <v>33</v>
      </c>
      <c r="E48" s="29">
        <v>3500</v>
      </c>
      <c r="F48" s="29">
        <v>3500</v>
      </c>
      <c r="G48" s="29">
        <v>3500</v>
      </c>
      <c r="H48" s="29">
        <v>3500</v>
      </c>
      <c r="I48" s="29">
        <f t="shared" si="34"/>
        <v>0</v>
      </c>
      <c r="J48" s="31">
        <f t="shared" si="35"/>
        <v>0</v>
      </c>
      <c r="K48" s="16" t="s">
        <v>40</v>
      </c>
      <c r="M48" s="46">
        <v>97</v>
      </c>
      <c r="N48" s="48" t="str">
        <f>C70</f>
        <v>Sedang</v>
      </c>
      <c r="O48" s="49">
        <f>E70</f>
        <v>7000</v>
      </c>
      <c r="P48" s="49">
        <f>F70</f>
        <v>7000</v>
      </c>
      <c r="Q48" s="49">
        <f xml:space="preserve"> H70</f>
        <v>7000</v>
      </c>
      <c r="R48" s="50" t="str">
        <f>K70</f>
        <v>Cukup</v>
      </c>
      <c r="S48" s="51">
        <f>A3</f>
        <v>44823</v>
      </c>
      <c r="T48" s="46" t="s">
        <v>64</v>
      </c>
      <c r="U48" s="46">
        <v>45</v>
      </c>
      <c r="V48" s="49">
        <f>G70</f>
        <v>7000</v>
      </c>
    </row>
    <row r="49" spans="1:22" x14ac:dyDescent="0.25">
      <c r="A49" s="13"/>
      <c r="B49" s="9"/>
      <c r="C49" s="9" t="s">
        <v>56</v>
      </c>
      <c r="D49" s="7" t="s">
        <v>33</v>
      </c>
      <c r="E49" s="28">
        <v>3500</v>
      </c>
      <c r="F49" s="28">
        <v>3500</v>
      </c>
      <c r="G49" s="28">
        <v>3500</v>
      </c>
      <c r="H49" s="28">
        <v>3500</v>
      </c>
      <c r="I49" s="29">
        <f t="shared" si="34"/>
        <v>0</v>
      </c>
      <c r="J49" s="31">
        <f t="shared" si="35"/>
        <v>0</v>
      </c>
      <c r="K49" s="16" t="s">
        <v>40</v>
      </c>
      <c r="M49" s="46">
        <v>79</v>
      </c>
      <c r="N49" s="48" t="str">
        <f>C72</f>
        <v>- Gas 3 kg</v>
      </c>
      <c r="O49" s="49">
        <f>E72</f>
        <v>20000</v>
      </c>
      <c r="P49" s="49">
        <f>F72</f>
        <v>30000</v>
      </c>
      <c r="Q49" s="49">
        <f xml:space="preserve"> H72</f>
        <v>26000</v>
      </c>
      <c r="R49" s="50" t="str">
        <f>K72</f>
        <v>Cukup</v>
      </c>
      <c r="S49" s="51">
        <f>A3</f>
        <v>44823</v>
      </c>
      <c r="T49" s="46" t="s">
        <v>110</v>
      </c>
      <c r="U49" s="46">
        <v>46</v>
      </c>
      <c r="V49" s="49">
        <f>G72</f>
        <v>26000</v>
      </c>
    </row>
    <row r="50" spans="1:22" x14ac:dyDescent="0.25">
      <c r="A50" s="13"/>
      <c r="B50" s="9"/>
      <c r="C50" s="9" t="s">
        <v>57</v>
      </c>
      <c r="D50" s="7" t="s">
        <v>33</v>
      </c>
      <c r="E50" s="28">
        <v>3500</v>
      </c>
      <c r="F50" s="28">
        <v>3500</v>
      </c>
      <c r="G50" s="28">
        <v>3500</v>
      </c>
      <c r="H50" s="28">
        <v>3500</v>
      </c>
      <c r="I50" s="29">
        <f t="shared" si="34"/>
        <v>0</v>
      </c>
      <c r="J50" s="31">
        <f t="shared" si="35"/>
        <v>0</v>
      </c>
      <c r="K50" s="16" t="s">
        <v>40</v>
      </c>
      <c r="M50" s="46">
        <v>98</v>
      </c>
      <c r="N50" s="48" t="str">
        <f>C73</f>
        <v>- Gas 5,5 kg</v>
      </c>
      <c r="O50" s="49">
        <f>E73</f>
        <v>120000</v>
      </c>
      <c r="P50" s="49">
        <f>F73</f>
        <v>120000</v>
      </c>
      <c r="Q50" s="49">
        <f xml:space="preserve"> H73</f>
        <v>120000</v>
      </c>
      <c r="R50" s="50" t="str">
        <f>K73</f>
        <v>Cukup</v>
      </c>
      <c r="S50" s="51">
        <f>A3</f>
        <v>44823</v>
      </c>
      <c r="T50" s="46" t="s">
        <v>108</v>
      </c>
      <c r="U50" s="46">
        <v>47</v>
      </c>
      <c r="V50" s="49">
        <f>G73</f>
        <v>120000</v>
      </c>
    </row>
    <row r="51" spans="1:22" x14ac:dyDescent="0.25">
      <c r="A51" s="13">
        <v>12</v>
      </c>
      <c r="B51" s="73" t="s">
        <v>143</v>
      </c>
      <c r="C51" s="9"/>
      <c r="D51" s="7"/>
      <c r="E51" s="28"/>
      <c r="F51" s="28"/>
      <c r="G51" s="28"/>
      <c r="H51" s="28"/>
      <c r="I51" s="29"/>
      <c r="J51" s="31"/>
      <c r="K51" s="16"/>
      <c r="M51" s="46"/>
      <c r="N51" s="48"/>
      <c r="O51" s="49"/>
      <c r="P51" s="49"/>
      <c r="Q51" s="49"/>
      <c r="R51" s="50"/>
      <c r="S51" s="51"/>
      <c r="T51" s="46"/>
      <c r="U51" s="46"/>
      <c r="V51" s="49"/>
    </row>
    <row r="52" spans="1:22" x14ac:dyDescent="0.25">
      <c r="A52" s="13"/>
      <c r="B52" s="9"/>
      <c r="C52" s="9" t="s">
        <v>144</v>
      </c>
      <c r="D52" s="7" t="s">
        <v>30</v>
      </c>
      <c r="E52" s="28">
        <v>80000</v>
      </c>
      <c r="F52" s="28">
        <v>80000</v>
      </c>
      <c r="G52" s="28">
        <v>80000</v>
      </c>
      <c r="H52" s="28">
        <v>80000</v>
      </c>
      <c r="I52" s="29">
        <f t="shared" ref="I52:I56" si="36">H52-G52</f>
        <v>0</v>
      </c>
      <c r="J52" s="31">
        <f t="shared" ref="J52:J56" si="37">I52/G52*100</f>
        <v>0</v>
      </c>
      <c r="K52" s="16" t="s">
        <v>40</v>
      </c>
      <c r="M52" s="46"/>
      <c r="N52" s="48"/>
      <c r="O52" s="49"/>
      <c r="P52" s="49"/>
      <c r="Q52" s="49"/>
      <c r="R52" s="50"/>
      <c r="S52" s="51"/>
      <c r="T52" s="46"/>
      <c r="U52" s="46"/>
      <c r="V52" s="49"/>
    </row>
    <row r="53" spans="1:22" x14ac:dyDescent="0.25">
      <c r="A53" s="13"/>
      <c r="B53" s="9"/>
      <c r="C53" s="9" t="s">
        <v>145</v>
      </c>
      <c r="D53" s="7" t="s">
        <v>30</v>
      </c>
      <c r="E53" s="28">
        <v>80000</v>
      </c>
      <c r="F53" s="28">
        <v>80000</v>
      </c>
      <c r="G53" s="28">
        <v>80000</v>
      </c>
      <c r="H53" s="28">
        <v>80000</v>
      </c>
      <c r="I53" s="29">
        <f t="shared" si="36"/>
        <v>0</v>
      </c>
      <c r="J53" s="31">
        <f t="shared" si="37"/>
        <v>0</v>
      </c>
      <c r="K53" s="16" t="s">
        <v>40</v>
      </c>
      <c r="M53" s="46"/>
      <c r="N53" s="48"/>
      <c r="O53" s="49"/>
      <c r="P53" s="49"/>
      <c r="Q53" s="49"/>
      <c r="R53" s="50"/>
      <c r="S53" s="51"/>
      <c r="T53" s="46"/>
      <c r="U53" s="46"/>
      <c r="V53" s="49"/>
    </row>
    <row r="54" spans="1:22" x14ac:dyDescent="0.25">
      <c r="A54" s="13"/>
      <c r="B54" s="9"/>
      <c r="C54" s="9" t="s">
        <v>146</v>
      </c>
      <c r="D54" s="7" t="s">
        <v>30</v>
      </c>
      <c r="E54" s="28">
        <v>100000</v>
      </c>
      <c r="F54" s="28">
        <v>100000</v>
      </c>
      <c r="G54" s="28">
        <v>100000</v>
      </c>
      <c r="H54" s="28">
        <v>100000</v>
      </c>
      <c r="I54" s="29">
        <f t="shared" si="36"/>
        <v>0</v>
      </c>
      <c r="J54" s="31">
        <f t="shared" si="37"/>
        <v>0</v>
      </c>
      <c r="K54" s="16" t="s">
        <v>40</v>
      </c>
      <c r="M54" s="46"/>
      <c r="N54" s="48"/>
      <c r="O54" s="49"/>
      <c r="P54" s="49"/>
      <c r="Q54" s="49"/>
      <c r="R54" s="50"/>
      <c r="S54" s="51"/>
      <c r="T54" s="46"/>
      <c r="U54" s="46"/>
      <c r="V54" s="49"/>
    </row>
    <row r="55" spans="1:22" x14ac:dyDescent="0.25">
      <c r="A55" s="13"/>
      <c r="B55" s="9"/>
      <c r="C55" s="9" t="s">
        <v>147</v>
      </c>
      <c r="D55" s="7" t="s">
        <v>30</v>
      </c>
      <c r="E55" s="28">
        <v>70000</v>
      </c>
      <c r="F55" s="28">
        <v>70000</v>
      </c>
      <c r="G55" s="28">
        <v>70000</v>
      </c>
      <c r="H55" s="28">
        <v>70000</v>
      </c>
      <c r="I55" s="29">
        <f t="shared" si="36"/>
        <v>0</v>
      </c>
      <c r="J55" s="31">
        <f t="shared" si="37"/>
        <v>0</v>
      </c>
      <c r="K55" s="16" t="s">
        <v>40</v>
      </c>
      <c r="M55" s="46"/>
      <c r="N55" s="48"/>
      <c r="O55" s="49"/>
      <c r="P55" s="49"/>
      <c r="Q55" s="49"/>
      <c r="R55" s="50"/>
      <c r="S55" s="51"/>
      <c r="T55" s="46"/>
      <c r="U55" s="46"/>
      <c r="V55" s="49"/>
    </row>
    <row r="56" spans="1:22" x14ac:dyDescent="0.25">
      <c r="A56" s="13">
        <v>13</v>
      </c>
      <c r="B56" s="73" t="s">
        <v>116</v>
      </c>
      <c r="C56" s="9"/>
      <c r="D56" s="7" t="s">
        <v>30</v>
      </c>
      <c r="E56" s="28">
        <v>35000</v>
      </c>
      <c r="F56" s="28">
        <v>40000</v>
      </c>
      <c r="G56" s="28">
        <v>38000</v>
      </c>
      <c r="H56" s="28">
        <v>37500</v>
      </c>
      <c r="I56" s="29">
        <f t="shared" si="36"/>
        <v>-500</v>
      </c>
      <c r="J56" s="31">
        <f t="shared" si="37"/>
        <v>-1.3157894736842104</v>
      </c>
      <c r="K56" s="16" t="s">
        <v>40</v>
      </c>
      <c r="M56" s="46"/>
      <c r="N56" s="48"/>
      <c r="O56" s="49"/>
      <c r="P56" s="49"/>
      <c r="Q56" s="49"/>
      <c r="R56" s="50"/>
      <c r="S56" s="51"/>
      <c r="T56" s="46"/>
      <c r="U56" s="46"/>
      <c r="V56" s="49"/>
    </row>
    <row r="57" spans="1:22" x14ac:dyDescent="0.25">
      <c r="A57" s="13">
        <v>14</v>
      </c>
      <c r="B57" s="73" t="s">
        <v>117</v>
      </c>
      <c r="C57" s="74" t="s">
        <v>149</v>
      </c>
      <c r="D57" s="7" t="s">
        <v>30</v>
      </c>
      <c r="E57" s="28">
        <v>25000</v>
      </c>
      <c r="F57" s="28">
        <v>30000</v>
      </c>
      <c r="G57" s="28">
        <v>25000</v>
      </c>
      <c r="H57" s="28">
        <v>27500</v>
      </c>
      <c r="I57" s="29">
        <f t="shared" ref="I57" si="38">H57-G57</f>
        <v>2500</v>
      </c>
      <c r="J57" s="31">
        <f t="shared" ref="J57" si="39">I57/G57*100</f>
        <v>10</v>
      </c>
      <c r="K57" s="16" t="s">
        <v>40</v>
      </c>
      <c r="M57" s="46"/>
      <c r="N57" s="48"/>
      <c r="O57" s="49"/>
      <c r="P57" s="49"/>
      <c r="Q57" s="49"/>
      <c r="R57" s="50"/>
      <c r="S57" s="51"/>
      <c r="T57" s="46"/>
      <c r="U57" s="46"/>
      <c r="V57" s="49"/>
    </row>
    <row r="58" spans="1:22" x14ac:dyDescent="0.25">
      <c r="A58" s="13">
        <v>15</v>
      </c>
      <c r="B58" s="73" t="s">
        <v>148</v>
      </c>
      <c r="C58" s="9"/>
      <c r="D58" s="7" t="s">
        <v>30</v>
      </c>
      <c r="E58" s="28">
        <v>40000</v>
      </c>
      <c r="F58" s="28">
        <v>40000</v>
      </c>
      <c r="G58" s="28">
        <v>40000</v>
      </c>
      <c r="H58" s="28">
        <v>40000</v>
      </c>
      <c r="I58" s="29">
        <f t="shared" ref="I58" si="40">H58-G58</f>
        <v>0</v>
      </c>
      <c r="J58" s="31">
        <f t="shared" ref="J58" si="41">I58/G58*100</f>
        <v>0</v>
      </c>
      <c r="K58" s="16" t="s">
        <v>40</v>
      </c>
      <c r="M58" s="46"/>
      <c r="N58" s="48"/>
      <c r="O58" s="49"/>
      <c r="P58" s="49"/>
      <c r="Q58" s="49"/>
      <c r="R58" s="50"/>
      <c r="S58" s="51"/>
      <c r="T58" s="46"/>
      <c r="U58" s="46"/>
      <c r="V58" s="49"/>
    </row>
    <row r="59" spans="1:22" x14ac:dyDescent="0.25">
      <c r="A59" s="13">
        <v>16</v>
      </c>
      <c r="B59" s="39" t="s">
        <v>150</v>
      </c>
      <c r="C59" s="7"/>
      <c r="D59" s="7" t="s">
        <v>30</v>
      </c>
      <c r="E59" s="28">
        <v>25000</v>
      </c>
      <c r="F59" s="28">
        <v>25000</v>
      </c>
      <c r="G59" s="28">
        <v>25000</v>
      </c>
      <c r="H59" s="28">
        <v>25000</v>
      </c>
      <c r="I59" s="29">
        <f t="shared" si="34"/>
        <v>0</v>
      </c>
      <c r="J59" s="31">
        <f t="shared" si="35"/>
        <v>0</v>
      </c>
      <c r="K59" s="16" t="s">
        <v>40</v>
      </c>
      <c r="M59" s="46">
        <v>80</v>
      </c>
      <c r="N59" s="48" t="str">
        <f>C74</f>
        <v>- Gas 12 kg</v>
      </c>
      <c r="O59" s="49">
        <f t="shared" ref="O59:P59" si="42">E74</f>
        <v>220000</v>
      </c>
      <c r="P59" s="49">
        <f t="shared" si="42"/>
        <v>220000</v>
      </c>
      <c r="Q59" s="49">
        <f xml:space="preserve"> H74</f>
        <v>220000</v>
      </c>
      <c r="R59" s="50" t="str">
        <f>K74</f>
        <v>Cukup</v>
      </c>
      <c r="S59" s="51">
        <f>A3</f>
        <v>44823</v>
      </c>
      <c r="T59" s="46" t="s">
        <v>103</v>
      </c>
      <c r="U59" s="46">
        <v>48</v>
      </c>
      <c r="V59" s="49">
        <f>G74</f>
        <v>220000</v>
      </c>
    </row>
    <row r="60" spans="1:22" x14ac:dyDescent="0.25">
      <c r="A60" s="13">
        <v>17</v>
      </c>
      <c r="B60" s="10" t="s">
        <v>15</v>
      </c>
      <c r="C60" s="7"/>
      <c r="D60" s="7"/>
      <c r="E60" s="28"/>
      <c r="F60" s="28"/>
      <c r="G60" s="29"/>
      <c r="H60" s="29"/>
      <c r="I60" s="29"/>
      <c r="J60" s="31"/>
      <c r="K60" s="16"/>
      <c r="M60" s="46">
        <v>81</v>
      </c>
      <c r="N60" s="48" t="str">
        <f>C76</f>
        <v>Sedang</v>
      </c>
      <c r="O60" s="49">
        <f>E76</f>
        <v>20000</v>
      </c>
      <c r="P60" s="49">
        <f>F76</f>
        <v>20000</v>
      </c>
      <c r="Q60" s="49">
        <f xml:space="preserve"> H76</f>
        <v>20000</v>
      </c>
      <c r="R60" s="50" t="str">
        <f>K76</f>
        <v>Cukup</v>
      </c>
      <c r="S60" s="51">
        <f>A3</f>
        <v>44823</v>
      </c>
      <c r="T60" s="46" t="s">
        <v>104</v>
      </c>
      <c r="U60" s="46">
        <v>49</v>
      </c>
      <c r="V60" s="49">
        <f>G76</f>
        <v>20000</v>
      </c>
    </row>
    <row r="61" spans="1:22" x14ac:dyDescent="0.25">
      <c r="A61" s="13"/>
      <c r="B61" s="9"/>
      <c r="C61" s="9" t="s">
        <v>16</v>
      </c>
      <c r="D61" s="7" t="s">
        <v>30</v>
      </c>
      <c r="E61" s="28">
        <v>150000</v>
      </c>
      <c r="F61" s="28">
        <v>150000</v>
      </c>
      <c r="G61" s="29">
        <v>150000</v>
      </c>
      <c r="H61" s="29">
        <v>150000</v>
      </c>
      <c r="I61" s="29">
        <f t="shared" ref="I61:I70" si="43">H61-G61</f>
        <v>0</v>
      </c>
      <c r="J61" s="31">
        <f t="shared" ref="J61:J70" si="44">I61/G61*100</f>
        <v>0</v>
      </c>
      <c r="K61" s="16" t="s">
        <v>40</v>
      </c>
      <c r="M61" s="46">
        <v>82</v>
      </c>
      <c r="N61" s="48" t="str">
        <f>C78</f>
        <v>Sedang</v>
      </c>
      <c r="O61" s="49">
        <f t="shared" ref="O61:P61" si="45">E78</f>
        <v>10000</v>
      </c>
      <c r="P61" s="49">
        <f t="shared" si="45"/>
        <v>10000</v>
      </c>
      <c r="Q61" s="49">
        <f xml:space="preserve"> H78</f>
        <v>10000</v>
      </c>
      <c r="R61" s="50" t="str">
        <f>K78</f>
        <v>Cukup</v>
      </c>
      <c r="S61" s="51">
        <f>A3</f>
        <v>44823</v>
      </c>
      <c r="T61" s="46" t="s">
        <v>105</v>
      </c>
      <c r="U61" s="46">
        <v>50</v>
      </c>
      <c r="V61" s="49">
        <f>G78</f>
        <v>10000</v>
      </c>
    </row>
    <row r="62" spans="1:22" x14ac:dyDescent="0.25">
      <c r="A62" s="13"/>
      <c r="B62" s="9"/>
      <c r="C62" s="9" t="s">
        <v>17</v>
      </c>
      <c r="D62" s="7" t="s">
        <v>30</v>
      </c>
      <c r="E62" s="28">
        <v>80000</v>
      </c>
      <c r="F62" s="28">
        <v>80000</v>
      </c>
      <c r="G62" s="29">
        <v>80000</v>
      </c>
      <c r="H62" s="29">
        <v>80000</v>
      </c>
      <c r="I62" s="29">
        <f t="shared" si="43"/>
        <v>0</v>
      </c>
      <c r="J62" s="31">
        <f t="shared" si="44"/>
        <v>0</v>
      </c>
      <c r="K62" s="16" t="s">
        <v>40</v>
      </c>
      <c r="M62" s="46">
        <v>83</v>
      </c>
      <c r="N62" s="48" t="e">
        <f>#REF!</f>
        <v>#REF!</v>
      </c>
      <c r="O62" s="49" t="e">
        <f>#REF!</f>
        <v>#REF!</v>
      </c>
      <c r="P62" s="49" t="e">
        <f>#REF!</f>
        <v>#REF!</v>
      </c>
      <c r="Q62" s="49" t="e">
        <f>#REF!</f>
        <v>#REF!</v>
      </c>
      <c r="R62" s="50" t="e">
        <f>#REF!</f>
        <v>#REF!</v>
      </c>
      <c r="S62" s="51">
        <f>A3</f>
        <v>44823</v>
      </c>
      <c r="T62" s="46" t="s">
        <v>106</v>
      </c>
      <c r="U62" s="46">
        <v>51</v>
      </c>
      <c r="V62" s="49" t="e">
        <f>#REF!</f>
        <v>#REF!</v>
      </c>
    </row>
    <row r="63" spans="1:22" x14ac:dyDescent="0.25">
      <c r="A63" s="13"/>
      <c r="B63" s="9"/>
      <c r="C63" s="9" t="s">
        <v>59</v>
      </c>
      <c r="D63" s="7" t="s">
        <v>30</v>
      </c>
      <c r="E63" s="28">
        <v>90000</v>
      </c>
      <c r="F63" s="28">
        <v>90000</v>
      </c>
      <c r="G63" s="28">
        <v>90000</v>
      </c>
      <c r="H63" s="28">
        <v>90000</v>
      </c>
      <c r="I63" s="29">
        <f t="shared" si="43"/>
        <v>0</v>
      </c>
      <c r="J63" s="31">
        <f t="shared" si="44"/>
        <v>0</v>
      </c>
      <c r="K63" s="16" t="s">
        <v>40</v>
      </c>
      <c r="M63" s="46">
        <v>84</v>
      </c>
      <c r="N63" s="48">
        <f>C79</f>
        <v>0</v>
      </c>
      <c r="O63" s="49">
        <f>E79</f>
        <v>0</v>
      </c>
      <c r="P63" s="49">
        <f>F79</f>
        <v>0</v>
      </c>
      <c r="Q63" s="49">
        <f xml:space="preserve"> H79</f>
        <v>0</v>
      </c>
      <c r="R63" s="50">
        <f>K79</f>
        <v>0</v>
      </c>
      <c r="S63" s="51">
        <f>A3</f>
        <v>44823</v>
      </c>
      <c r="T63" s="46" t="s">
        <v>111</v>
      </c>
      <c r="U63" s="46">
        <v>52</v>
      </c>
      <c r="V63" s="49">
        <f>G79</f>
        <v>0</v>
      </c>
    </row>
    <row r="64" spans="1:22" x14ac:dyDescent="0.25">
      <c r="A64" s="13"/>
      <c r="B64" s="9"/>
      <c r="C64" s="9" t="s">
        <v>60</v>
      </c>
      <c r="D64" s="7" t="s">
        <v>30</v>
      </c>
      <c r="E64" s="28">
        <v>60000</v>
      </c>
      <c r="F64" s="28">
        <v>60000</v>
      </c>
      <c r="G64" s="28">
        <v>60000</v>
      </c>
      <c r="H64" s="28">
        <v>60000</v>
      </c>
      <c r="I64" s="29">
        <f t="shared" si="43"/>
        <v>0</v>
      </c>
      <c r="J64" s="31">
        <f t="shared" si="44"/>
        <v>0</v>
      </c>
      <c r="K64" s="16" t="s">
        <v>40</v>
      </c>
      <c r="M64" s="46">
        <v>86</v>
      </c>
      <c r="N64" s="48" t="str">
        <f>C80</f>
        <v>- Ikan Kembung</v>
      </c>
      <c r="O64" s="49">
        <f>E80</f>
        <v>50000</v>
      </c>
      <c r="P64" s="49">
        <f>F80</f>
        <v>50000</v>
      </c>
      <c r="Q64" s="49">
        <f xml:space="preserve"> H80</f>
        <v>50000</v>
      </c>
      <c r="R64" s="50" t="str">
        <f>K80</f>
        <v>Cukup</v>
      </c>
      <c r="S64" s="51">
        <f>A3</f>
        <v>44823</v>
      </c>
      <c r="T64" s="46" t="s">
        <v>107</v>
      </c>
      <c r="U64" s="46">
        <v>53</v>
      </c>
      <c r="V64" s="49">
        <f>G80</f>
        <v>50000</v>
      </c>
    </row>
    <row r="65" spans="1:22" x14ac:dyDescent="0.25">
      <c r="A65" s="13">
        <v>18</v>
      </c>
      <c r="B65" s="10" t="s">
        <v>18</v>
      </c>
      <c r="C65" s="7" t="s">
        <v>26</v>
      </c>
      <c r="D65" s="7" t="s">
        <v>30</v>
      </c>
      <c r="E65" s="29">
        <v>25000</v>
      </c>
      <c r="F65" s="29">
        <v>25000</v>
      </c>
      <c r="G65" s="29">
        <v>25000</v>
      </c>
      <c r="H65" s="29">
        <v>25000</v>
      </c>
      <c r="I65" s="29">
        <f t="shared" si="43"/>
        <v>0</v>
      </c>
      <c r="J65" s="31">
        <f t="shared" si="44"/>
        <v>0</v>
      </c>
      <c r="K65" s="16" t="s">
        <v>40</v>
      </c>
      <c r="M65" s="46">
        <v>101</v>
      </c>
      <c r="N65" s="48" t="str">
        <f>C81</f>
        <v>- Ikan Tongkol</v>
      </c>
      <c r="O65" s="49">
        <f>E81</f>
        <v>40000</v>
      </c>
      <c r="P65" s="49">
        <f>F81</f>
        <v>45000</v>
      </c>
      <c r="Q65" s="49">
        <f xml:space="preserve"> H81</f>
        <v>42500</v>
      </c>
      <c r="R65" s="50" t="str">
        <f t="shared" ref="R65" si="46">K81</f>
        <v>Cukup</v>
      </c>
      <c r="S65" s="51">
        <f>A3</f>
        <v>44823</v>
      </c>
      <c r="T65" s="53" t="s">
        <v>116</v>
      </c>
      <c r="U65" s="46">
        <v>54</v>
      </c>
      <c r="V65" s="49">
        <f>G81</f>
        <v>45000</v>
      </c>
    </row>
    <row r="66" spans="1:22" x14ac:dyDescent="0.25">
      <c r="A66" s="13">
        <v>19</v>
      </c>
      <c r="B66" s="10" t="s">
        <v>19</v>
      </c>
      <c r="C66" s="7" t="s">
        <v>28</v>
      </c>
      <c r="D66" s="7" t="s">
        <v>30</v>
      </c>
      <c r="E66" s="29">
        <v>30000</v>
      </c>
      <c r="F66" s="29">
        <v>30000</v>
      </c>
      <c r="G66" s="29">
        <v>30000</v>
      </c>
      <c r="H66" s="29">
        <v>30000</v>
      </c>
      <c r="I66" s="29">
        <f t="shared" si="43"/>
        <v>0</v>
      </c>
      <c r="J66" s="31">
        <f t="shared" si="44"/>
        <v>0</v>
      </c>
      <c r="K66" s="16" t="s">
        <v>40</v>
      </c>
      <c r="M66" s="46">
        <v>102</v>
      </c>
      <c r="N66" s="48" t="str">
        <f>C82</f>
        <v>- Ikan Nila</v>
      </c>
      <c r="O66" s="49">
        <f>E82</f>
        <v>45000</v>
      </c>
      <c r="P66" s="49">
        <f>F82</f>
        <v>45000</v>
      </c>
      <c r="Q66" s="49">
        <f xml:space="preserve"> H82</f>
        <v>45000</v>
      </c>
      <c r="R66" s="50" t="str">
        <f>K82</f>
        <v>Cukup</v>
      </c>
      <c r="S66" s="51">
        <f>A3</f>
        <v>44823</v>
      </c>
      <c r="T66" s="53" t="s">
        <v>117</v>
      </c>
      <c r="U66" s="46">
        <v>55</v>
      </c>
      <c r="V66" s="49">
        <f>G82</f>
        <v>45000</v>
      </c>
    </row>
    <row r="67" spans="1:22" x14ac:dyDescent="0.25">
      <c r="A67" s="13"/>
      <c r="B67" s="11"/>
      <c r="C67" s="7" t="s">
        <v>26</v>
      </c>
      <c r="D67" s="7" t="s">
        <v>30</v>
      </c>
      <c r="E67" s="28">
        <v>40000</v>
      </c>
      <c r="F67" s="28">
        <v>40000</v>
      </c>
      <c r="G67" s="28">
        <v>40000</v>
      </c>
      <c r="H67" s="28">
        <v>40000</v>
      </c>
      <c r="I67" s="29">
        <f t="shared" si="43"/>
        <v>0</v>
      </c>
      <c r="J67" s="31">
        <f t="shared" si="44"/>
        <v>0</v>
      </c>
      <c r="K67" s="16" t="s">
        <v>40</v>
      </c>
      <c r="M67" s="46">
        <v>105</v>
      </c>
      <c r="N67" s="48" t="str">
        <f>C83</f>
        <v>- Ikan Patin</v>
      </c>
      <c r="O67" s="49">
        <f>E83</f>
        <v>35000</v>
      </c>
      <c r="P67" s="49">
        <f>F83</f>
        <v>35000</v>
      </c>
      <c r="Q67" s="49">
        <f xml:space="preserve"> H83</f>
        <v>35000</v>
      </c>
      <c r="R67" s="50" t="str">
        <f>K83</f>
        <v>Cukup</v>
      </c>
      <c r="S67" s="51">
        <f>A3</f>
        <v>44823</v>
      </c>
      <c r="T67" s="53" t="s">
        <v>118</v>
      </c>
      <c r="U67" s="46">
        <v>56</v>
      </c>
      <c r="V67" s="49">
        <f>G83</f>
        <v>35000</v>
      </c>
    </row>
    <row r="68" spans="1:22" x14ac:dyDescent="0.25">
      <c r="A68" s="13">
        <v>20</v>
      </c>
      <c r="B68" s="10" t="s">
        <v>151</v>
      </c>
      <c r="C68" s="7"/>
      <c r="D68" s="7" t="s">
        <v>30</v>
      </c>
      <c r="E68" s="29">
        <v>17500</v>
      </c>
      <c r="F68" s="29">
        <v>17500</v>
      </c>
      <c r="G68" s="29">
        <v>17500</v>
      </c>
      <c r="H68" s="29">
        <v>17500</v>
      </c>
      <c r="I68" s="29">
        <f t="shared" si="43"/>
        <v>0</v>
      </c>
      <c r="J68" s="31">
        <f t="shared" ref="J68" si="47">I68/G68*100</f>
        <v>0</v>
      </c>
      <c r="K68" s="16" t="s">
        <v>40</v>
      </c>
      <c r="M68" s="46"/>
      <c r="N68" s="48"/>
      <c r="O68" s="49"/>
      <c r="P68" s="49"/>
      <c r="Q68" s="49"/>
      <c r="R68" s="50"/>
      <c r="S68" s="51"/>
      <c r="T68" s="53"/>
      <c r="U68" s="46"/>
      <c r="V68" s="49"/>
    </row>
    <row r="69" spans="1:22" x14ac:dyDescent="0.25">
      <c r="A69" s="13">
        <v>21</v>
      </c>
      <c r="B69" s="39" t="s">
        <v>61</v>
      </c>
      <c r="C69" s="7" t="s">
        <v>161</v>
      </c>
      <c r="D69" s="7" t="s">
        <v>30</v>
      </c>
      <c r="E69" s="29">
        <v>6000</v>
      </c>
      <c r="F69" s="29">
        <v>6000</v>
      </c>
      <c r="G69" s="29">
        <v>6000</v>
      </c>
      <c r="H69" s="29">
        <v>6000</v>
      </c>
      <c r="I69" s="29">
        <f t="shared" si="43"/>
        <v>0</v>
      </c>
      <c r="J69" s="31">
        <f t="shared" si="44"/>
        <v>0</v>
      </c>
      <c r="K69" s="16" t="s">
        <v>40</v>
      </c>
      <c r="M69" s="46">
        <v>104</v>
      </c>
      <c r="N69" s="48" t="e">
        <f>#REF!</f>
        <v>#REF!</v>
      </c>
      <c r="O69" s="49" t="e">
        <f>#REF!</f>
        <v>#REF!</v>
      </c>
      <c r="P69" s="49" t="e">
        <f>#REF!</f>
        <v>#REF!</v>
      </c>
      <c r="Q69" s="49" t="e">
        <f>#REF!</f>
        <v>#REF!</v>
      </c>
      <c r="R69" s="50" t="e">
        <f>#REF!</f>
        <v>#REF!</v>
      </c>
      <c r="S69" s="51">
        <f>A3</f>
        <v>44823</v>
      </c>
      <c r="T69" s="53" t="s">
        <v>119</v>
      </c>
      <c r="U69" s="46">
        <v>58</v>
      </c>
      <c r="V69" s="49" t="e">
        <f>#REF!</f>
        <v>#REF!</v>
      </c>
    </row>
    <row r="70" spans="1:22" x14ac:dyDescent="0.25">
      <c r="A70" s="13">
        <v>22</v>
      </c>
      <c r="B70" s="39" t="s">
        <v>64</v>
      </c>
      <c r="C70" s="7" t="s">
        <v>25</v>
      </c>
      <c r="D70" s="7" t="s">
        <v>31</v>
      </c>
      <c r="E70" s="29">
        <v>7000</v>
      </c>
      <c r="F70" s="29">
        <v>7000</v>
      </c>
      <c r="G70" s="29">
        <v>7000</v>
      </c>
      <c r="H70" s="29">
        <v>7000</v>
      </c>
      <c r="I70" s="29">
        <f t="shared" si="43"/>
        <v>0</v>
      </c>
      <c r="J70" s="31">
        <f t="shared" si="44"/>
        <v>0</v>
      </c>
      <c r="K70" s="16" t="s">
        <v>40</v>
      </c>
    </row>
    <row r="71" spans="1:22" x14ac:dyDescent="0.25">
      <c r="A71" s="13">
        <v>23</v>
      </c>
      <c r="B71" s="10" t="s">
        <v>42</v>
      </c>
      <c r="C71" s="7"/>
      <c r="D71" s="7"/>
      <c r="E71" s="28"/>
      <c r="F71" s="28"/>
      <c r="G71" s="29"/>
      <c r="H71" s="29"/>
      <c r="I71" s="29"/>
      <c r="J71" s="31"/>
      <c r="K71" s="16"/>
    </row>
    <row r="72" spans="1:22" x14ac:dyDescent="0.25">
      <c r="A72" s="13"/>
      <c r="B72" s="27"/>
      <c r="C72" s="27" t="s">
        <v>43</v>
      </c>
      <c r="D72" s="7" t="s">
        <v>45</v>
      </c>
      <c r="E72" s="28">
        <v>20000</v>
      </c>
      <c r="F72" s="28">
        <v>30000</v>
      </c>
      <c r="G72" s="28">
        <v>26000</v>
      </c>
      <c r="H72" s="28">
        <v>26000</v>
      </c>
      <c r="I72" s="29">
        <f>H72-G72</f>
        <v>0</v>
      </c>
      <c r="J72" s="31">
        <f>I72/G72*100</f>
        <v>0</v>
      </c>
      <c r="K72" s="16" t="s">
        <v>40</v>
      </c>
    </row>
    <row r="73" spans="1:22" x14ac:dyDescent="0.25">
      <c r="A73" s="13"/>
      <c r="B73" s="27"/>
      <c r="C73" s="27" t="s">
        <v>66</v>
      </c>
      <c r="D73" s="7" t="s">
        <v>45</v>
      </c>
      <c r="E73" s="28">
        <v>120000</v>
      </c>
      <c r="F73" s="28">
        <v>120000</v>
      </c>
      <c r="G73" s="29">
        <v>120000</v>
      </c>
      <c r="H73" s="29">
        <v>120000</v>
      </c>
      <c r="I73" s="29">
        <f>H73-G73</f>
        <v>0</v>
      </c>
      <c r="J73" s="31"/>
      <c r="K73" s="16" t="s">
        <v>40</v>
      </c>
    </row>
    <row r="74" spans="1:22" x14ac:dyDescent="0.25">
      <c r="A74" s="13"/>
      <c r="B74" s="9"/>
      <c r="C74" s="9" t="s">
        <v>44</v>
      </c>
      <c r="D74" s="7" t="s">
        <v>45</v>
      </c>
      <c r="E74" s="28">
        <v>220000</v>
      </c>
      <c r="F74" s="29">
        <v>220000</v>
      </c>
      <c r="G74" s="29">
        <v>220000</v>
      </c>
      <c r="H74" s="29">
        <v>220000</v>
      </c>
      <c r="I74" s="29">
        <f>H74-G74</f>
        <v>0</v>
      </c>
      <c r="J74" s="31">
        <f>I74/G74*100</f>
        <v>0</v>
      </c>
      <c r="K74" s="16" t="s">
        <v>40</v>
      </c>
    </row>
    <row r="75" spans="1:22" x14ac:dyDescent="0.25">
      <c r="A75" s="13">
        <v>24</v>
      </c>
      <c r="B75" s="73" t="s">
        <v>157</v>
      </c>
      <c r="C75" s="7" t="s">
        <v>25</v>
      </c>
      <c r="D75" s="7" t="s">
        <v>30</v>
      </c>
      <c r="E75" s="28">
        <v>20000</v>
      </c>
      <c r="F75" s="28">
        <v>20000</v>
      </c>
      <c r="G75" s="28">
        <v>20000</v>
      </c>
      <c r="H75" s="28">
        <v>20000</v>
      </c>
      <c r="I75" s="29">
        <f t="shared" ref="I75" si="48">H75-G75</f>
        <v>0</v>
      </c>
      <c r="J75" s="31">
        <f t="shared" ref="J75" si="49">I75/G75*100</f>
        <v>0</v>
      </c>
      <c r="K75" s="16" t="s">
        <v>40</v>
      </c>
    </row>
    <row r="76" spans="1:22" x14ac:dyDescent="0.25">
      <c r="A76" s="13">
        <v>25</v>
      </c>
      <c r="B76" s="73" t="s">
        <v>158</v>
      </c>
      <c r="C76" s="7" t="s">
        <v>25</v>
      </c>
      <c r="D76" s="7" t="s">
        <v>30</v>
      </c>
      <c r="E76" s="28">
        <v>20000</v>
      </c>
      <c r="F76" s="28">
        <v>20000</v>
      </c>
      <c r="G76" s="28">
        <v>20000</v>
      </c>
      <c r="H76" s="28">
        <v>20000</v>
      </c>
      <c r="I76" s="29">
        <f t="shared" ref="I76:I78" si="50">H76-G76</f>
        <v>0</v>
      </c>
      <c r="J76" s="31">
        <f t="shared" ref="J76:J78" si="51">I76/G76*100</f>
        <v>0</v>
      </c>
      <c r="K76" s="16" t="s">
        <v>40</v>
      </c>
    </row>
    <row r="77" spans="1:22" x14ac:dyDescent="0.25">
      <c r="A77" s="13">
        <v>26</v>
      </c>
      <c r="B77" s="73" t="s">
        <v>159</v>
      </c>
      <c r="C77" s="7" t="s">
        <v>25</v>
      </c>
      <c r="D77" s="7" t="s">
        <v>30</v>
      </c>
      <c r="E77" s="28">
        <v>15000</v>
      </c>
      <c r="F77" s="28">
        <v>15000</v>
      </c>
      <c r="G77" s="28">
        <v>15000</v>
      </c>
      <c r="H77" s="28">
        <v>15000</v>
      </c>
      <c r="I77" s="29">
        <f t="shared" ref="I77" si="52">H77-G77</f>
        <v>0</v>
      </c>
      <c r="J77" s="31">
        <f t="shared" ref="J77" si="53">I77/G77*100</f>
        <v>0</v>
      </c>
      <c r="K77" s="16" t="s">
        <v>40</v>
      </c>
    </row>
    <row r="78" spans="1:22" x14ac:dyDescent="0.25">
      <c r="A78" s="13"/>
      <c r="B78" s="73" t="s">
        <v>160</v>
      </c>
      <c r="C78" s="7" t="s">
        <v>25</v>
      </c>
      <c r="D78" s="7" t="s">
        <v>30</v>
      </c>
      <c r="E78" s="28">
        <v>10000</v>
      </c>
      <c r="F78" s="28">
        <v>10000</v>
      </c>
      <c r="G78" s="28">
        <v>10000</v>
      </c>
      <c r="H78" s="28">
        <v>10000</v>
      </c>
      <c r="I78" s="29">
        <f t="shared" si="50"/>
        <v>0</v>
      </c>
      <c r="J78" s="31">
        <f t="shared" si="51"/>
        <v>0</v>
      </c>
      <c r="K78" s="16" t="s">
        <v>40</v>
      </c>
    </row>
    <row r="79" spans="1:22" x14ac:dyDescent="0.25">
      <c r="A79" s="13">
        <v>27</v>
      </c>
      <c r="B79" s="10" t="s">
        <v>20</v>
      </c>
      <c r="C79" s="7"/>
      <c r="D79" s="7"/>
      <c r="E79" s="28"/>
      <c r="F79" s="28"/>
      <c r="G79" s="29"/>
      <c r="H79" s="29"/>
      <c r="I79" s="29"/>
      <c r="J79" s="32"/>
      <c r="K79" s="4"/>
    </row>
    <row r="80" spans="1:22" x14ac:dyDescent="0.25">
      <c r="A80" s="13"/>
      <c r="B80" s="9"/>
      <c r="C80" s="9" t="s">
        <v>155</v>
      </c>
      <c r="D80" s="7" t="s">
        <v>30</v>
      </c>
      <c r="E80" s="28">
        <v>50000</v>
      </c>
      <c r="F80" s="28">
        <v>50000</v>
      </c>
      <c r="G80" s="28">
        <v>50000</v>
      </c>
      <c r="H80" s="28">
        <v>50000</v>
      </c>
      <c r="I80" s="29">
        <f t="shared" ref="I80:I85" si="54">H80-G80</f>
        <v>0</v>
      </c>
      <c r="J80" s="31">
        <f t="shared" ref="J80:J85" si="55">I80/G80*100</f>
        <v>0</v>
      </c>
      <c r="K80" s="16" t="s">
        <v>40</v>
      </c>
    </row>
    <row r="81" spans="1:11" x14ac:dyDescent="0.25">
      <c r="A81" s="13"/>
      <c r="B81" s="9"/>
      <c r="C81" s="9" t="s">
        <v>156</v>
      </c>
      <c r="D81" s="7" t="s">
        <v>30</v>
      </c>
      <c r="E81" s="28">
        <v>40000</v>
      </c>
      <c r="F81" s="28">
        <v>45000</v>
      </c>
      <c r="G81" s="28">
        <v>45000</v>
      </c>
      <c r="H81" s="28">
        <v>42500</v>
      </c>
      <c r="I81" s="29">
        <f t="shared" si="54"/>
        <v>-2500</v>
      </c>
      <c r="J81" s="31">
        <f t="shared" si="55"/>
        <v>-5.5555555555555554</v>
      </c>
      <c r="K81" s="16" t="s">
        <v>40</v>
      </c>
    </row>
    <row r="82" spans="1:11" x14ac:dyDescent="0.25">
      <c r="A82" s="13"/>
      <c r="B82" s="9"/>
      <c r="C82" s="9" t="s">
        <v>21</v>
      </c>
      <c r="D82" s="7" t="s">
        <v>30</v>
      </c>
      <c r="E82" s="28">
        <v>45000</v>
      </c>
      <c r="F82" s="28">
        <v>45000</v>
      </c>
      <c r="G82" s="28">
        <v>45000</v>
      </c>
      <c r="H82" s="28">
        <v>45000</v>
      </c>
      <c r="I82" s="29">
        <f t="shared" si="54"/>
        <v>0</v>
      </c>
      <c r="J82" s="31">
        <f t="shared" si="55"/>
        <v>0</v>
      </c>
      <c r="K82" s="16" t="s">
        <v>40</v>
      </c>
    </row>
    <row r="83" spans="1:11" x14ac:dyDescent="0.25">
      <c r="A83" s="13"/>
      <c r="B83" s="9"/>
      <c r="C83" s="9" t="s">
        <v>22</v>
      </c>
      <c r="D83" s="7" t="s">
        <v>30</v>
      </c>
      <c r="E83" s="29">
        <v>35000</v>
      </c>
      <c r="F83" s="29">
        <v>35000</v>
      </c>
      <c r="G83" s="29">
        <v>35000</v>
      </c>
      <c r="H83" s="29">
        <v>35000</v>
      </c>
      <c r="I83" s="29">
        <f t="shared" si="54"/>
        <v>0</v>
      </c>
      <c r="J83" s="31">
        <f t="shared" si="55"/>
        <v>0</v>
      </c>
      <c r="K83" s="16" t="s">
        <v>40</v>
      </c>
    </row>
    <row r="84" spans="1:11" x14ac:dyDescent="0.25">
      <c r="A84" s="13"/>
      <c r="B84" s="9"/>
      <c r="C84" s="9" t="s">
        <v>23</v>
      </c>
      <c r="D84" s="7" t="s">
        <v>30</v>
      </c>
      <c r="E84" s="28">
        <v>50000</v>
      </c>
      <c r="F84" s="28">
        <v>50000</v>
      </c>
      <c r="G84" s="28">
        <v>60000</v>
      </c>
      <c r="H84" s="28">
        <v>50000</v>
      </c>
      <c r="I84" s="29">
        <f t="shared" ref="I84" si="56">H84-G84</f>
        <v>-10000</v>
      </c>
      <c r="J84" s="31">
        <f t="shared" ref="J84" si="57">I84/G84*100</f>
        <v>-16.666666666666664</v>
      </c>
      <c r="K84" s="16" t="s">
        <v>40</v>
      </c>
    </row>
    <row r="85" spans="1:11" x14ac:dyDescent="0.25">
      <c r="A85" s="13"/>
      <c r="B85" s="9"/>
      <c r="C85" s="9" t="s">
        <v>24</v>
      </c>
      <c r="D85" s="7" t="s">
        <v>30</v>
      </c>
      <c r="E85" s="28">
        <v>80000</v>
      </c>
      <c r="F85" s="28">
        <v>80000</v>
      </c>
      <c r="G85" s="28">
        <v>90000</v>
      </c>
      <c r="H85" s="28">
        <v>80000</v>
      </c>
      <c r="I85" s="29">
        <f t="shared" si="54"/>
        <v>-10000</v>
      </c>
      <c r="J85" s="31">
        <f t="shared" si="55"/>
        <v>-11.111111111111111</v>
      </c>
      <c r="K85" s="16" t="s">
        <v>40</v>
      </c>
    </row>
    <row r="86" spans="1:11" x14ac:dyDescent="0.25">
      <c r="A86" s="20"/>
      <c r="B86" s="21"/>
      <c r="C86" s="22"/>
      <c r="D86" s="22"/>
      <c r="E86" s="22"/>
      <c r="F86" s="22"/>
      <c r="G86" s="23"/>
      <c r="H86" s="23"/>
      <c r="I86" s="24"/>
      <c r="J86" s="25"/>
      <c r="K86" s="26"/>
    </row>
    <row r="87" spans="1:11" x14ac:dyDescent="0.25">
      <c r="A87" s="20"/>
      <c r="B87" s="21"/>
      <c r="C87" s="22"/>
      <c r="D87" s="22"/>
      <c r="E87" s="22"/>
      <c r="F87" s="22"/>
      <c r="G87" s="23"/>
      <c r="H87" s="23"/>
      <c r="I87" s="24"/>
      <c r="J87" s="25"/>
      <c r="K87" s="26"/>
    </row>
  </sheetData>
  <mergeCells count="12">
    <mergeCell ref="A1:K1"/>
    <mergeCell ref="A2:K2"/>
    <mergeCell ref="A3:K3"/>
    <mergeCell ref="A5:A7"/>
    <mergeCell ref="B5:B7"/>
    <mergeCell ref="C5:C7"/>
    <mergeCell ref="F5:F7"/>
    <mergeCell ref="G5:H5"/>
    <mergeCell ref="I5:J6"/>
    <mergeCell ref="D5:D7"/>
    <mergeCell ref="E5:E7"/>
    <mergeCell ref="K5:K7"/>
  </mergeCells>
  <conditionalFormatting sqref="T2:T64">
    <cfRule type="duplicateValues" dxfId="1" priority="3"/>
  </conditionalFormatting>
  <conditionalFormatting sqref="M1:M69">
    <cfRule type="duplicateValues" dxfId="0" priority="6"/>
  </conditionalFormatting>
  <printOptions horizontalCentered="1"/>
  <pageMargins left="0.19685039370078741" right="0.19685039370078741" top="0.15748031496062992" bottom="7.874015748031496E-2" header="0.31496062992125984" footer="0.31496062992125984"/>
  <pageSetup paperSize="14" scale="69" orientation="portrait" horizontalDpi="4294967293" copies="1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harga</vt:lpstr>
      <vt:lpstr>harga!Print_Area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LENOVO</cp:lastModifiedBy>
  <cp:lastPrinted>2022-09-19T13:38:22Z</cp:lastPrinted>
  <dcterms:created xsi:type="dcterms:W3CDTF">2014-05-21T06:40:11Z</dcterms:created>
  <dcterms:modified xsi:type="dcterms:W3CDTF">2022-09-19T14:25:21Z</dcterms:modified>
</cp:coreProperties>
</file>