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Work\freelance\unk-pkp-005-sfy\project\docs\"/>
    </mc:Choice>
  </mc:AlternateContent>
  <xr:revisionPtr revIDLastSave="0" documentId="13_ncr:1_{B9621B0F-4F39-4FCE-ACAE-889D5B69B059}" xr6:coauthVersionLast="47" xr6:coauthVersionMax="47" xr10:uidLastSave="{00000000-0000-0000-0000-000000000000}"/>
  <bookViews>
    <workbookView xWindow="-110" yWindow="-110" windowWidth="19420" windowHeight="11020" activeTab="9" xr2:uid="{00000000-000D-0000-FFFF-FFFF00000000}"/>
  </bookViews>
  <sheets>
    <sheet name="PULSA TF" sheetId="1" r:id="rId1"/>
    <sheet name="PULSA REG" sheetId="2" r:id="rId2"/>
    <sheet name="KUOTA AXIS" sheetId="3" r:id="rId3"/>
    <sheet name="KUOTA BYU" sheetId="4" r:id="rId4"/>
    <sheet name="KUOTA INDOSAT" sheetId="5" r:id="rId5"/>
    <sheet name="KUOTA SMARTFREN" sheetId="7" r:id="rId6"/>
    <sheet name="KUOTA TELKOMSEL " sheetId="6" r:id="rId7"/>
    <sheet name="KUOTA THREE" sheetId="8" r:id="rId8"/>
    <sheet name="KUOTA XL " sheetId="9" r:id="rId9"/>
    <sheet name="INJECT VOC" sheetId="10" r:id="rId10"/>
    <sheet name="SMS NELPON" sheetId="11" r:id="rId11"/>
  </sheets>
  <externalReferences>
    <externalReference r:id="rId12"/>
  </externalReferences>
  <calcPr calcId="181029"/>
</workbook>
</file>

<file path=xl/calcChain.xml><?xml version="1.0" encoding="utf-8"?>
<calcChain xmlns="http://schemas.openxmlformats.org/spreadsheetml/2006/main">
  <c r="P92" i="10" l="1"/>
  <c r="O92" i="10"/>
  <c r="N92" i="10"/>
  <c r="M92" i="10"/>
  <c r="L92" i="10"/>
  <c r="P91" i="10"/>
  <c r="O91" i="10"/>
  <c r="N91" i="10"/>
  <c r="M91" i="10"/>
  <c r="L91" i="10"/>
  <c r="P87" i="10"/>
  <c r="O87" i="10"/>
  <c r="N87" i="10"/>
  <c r="M87" i="10"/>
  <c r="L87" i="10"/>
  <c r="P86" i="10"/>
  <c r="O86" i="10"/>
  <c r="N86" i="10"/>
  <c r="M86" i="10"/>
  <c r="L86" i="10"/>
  <c r="P82" i="10"/>
  <c r="O82" i="10"/>
  <c r="N82" i="10"/>
  <c r="M82" i="10"/>
  <c r="L82" i="10"/>
  <c r="P81" i="10"/>
  <c r="O81" i="10"/>
  <c r="N81" i="10"/>
  <c r="M81" i="10"/>
  <c r="L81" i="10"/>
  <c r="P77" i="10"/>
  <c r="O77" i="10"/>
  <c r="N77" i="10"/>
  <c r="M77" i="10"/>
  <c r="L77" i="10"/>
  <c r="P76" i="10"/>
  <c r="O76" i="10"/>
  <c r="N76" i="10"/>
  <c r="M76" i="10"/>
  <c r="L76" i="10"/>
  <c r="P69" i="10"/>
  <c r="O69" i="10"/>
  <c r="N69" i="10"/>
  <c r="M69" i="10"/>
  <c r="L69" i="10"/>
  <c r="P68" i="10"/>
  <c r="O68" i="10"/>
  <c r="N68" i="10"/>
  <c r="M68" i="10"/>
  <c r="L68" i="10"/>
  <c r="P64" i="10"/>
  <c r="O64" i="10"/>
  <c r="N64" i="10"/>
  <c r="M64" i="10"/>
  <c r="L64" i="10"/>
  <c r="P63" i="10"/>
  <c r="O63" i="10"/>
  <c r="N63" i="10"/>
  <c r="M63" i="10"/>
  <c r="L63" i="10"/>
  <c r="P59" i="10"/>
  <c r="O59" i="10"/>
  <c r="N59" i="10"/>
  <c r="M59" i="10"/>
  <c r="L59" i="10"/>
  <c r="P58" i="10"/>
  <c r="O58" i="10"/>
  <c r="N58" i="10"/>
  <c r="M58" i="10"/>
  <c r="L58" i="10"/>
  <c r="P54" i="10"/>
  <c r="O54" i="10"/>
  <c r="N54" i="10"/>
  <c r="M54" i="10"/>
  <c r="L54" i="10"/>
  <c r="P53" i="10"/>
  <c r="O53" i="10"/>
  <c r="N53" i="10"/>
  <c r="M53" i="10"/>
  <c r="L53" i="10"/>
  <c r="P46" i="10"/>
  <c r="O46" i="10"/>
  <c r="N46" i="10"/>
  <c r="M46" i="10"/>
  <c r="L46" i="10"/>
  <c r="P45" i="10"/>
  <c r="O45" i="10"/>
  <c r="N45" i="10"/>
  <c r="M45" i="10"/>
  <c r="L45" i="10"/>
  <c r="P41" i="10"/>
  <c r="O41" i="10"/>
  <c r="N41" i="10"/>
  <c r="M41" i="10"/>
  <c r="L41" i="10"/>
  <c r="P40" i="10"/>
  <c r="O40" i="10"/>
  <c r="N40" i="10"/>
  <c r="M40" i="10"/>
  <c r="L40" i="10"/>
  <c r="P36" i="10"/>
  <c r="O36" i="10"/>
  <c r="N36" i="10"/>
  <c r="M36" i="10"/>
  <c r="L36" i="10"/>
  <c r="P35" i="10"/>
  <c r="O35" i="10"/>
  <c r="N35" i="10"/>
  <c r="M35" i="10"/>
  <c r="L35" i="10"/>
  <c r="P31" i="10"/>
  <c r="O31" i="10"/>
  <c r="N31" i="10"/>
  <c r="M31" i="10"/>
  <c r="L31" i="10"/>
  <c r="P30" i="10"/>
  <c r="O30" i="10"/>
  <c r="N30" i="10"/>
  <c r="M30" i="10"/>
  <c r="L30" i="10"/>
  <c r="P22" i="10"/>
  <c r="O22" i="10"/>
  <c r="N22" i="10"/>
  <c r="M22" i="10"/>
  <c r="L22" i="10"/>
  <c r="P21" i="10"/>
  <c r="O21" i="10"/>
  <c r="N21" i="10"/>
  <c r="M21" i="10"/>
  <c r="L21" i="10"/>
  <c r="P17" i="10"/>
  <c r="O17" i="10"/>
  <c r="N17" i="10"/>
  <c r="M17" i="10"/>
  <c r="L17" i="10"/>
  <c r="P16" i="10"/>
  <c r="O16" i="10"/>
  <c r="N16" i="10"/>
  <c r="M16" i="10"/>
  <c r="L16" i="10"/>
  <c r="P12" i="10"/>
  <c r="O12" i="10"/>
  <c r="N12" i="10"/>
  <c r="M12" i="10"/>
  <c r="L12" i="10"/>
  <c r="P11" i="10"/>
  <c r="O11" i="10"/>
  <c r="N11" i="10"/>
  <c r="M11" i="10"/>
  <c r="L11" i="10"/>
  <c r="P7" i="10"/>
  <c r="O7" i="10"/>
  <c r="N7" i="10"/>
  <c r="M7" i="10"/>
  <c r="L7" i="10"/>
  <c r="P6" i="10"/>
  <c r="O6" i="10"/>
  <c r="N6" i="10"/>
  <c r="M6" i="10"/>
  <c r="L6" i="10"/>
  <c r="P80" i="11"/>
  <c r="O80" i="11"/>
  <c r="N80" i="11"/>
  <c r="M80" i="11"/>
  <c r="L80" i="11"/>
  <c r="P79" i="11"/>
  <c r="O79" i="11"/>
  <c r="N79" i="11"/>
  <c r="M79" i="11"/>
  <c r="L79" i="11"/>
  <c r="P75" i="11"/>
  <c r="O75" i="11"/>
  <c r="N75" i="11"/>
  <c r="M75" i="11"/>
  <c r="L75" i="11"/>
  <c r="P74" i="11"/>
  <c r="O74" i="11"/>
  <c r="N74" i="11"/>
  <c r="M74" i="11"/>
  <c r="L74" i="11"/>
  <c r="P70" i="11"/>
  <c r="O70" i="11"/>
  <c r="N70" i="11"/>
  <c r="M70" i="11"/>
  <c r="L70" i="11"/>
  <c r="P69" i="11"/>
  <c r="O69" i="11"/>
  <c r="N69" i="11"/>
  <c r="M69" i="11"/>
  <c r="L69" i="11"/>
  <c r="P65" i="11"/>
  <c r="O65" i="11"/>
  <c r="N65" i="11"/>
  <c r="M65" i="11"/>
  <c r="L65" i="11"/>
  <c r="P64" i="11"/>
  <c r="O64" i="11"/>
  <c r="N64" i="11"/>
  <c r="M64" i="11"/>
  <c r="L64" i="11"/>
  <c r="P60" i="11"/>
  <c r="O60" i="11"/>
  <c r="N60" i="11"/>
  <c r="M60" i="11"/>
  <c r="L60" i="11"/>
  <c r="P59" i="11"/>
  <c r="O59" i="11"/>
  <c r="N59" i="11"/>
  <c r="M59" i="11"/>
  <c r="L59" i="11"/>
  <c r="P55" i="11"/>
  <c r="O55" i="11"/>
  <c r="N55" i="11"/>
  <c r="M55" i="11"/>
  <c r="L55" i="11"/>
  <c r="P54" i="11"/>
  <c r="O54" i="11"/>
  <c r="N54" i="11"/>
  <c r="M54" i="11"/>
  <c r="L54" i="11"/>
  <c r="P50" i="11"/>
  <c r="O50" i="11"/>
  <c r="N50" i="11"/>
  <c r="M50" i="11"/>
  <c r="L50" i="11"/>
  <c r="P49" i="11"/>
  <c r="O49" i="11"/>
  <c r="N49" i="11"/>
  <c r="M49" i="11"/>
  <c r="L49" i="11"/>
  <c r="P45" i="11"/>
  <c r="O45" i="11"/>
  <c r="N45" i="11"/>
  <c r="M45" i="11"/>
  <c r="L45" i="11"/>
  <c r="P44" i="11"/>
  <c r="O44" i="11"/>
  <c r="N44" i="11"/>
  <c r="M44" i="11"/>
  <c r="L44" i="11"/>
  <c r="P40" i="11"/>
  <c r="O40" i="11"/>
  <c r="N40" i="11"/>
  <c r="M40" i="11"/>
  <c r="L40" i="11"/>
  <c r="P39" i="11"/>
  <c r="O39" i="11"/>
  <c r="N39" i="11"/>
  <c r="M39" i="11"/>
  <c r="L39" i="11"/>
  <c r="P35" i="11"/>
  <c r="O35" i="11"/>
  <c r="N35" i="11"/>
  <c r="M35" i="11"/>
  <c r="L35" i="11"/>
  <c r="P34" i="11"/>
  <c r="O34" i="11"/>
  <c r="N34" i="11"/>
  <c r="M34" i="11"/>
  <c r="L34" i="11"/>
  <c r="P30" i="11"/>
  <c r="O30" i="11"/>
  <c r="N30" i="11"/>
  <c r="M30" i="11"/>
  <c r="L30" i="11"/>
  <c r="P29" i="11"/>
  <c r="O29" i="11"/>
  <c r="N29" i="11"/>
  <c r="M29" i="11"/>
  <c r="L29" i="11"/>
  <c r="P25" i="11"/>
  <c r="O25" i="11"/>
  <c r="N25" i="11"/>
  <c r="M25" i="11"/>
  <c r="L25" i="11"/>
  <c r="P24" i="11"/>
  <c r="O24" i="11"/>
  <c r="N24" i="11"/>
  <c r="M24" i="11"/>
  <c r="L24" i="11"/>
  <c r="P20" i="11"/>
  <c r="O20" i="11"/>
  <c r="N20" i="11"/>
  <c r="M20" i="11"/>
  <c r="L20" i="11"/>
  <c r="P19" i="11"/>
  <c r="O19" i="11"/>
  <c r="N19" i="11"/>
  <c r="M19" i="11"/>
  <c r="L19" i="11"/>
  <c r="P15" i="11"/>
  <c r="O15" i="11"/>
  <c r="N15" i="11"/>
  <c r="M15" i="11"/>
  <c r="L15" i="11"/>
  <c r="P14" i="11"/>
  <c r="O14" i="11"/>
  <c r="N14" i="11"/>
  <c r="M14" i="11"/>
  <c r="L14" i="11"/>
  <c r="P10" i="11"/>
  <c r="O10" i="11"/>
  <c r="N10" i="11"/>
  <c r="M10" i="11"/>
  <c r="L10" i="11"/>
  <c r="P9" i="11"/>
  <c r="O9" i="11"/>
  <c r="N9" i="11"/>
  <c r="M9" i="11"/>
  <c r="L9" i="11"/>
  <c r="P5" i="11"/>
  <c r="O5" i="11"/>
  <c r="N5" i="11"/>
  <c r="M5" i="11"/>
  <c r="L5" i="11"/>
  <c r="P4" i="11"/>
  <c r="O4" i="11"/>
  <c r="N4" i="11"/>
  <c r="M4" i="11"/>
  <c r="L4" i="11"/>
  <c r="P120" i="9"/>
  <c r="O120" i="9"/>
  <c r="N120" i="9"/>
  <c r="M120" i="9"/>
  <c r="L120" i="9"/>
  <c r="P119" i="9"/>
  <c r="O119" i="9"/>
  <c r="N119" i="9"/>
  <c r="M119" i="9"/>
  <c r="L119" i="9"/>
  <c r="P115" i="9"/>
  <c r="O115" i="9"/>
  <c r="N115" i="9"/>
  <c r="M115" i="9"/>
  <c r="L115" i="9"/>
  <c r="P114" i="9"/>
  <c r="O114" i="9"/>
  <c r="N114" i="9"/>
  <c r="M114" i="9"/>
  <c r="L114" i="9"/>
  <c r="P110" i="9"/>
  <c r="O110" i="9"/>
  <c r="N110" i="9"/>
  <c r="M110" i="9"/>
  <c r="L110" i="9"/>
  <c r="P109" i="9"/>
  <c r="O109" i="9"/>
  <c r="N109" i="9"/>
  <c r="M109" i="9"/>
  <c r="L109" i="9"/>
  <c r="P105" i="9"/>
  <c r="O105" i="9"/>
  <c r="N105" i="9"/>
  <c r="M105" i="9"/>
  <c r="L105" i="9"/>
  <c r="P104" i="9"/>
  <c r="O104" i="9"/>
  <c r="N104" i="9"/>
  <c r="M104" i="9"/>
  <c r="L104" i="9"/>
  <c r="P100" i="9"/>
  <c r="O100" i="9"/>
  <c r="N100" i="9"/>
  <c r="M100" i="9"/>
  <c r="L100" i="9"/>
  <c r="P99" i="9"/>
  <c r="O99" i="9"/>
  <c r="N99" i="9"/>
  <c r="M99" i="9"/>
  <c r="L99" i="9"/>
  <c r="P95" i="9"/>
  <c r="O95" i="9"/>
  <c r="N95" i="9"/>
  <c r="M95" i="9"/>
  <c r="L95" i="9"/>
  <c r="P94" i="9"/>
  <c r="O94" i="9"/>
  <c r="N94" i="9"/>
  <c r="M94" i="9"/>
  <c r="L94" i="9"/>
  <c r="P90" i="9"/>
  <c r="O90" i="9"/>
  <c r="N90" i="9"/>
  <c r="M90" i="9"/>
  <c r="L90" i="9"/>
  <c r="P89" i="9"/>
  <c r="O89" i="9"/>
  <c r="N89" i="9"/>
  <c r="M89" i="9"/>
  <c r="L89" i="9"/>
  <c r="P85" i="9"/>
  <c r="O85" i="9"/>
  <c r="N85" i="9"/>
  <c r="M85" i="9"/>
  <c r="L85" i="9"/>
  <c r="P84" i="9"/>
  <c r="O84" i="9"/>
  <c r="N84" i="9"/>
  <c r="M84" i="9"/>
  <c r="L84" i="9"/>
  <c r="P80" i="9"/>
  <c r="O80" i="9"/>
  <c r="N80" i="9"/>
  <c r="M80" i="9"/>
  <c r="L80" i="9"/>
  <c r="P79" i="9"/>
  <c r="O79" i="9"/>
  <c r="N79" i="9"/>
  <c r="M79" i="9"/>
  <c r="L79" i="9"/>
  <c r="P75" i="9"/>
  <c r="O75" i="9"/>
  <c r="N75" i="9"/>
  <c r="M75" i="9"/>
  <c r="L75" i="9"/>
  <c r="P74" i="9"/>
  <c r="O74" i="9"/>
  <c r="N74" i="9"/>
  <c r="M74" i="9"/>
  <c r="L74" i="9"/>
  <c r="P70" i="9"/>
  <c r="O70" i="9"/>
  <c r="N70" i="9"/>
  <c r="M70" i="9"/>
  <c r="L70" i="9"/>
  <c r="P69" i="9"/>
  <c r="O69" i="9"/>
  <c r="N69" i="9"/>
  <c r="M69" i="9"/>
  <c r="L69" i="9"/>
  <c r="P65" i="9"/>
  <c r="O65" i="9"/>
  <c r="N65" i="9"/>
  <c r="M65" i="9"/>
  <c r="L65" i="9"/>
  <c r="P64" i="9"/>
  <c r="O64" i="9"/>
  <c r="N64" i="9"/>
  <c r="M64" i="9"/>
  <c r="L64" i="9"/>
  <c r="P60" i="9"/>
  <c r="O60" i="9"/>
  <c r="N60" i="9"/>
  <c r="M60" i="9"/>
  <c r="L60" i="9"/>
  <c r="P59" i="9"/>
  <c r="O59" i="9"/>
  <c r="N59" i="9"/>
  <c r="M59" i="9"/>
  <c r="L59" i="9"/>
  <c r="P55" i="9"/>
  <c r="O55" i="9"/>
  <c r="N55" i="9"/>
  <c r="M55" i="9"/>
  <c r="L55" i="9"/>
  <c r="P54" i="9"/>
  <c r="O54" i="9"/>
  <c r="N54" i="9"/>
  <c r="M54" i="9"/>
  <c r="L54" i="9"/>
  <c r="P50" i="9"/>
  <c r="O50" i="9"/>
  <c r="N50" i="9"/>
  <c r="M50" i="9"/>
  <c r="L50" i="9"/>
  <c r="P49" i="9"/>
  <c r="O49" i="9"/>
  <c r="N49" i="9"/>
  <c r="M49" i="9"/>
  <c r="L49" i="9"/>
  <c r="P45" i="9"/>
  <c r="O45" i="9"/>
  <c r="N45" i="9"/>
  <c r="M45" i="9"/>
  <c r="L45" i="9"/>
  <c r="P44" i="9"/>
  <c r="O44" i="9"/>
  <c r="N44" i="9"/>
  <c r="M44" i="9"/>
  <c r="L44" i="9"/>
  <c r="P40" i="9"/>
  <c r="O40" i="9"/>
  <c r="N40" i="9"/>
  <c r="M40" i="9"/>
  <c r="L40" i="9"/>
  <c r="P39" i="9"/>
  <c r="O39" i="9"/>
  <c r="N39" i="9"/>
  <c r="M39" i="9"/>
  <c r="L39" i="9"/>
  <c r="P35" i="9"/>
  <c r="O35" i="9"/>
  <c r="N35" i="9"/>
  <c r="M35" i="9"/>
  <c r="L35" i="9"/>
  <c r="P34" i="9"/>
  <c r="O34" i="9"/>
  <c r="N34" i="9"/>
  <c r="M34" i="9"/>
  <c r="L34" i="9"/>
  <c r="P30" i="9"/>
  <c r="O30" i="9"/>
  <c r="N30" i="9"/>
  <c r="M30" i="9"/>
  <c r="L30" i="9"/>
  <c r="P29" i="9"/>
  <c r="O29" i="9"/>
  <c r="N29" i="9"/>
  <c r="M29" i="9"/>
  <c r="L29" i="9"/>
  <c r="P25" i="9"/>
  <c r="O25" i="9"/>
  <c r="N25" i="9"/>
  <c r="M25" i="9"/>
  <c r="L25" i="9"/>
  <c r="P24" i="9"/>
  <c r="O24" i="9"/>
  <c r="N24" i="9"/>
  <c r="M24" i="9"/>
  <c r="L24" i="9"/>
  <c r="P20" i="9"/>
  <c r="O20" i="9"/>
  <c r="N20" i="9"/>
  <c r="M20" i="9"/>
  <c r="L20" i="9"/>
  <c r="P19" i="9"/>
  <c r="O19" i="9"/>
  <c r="N19" i="9"/>
  <c r="M19" i="9"/>
  <c r="L19" i="9"/>
  <c r="P15" i="9"/>
  <c r="O15" i="9"/>
  <c r="N15" i="9"/>
  <c r="M15" i="9"/>
  <c r="L15" i="9"/>
  <c r="P14" i="9"/>
  <c r="O14" i="9"/>
  <c r="N14" i="9"/>
  <c r="M14" i="9"/>
  <c r="L14" i="9"/>
  <c r="P10" i="9"/>
  <c r="O10" i="9"/>
  <c r="N10" i="9"/>
  <c r="M10" i="9"/>
  <c r="L10" i="9"/>
  <c r="P9" i="9"/>
  <c r="O9" i="9"/>
  <c r="N9" i="9"/>
  <c r="M9" i="9"/>
  <c r="L9" i="9"/>
  <c r="P5" i="9"/>
  <c r="O5" i="9"/>
  <c r="N5" i="9"/>
  <c r="M5" i="9"/>
  <c r="L5" i="9"/>
  <c r="P4" i="9"/>
  <c r="O4" i="9"/>
  <c r="N4" i="9"/>
  <c r="M4" i="9"/>
  <c r="L4" i="9"/>
  <c r="P65" i="8"/>
  <c r="O65" i="8"/>
  <c r="N65" i="8"/>
  <c r="M65" i="8"/>
  <c r="L65" i="8"/>
  <c r="P64" i="8"/>
  <c r="O64" i="8"/>
  <c r="N64" i="8"/>
  <c r="M64" i="8"/>
  <c r="L64" i="8"/>
  <c r="P60" i="8"/>
  <c r="O60" i="8"/>
  <c r="N60" i="8"/>
  <c r="M60" i="8"/>
  <c r="L60" i="8"/>
  <c r="P59" i="8"/>
  <c r="O59" i="8"/>
  <c r="N59" i="8"/>
  <c r="M59" i="8"/>
  <c r="L59" i="8"/>
  <c r="P55" i="8"/>
  <c r="O55" i="8"/>
  <c r="N55" i="8"/>
  <c r="M55" i="8"/>
  <c r="L55" i="8"/>
  <c r="P54" i="8"/>
  <c r="O54" i="8"/>
  <c r="N54" i="8"/>
  <c r="M54" i="8"/>
  <c r="L54" i="8"/>
  <c r="P50" i="8"/>
  <c r="O50" i="8"/>
  <c r="N50" i="8"/>
  <c r="M50" i="8"/>
  <c r="L50" i="8"/>
  <c r="P49" i="8"/>
  <c r="O49" i="8"/>
  <c r="N49" i="8"/>
  <c r="M49" i="8"/>
  <c r="L49" i="8"/>
  <c r="P45" i="8"/>
  <c r="O45" i="8"/>
  <c r="N45" i="8"/>
  <c r="M45" i="8"/>
  <c r="L45" i="8"/>
  <c r="P44" i="8"/>
  <c r="O44" i="8"/>
  <c r="N44" i="8"/>
  <c r="M44" i="8"/>
  <c r="L44" i="8"/>
  <c r="P40" i="8"/>
  <c r="O40" i="8"/>
  <c r="N40" i="8"/>
  <c r="M40" i="8"/>
  <c r="L40" i="8"/>
  <c r="P39" i="8"/>
  <c r="O39" i="8"/>
  <c r="N39" i="8"/>
  <c r="M39" i="8"/>
  <c r="L39" i="8"/>
  <c r="P35" i="8"/>
  <c r="O35" i="8"/>
  <c r="N35" i="8"/>
  <c r="M35" i="8"/>
  <c r="L35" i="8"/>
  <c r="P34" i="8"/>
  <c r="O34" i="8"/>
  <c r="N34" i="8"/>
  <c r="M34" i="8"/>
  <c r="L34" i="8"/>
  <c r="P30" i="8"/>
  <c r="O30" i="8"/>
  <c r="N30" i="8"/>
  <c r="M30" i="8"/>
  <c r="L30" i="8"/>
  <c r="P29" i="8"/>
  <c r="O29" i="8"/>
  <c r="N29" i="8"/>
  <c r="M29" i="8"/>
  <c r="L29" i="8"/>
  <c r="P25" i="8"/>
  <c r="O25" i="8"/>
  <c r="N25" i="8"/>
  <c r="M25" i="8"/>
  <c r="L25" i="8"/>
  <c r="P24" i="8"/>
  <c r="O24" i="8"/>
  <c r="N24" i="8"/>
  <c r="M24" i="8"/>
  <c r="L24" i="8"/>
  <c r="P20" i="8"/>
  <c r="O20" i="8"/>
  <c r="N20" i="8"/>
  <c r="M20" i="8"/>
  <c r="L20" i="8"/>
  <c r="P19" i="8"/>
  <c r="O19" i="8"/>
  <c r="N19" i="8"/>
  <c r="M19" i="8"/>
  <c r="L19" i="8"/>
  <c r="P15" i="8"/>
  <c r="O15" i="8"/>
  <c r="N15" i="8"/>
  <c r="M15" i="8"/>
  <c r="L15" i="8"/>
  <c r="P14" i="8"/>
  <c r="O14" i="8"/>
  <c r="N14" i="8"/>
  <c r="M14" i="8"/>
  <c r="L14" i="8"/>
  <c r="P10" i="8"/>
  <c r="O10" i="8"/>
  <c r="N10" i="8"/>
  <c r="M10" i="8"/>
  <c r="L10" i="8"/>
  <c r="P9" i="8"/>
  <c r="O9" i="8"/>
  <c r="N9" i="8"/>
  <c r="M9" i="8"/>
  <c r="L9" i="8"/>
  <c r="P5" i="8"/>
  <c r="O5" i="8"/>
  <c r="N5" i="8"/>
  <c r="M5" i="8"/>
  <c r="L5" i="8"/>
  <c r="P4" i="8"/>
  <c r="O4" i="8"/>
  <c r="N4" i="8"/>
  <c r="M4" i="8"/>
  <c r="L4" i="8"/>
  <c r="P120" i="6"/>
  <c r="O120" i="6"/>
  <c r="N120" i="6"/>
  <c r="M120" i="6"/>
  <c r="L120" i="6"/>
  <c r="P119" i="6"/>
  <c r="O119" i="6"/>
  <c r="N119" i="6"/>
  <c r="M119" i="6"/>
  <c r="L119" i="6"/>
  <c r="P115" i="6"/>
  <c r="O115" i="6"/>
  <c r="N115" i="6"/>
  <c r="M115" i="6"/>
  <c r="L115" i="6"/>
  <c r="P114" i="6"/>
  <c r="O114" i="6"/>
  <c r="N114" i="6"/>
  <c r="M114" i="6"/>
  <c r="L114" i="6"/>
  <c r="P110" i="6"/>
  <c r="O110" i="6"/>
  <c r="N110" i="6"/>
  <c r="M110" i="6"/>
  <c r="L110" i="6"/>
  <c r="P109" i="6"/>
  <c r="O109" i="6"/>
  <c r="N109" i="6"/>
  <c r="M109" i="6"/>
  <c r="L109" i="6"/>
  <c r="P105" i="6"/>
  <c r="O105" i="6"/>
  <c r="N105" i="6"/>
  <c r="M105" i="6"/>
  <c r="L105" i="6"/>
  <c r="P104" i="6"/>
  <c r="O104" i="6"/>
  <c r="N104" i="6"/>
  <c r="M104" i="6"/>
  <c r="L104" i="6"/>
  <c r="P100" i="6"/>
  <c r="O100" i="6"/>
  <c r="N100" i="6"/>
  <c r="M100" i="6"/>
  <c r="L100" i="6"/>
  <c r="P99" i="6"/>
  <c r="O99" i="6"/>
  <c r="N99" i="6"/>
  <c r="M99" i="6"/>
  <c r="L99" i="6"/>
  <c r="P95" i="6"/>
  <c r="O95" i="6"/>
  <c r="N95" i="6"/>
  <c r="M95" i="6"/>
  <c r="L95" i="6"/>
  <c r="P94" i="6"/>
  <c r="O94" i="6"/>
  <c r="N94" i="6"/>
  <c r="M94" i="6"/>
  <c r="L94" i="6"/>
  <c r="P90" i="6"/>
  <c r="O90" i="6"/>
  <c r="N90" i="6"/>
  <c r="M90" i="6"/>
  <c r="L90" i="6"/>
  <c r="P89" i="6"/>
  <c r="O89" i="6"/>
  <c r="N89" i="6"/>
  <c r="M89" i="6"/>
  <c r="L89" i="6"/>
  <c r="P85" i="6"/>
  <c r="O85" i="6"/>
  <c r="N85" i="6"/>
  <c r="M85" i="6"/>
  <c r="L85" i="6"/>
  <c r="P84" i="6"/>
  <c r="O84" i="6"/>
  <c r="N84" i="6"/>
  <c r="M84" i="6"/>
  <c r="L84" i="6"/>
  <c r="P80" i="6"/>
  <c r="O80" i="6"/>
  <c r="N80" i="6"/>
  <c r="M80" i="6"/>
  <c r="L80" i="6"/>
  <c r="P79" i="6"/>
  <c r="O79" i="6"/>
  <c r="N79" i="6"/>
  <c r="M79" i="6"/>
  <c r="L79" i="6"/>
  <c r="P75" i="6"/>
  <c r="O75" i="6"/>
  <c r="N75" i="6"/>
  <c r="M75" i="6"/>
  <c r="L75" i="6"/>
  <c r="P74" i="6"/>
  <c r="O74" i="6"/>
  <c r="N74" i="6"/>
  <c r="M74" i="6"/>
  <c r="L74" i="6"/>
  <c r="P70" i="6"/>
  <c r="O70" i="6"/>
  <c r="N70" i="6"/>
  <c r="M70" i="6"/>
  <c r="L70" i="6"/>
  <c r="P69" i="6"/>
  <c r="O69" i="6"/>
  <c r="N69" i="6"/>
  <c r="M69" i="6"/>
  <c r="L69" i="6"/>
  <c r="P65" i="6"/>
  <c r="O65" i="6"/>
  <c r="N65" i="6"/>
  <c r="M65" i="6"/>
  <c r="L65" i="6"/>
  <c r="P64" i="6"/>
  <c r="O64" i="6"/>
  <c r="N64" i="6"/>
  <c r="M64" i="6"/>
  <c r="L64" i="6"/>
  <c r="P60" i="6"/>
  <c r="O60" i="6"/>
  <c r="N60" i="6"/>
  <c r="M60" i="6"/>
  <c r="L60" i="6"/>
  <c r="P59" i="6"/>
  <c r="O59" i="6"/>
  <c r="N59" i="6"/>
  <c r="M59" i="6"/>
  <c r="L59" i="6"/>
  <c r="P55" i="6"/>
  <c r="O55" i="6"/>
  <c r="N55" i="6"/>
  <c r="M55" i="6"/>
  <c r="L55" i="6"/>
  <c r="P54" i="6"/>
  <c r="O54" i="6"/>
  <c r="N54" i="6"/>
  <c r="M54" i="6"/>
  <c r="L54" i="6"/>
  <c r="P50" i="6"/>
  <c r="O50" i="6"/>
  <c r="N50" i="6"/>
  <c r="M50" i="6"/>
  <c r="L50" i="6"/>
  <c r="P49" i="6"/>
  <c r="O49" i="6"/>
  <c r="N49" i="6"/>
  <c r="M49" i="6"/>
  <c r="L49" i="6"/>
  <c r="P45" i="6"/>
  <c r="O45" i="6"/>
  <c r="N45" i="6"/>
  <c r="M45" i="6"/>
  <c r="L45" i="6"/>
  <c r="P44" i="6"/>
  <c r="O44" i="6"/>
  <c r="N44" i="6"/>
  <c r="M44" i="6"/>
  <c r="L44" i="6"/>
  <c r="P40" i="6"/>
  <c r="O40" i="6"/>
  <c r="N40" i="6"/>
  <c r="M40" i="6"/>
  <c r="L40" i="6"/>
  <c r="P39" i="6"/>
  <c r="O39" i="6"/>
  <c r="N39" i="6"/>
  <c r="M39" i="6"/>
  <c r="L39" i="6"/>
  <c r="P35" i="6"/>
  <c r="O35" i="6"/>
  <c r="N35" i="6"/>
  <c r="M35" i="6"/>
  <c r="L35" i="6"/>
  <c r="P34" i="6"/>
  <c r="O34" i="6"/>
  <c r="N34" i="6"/>
  <c r="M34" i="6"/>
  <c r="L34" i="6"/>
  <c r="P30" i="6"/>
  <c r="O30" i="6"/>
  <c r="N30" i="6"/>
  <c r="M30" i="6"/>
  <c r="L30" i="6"/>
  <c r="P29" i="6"/>
  <c r="O29" i="6"/>
  <c r="N29" i="6"/>
  <c r="M29" i="6"/>
  <c r="L29" i="6"/>
  <c r="P25" i="6"/>
  <c r="O25" i="6"/>
  <c r="N25" i="6"/>
  <c r="M25" i="6"/>
  <c r="L25" i="6"/>
  <c r="P24" i="6"/>
  <c r="O24" i="6"/>
  <c r="N24" i="6"/>
  <c r="M24" i="6"/>
  <c r="L24" i="6"/>
  <c r="P20" i="6"/>
  <c r="O20" i="6"/>
  <c r="N20" i="6"/>
  <c r="M20" i="6"/>
  <c r="L20" i="6"/>
  <c r="P19" i="6"/>
  <c r="O19" i="6"/>
  <c r="N19" i="6"/>
  <c r="M19" i="6"/>
  <c r="L19" i="6"/>
  <c r="P15" i="6"/>
  <c r="O15" i="6"/>
  <c r="N15" i="6"/>
  <c r="M15" i="6"/>
  <c r="L15" i="6"/>
  <c r="P14" i="6"/>
  <c r="O14" i="6"/>
  <c r="N14" i="6"/>
  <c r="M14" i="6"/>
  <c r="L14" i="6"/>
  <c r="P10" i="6"/>
  <c r="O10" i="6"/>
  <c r="N10" i="6"/>
  <c r="M10" i="6"/>
  <c r="L10" i="6"/>
  <c r="P9" i="6"/>
  <c r="O9" i="6"/>
  <c r="N9" i="6"/>
  <c r="M9" i="6"/>
  <c r="L9" i="6"/>
  <c r="P5" i="6"/>
  <c r="O5" i="6"/>
  <c r="N5" i="6"/>
  <c r="M5" i="6"/>
  <c r="L5" i="6"/>
  <c r="P4" i="6"/>
  <c r="O4" i="6"/>
  <c r="N4" i="6"/>
  <c r="M4" i="6"/>
  <c r="L4" i="6"/>
  <c r="P55" i="7"/>
  <c r="O55" i="7"/>
  <c r="N55" i="7"/>
  <c r="M55" i="7"/>
  <c r="L55" i="7"/>
  <c r="P54" i="7"/>
  <c r="O54" i="7"/>
  <c r="N54" i="7"/>
  <c r="M54" i="7"/>
  <c r="L54" i="7"/>
  <c r="P50" i="7"/>
  <c r="O50" i="7"/>
  <c r="N50" i="7"/>
  <c r="M50" i="7"/>
  <c r="L50" i="7"/>
  <c r="P49" i="7"/>
  <c r="O49" i="7"/>
  <c r="N49" i="7"/>
  <c r="M49" i="7"/>
  <c r="L49" i="7"/>
  <c r="P45" i="7"/>
  <c r="O45" i="7"/>
  <c r="N45" i="7"/>
  <c r="M45" i="7"/>
  <c r="L45" i="7"/>
  <c r="P44" i="7"/>
  <c r="O44" i="7"/>
  <c r="N44" i="7"/>
  <c r="M44" i="7"/>
  <c r="L44" i="7"/>
  <c r="P40" i="7"/>
  <c r="O40" i="7"/>
  <c r="N40" i="7"/>
  <c r="M40" i="7"/>
  <c r="L40" i="7"/>
  <c r="P39" i="7"/>
  <c r="O39" i="7"/>
  <c r="N39" i="7"/>
  <c r="M39" i="7"/>
  <c r="L39" i="7"/>
  <c r="P35" i="7"/>
  <c r="O35" i="7"/>
  <c r="N35" i="7"/>
  <c r="M35" i="7"/>
  <c r="L35" i="7"/>
  <c r="P34" i="7"/>
  <c r="O34" i="7"/>
  <c r="N34" i="7"/>
  <c r="M34" i="7"/>
  <c r="L34" i="7"/>
  <c r="P30" i="7"/>
  <c r="O30" i="7"/>
  <c r="N30" i="7"/>
  <c r="M30" i="7"/>
  <c r="L30" i="7"/>
  <c r="P29" i="7"/>
  <c r="O29" i="7"/>
  <c r="N29" i="7"/>
  <c r="M29" i="7"/>
  <c r="L29" i="7"/>
  <c r="P25" i="7"/>
  <c r="O25" i="7"/>
  <c r="N25" i="7"/>
  <c r="M25" i="7"/>
  <c r="L25" i="7"/>
  <c r="P24" i="7"/>
  <c r="O24" i="7"/>
  <c r="N24" i="7"/>
  <c r="M24" i="7"/>
  <c r="L24" i="7"/>
  <c r="P20" i="7"/>
  <c r="O20" i="7"/>
  <c r="N20" i="7"/>
  <c r="M20" i="7"/>
  <c r="L20" i="7"/>
  <c r="P19" i="7"/>
  <c r="O19" i="7"/>
  <c r="N19" i="7"/>
  <c r="M19" i="7"/>
  <c r="L19" i="7"/>
  <c r="P15" i="7"/>
  <c r="O15" i="7"/>
  <c r="N15" i="7"/>
  <c r="M15" i="7"/>
  <c r="L15" i="7"/>
  <c r="P14" i="7"/>
  <c r="O14" i="7"/>
  <c r="N14" i="7"/>
  <c r="M14" i="7"/>
  <c r="L14" i="7"/>
  <c r="P10" i="7"/>
  <c r="O10" i="7"/>
  <c r="N10" i="7"/>
  <c r="M10" i="7"/>
  <c r="L10" i="7"/>
  <c r="P9" i="7"/>
  <c r="O9" i="7"/>
  <c r="N9" i="7"/>
  <c r="M9" i="7"/>
  <c r="L9" i="7"/>
  <c r="P5" i="7"/>
  <c r="O5" i="7"/>
  <c r="N5" i="7"/>
  <c r="M5" i="7"/>
  <c r="L5" i="7"/>
  <c r="P4" i="7"/>
  <c r="O4" i="7"/>
  <c r="N4" i="7"/>
  <c r="M4" i="7"/>
  <c r="L4" i="7"/>
  <c r="M49" i="5"/>
  <c r="N49" i="5"/>
  <c r="O49" i="5"/>
  <c r="P49" i="5"/>
  <c r="M50" i="5"/>
  <c r="N50" i="5"/>
  <c r="O50" i="5"/>
  <c r="P50" i="5"/>
  <c r="M54" i="5"/>
  <c r="N54" i="5"/>
  <c r="O54" i="5"/>
  <c r="P54" i="5"/>
  <c r="M55" i="5"/>
  <c r="N55" i="5"/>
  <c r="O55" i="5"/>
  <c r="P55" i="5"/>
  <c r="M59" i="5"/>
  <c r="N59" i="5"/>
  <c r="O59" i="5"/>
  <c r="P59" i="5"/>
  <c r="M60" i="5"/>
  <c r="N60" i="5"/>
  <c r="O60" i="5"/>
  <c r="P60" i="5"/>
  <c r="M64" i="5"/>
  <c r="N64" i="5"/>
  <c r="O64" i="5"/>
  <c r="P64" i="5"/>
  <c r="M65" i="5"/>
  <c r="N65" i="5"/>
  <c r="O65" i="5"/>
  <c r="P65" i="5"/>
  <c r="M69" i="5"/>
  <c r="N69" i="5"/>
  <c r="O69" i="5"/>
  <c r="P69" i="5"/>
  <c r="M70" i="5"/>
  <c r="N70" i="5"/>
  <c r="O70" i="5"/>
  <c r="P70" i="5"/>
  <c r="M74" i="5"/>
  <c r="N74" i="5"/>
  <c r="O74" i="5"/>
  <c r="P74" i="5"/>
  <c r="M75" i="5"/>
  <c r="N75" i="5"/>
  <c r="O75" i="5"/>
  <c r="P75" i="5"/>
  <c r="M79" i="5"/>
  <c r="N79" i="5"/>
  <c r="O79" i="5"/>
  <c r="P79" i="5"/>
  <c r="M80" i="5"/>
  <c r="N80" i="5"/>
  <c r="O80" i="5"/>
  <c r="P80" i="5"/>
  <c r="M84" i="5"/>
  <c r="N84" i="5"/>
  <c r="O84" i="5"/>
  <c r="P84" i="5"/>
  <c r="M85" i="5"/>
  <c r="N85" i="5"/>
  <c r="O85" i="5"/>
  <c r="P85" i="5"/>
  <c r="M89" i="5"/>
  <c r="N89" i="5"/>
  <c r="O89" i="5"/>
  <c r="P89" i="5"/>
  <c r="M90" i="5"/>
  <c r="N90" i="5"/>
  <c r="O90" i="5"/>
  <c r="P90" i="5"/>
  <c r="M94" i="5"/>
  <c r="N94" i="5"/>
  <c r="O94" i="5"/>
  <c r="P94" i="5"/>
  <c r="M95" i="5"/>
  <c r="N95" i="5"/>
  <c r="O95" i="5"/>
  <c r="P95" i="5"/>
  <c r="M99" i="5"/>
  <c r="N99" i="5"/>
  <c r="O99" i="5"/>
  <c r="P99" i="5"/>
  <c r="M100" i="5"/>
  <c r="N100" i="5"/>
  <c r="O100" i="5"/>
  <c r="P100" i="5"/>
  <c r="M104" i="5"/>
  <c r="N104" i="5"/>
  <c r="O104" i="5"/>
  <c r="P104" i="5"/>
  <c r="M105" i="5"/>
  <c r="N105" i="5"/>
  <c r="O105" i="5"/>
  <c r="P105" i="5"/>
  <c r="M109" i="5"/>
  <c r="N109" i="5"/>
  <c r="O109" i="5"/>
  <c r="P109" i="5"/>
  <c r="M110" i="5"/>
  <c r="N110" i="5"/>
  <c r="O110" i="5"/>
  <c r="P110" i="5"/>
  <c r="M114" i="5"/>
  <c r="N114" i="5"/>
  <c r="O114" i="5"/>
  <c r="P114" i="5"/>
  <c r="M115" i="5"/>
  <c r="N115" i="5"/>
  <c r="O115" i="5"/>
  <c r="P115" i="5"/>
  <c r="M119" i="5"/>
  <c r="N119" i="5"/>
  <c r="O119" i="5"/>
  <c r="P119" i="5"/>
  <c r="M120" i="5"/>
  <c r="N120" i="5"/>
  <c r="O120" i="5"/>
  <c r="P120" i="5"/>
  <c r="M124" i="5"/>
  <c r="N124" i="5"/>
  <c r="O124" i="5"/>
  <c r="P124" i="5"/>
  <c r="M125" i="5"/>
  <c r="N125" i="5"/>
  <c r="O125" i="5"/>
  <c r="P125" i="5"/>
  <c r="L54" i="5"/>
  <c r="L55" i="5"/>
  <c r="L59" i="5"/>
  <c r="L60" i="5"/>
  <c r="L64" i="5"/>
  <c r="L65" i="5"/>
  <c r="L69" i="5"/>
  <c r="L70" i="5"/>
  <c r="L74" i="5"/>
  <c r="L75" i="5"/>
  <c r="L79" i="5"/>
  <c r="L80" i="5"/>
  <c r="L84" i="5"/>
  <c r="L85" i="5"/>
  <c r="L89" i="5"/>
  <c r="L90" i="5"/>
  <c r="L94" i="5"/>
  <c r="L95" i="5"/>
  <c r="L99" i="5"/>
  <c r="L100" i="5"/>
  <c r="L104" i="5"/>
  <c r="L105" i="5"/>
  <c r="L109" i="5"/>
  <c r="L110" i="5"/>
  <c r="L114" i="5"/>
  <c r="L115" i="5"/>
  <c r="L119" i="5"/>
  <c r="L120" i="5"/>
  <c r="L124" i="5"/>
  <c r="L125" i="5"/>
  <c r="L50" i="5"/>
  <c r="L49" i="5"/>
  <c r="P45" i="5"/>
  <c r="O45" i="5"/>
  <c r="N45" i="5"/>
  <c r="M45" i="5"/>
  <c r="L45" i="5"/>
  <c r="P44" i="5"/>
  <c r="O44" i="5"/>
  <c r="N44" i="5"/>
  <c r="M44" i="5"/>
  <c r="L44" i="5"/>
  <c r="P40" i="5"/>
  <c r="O40" i="5"/>
  <c r="N40" i="5"/>
  <c r="M40" i="5"/>
  <c r="L40" i="5"/>
  <c r="P39" i="5"/>
  <c r="O39" i="5"/>
  <c r="N39" i="5"/>
  <c r="M39" i="5"/>
  <c r="L39" i="5"/>
  <c r="P35" i="5"/>
  <c r="O35" i="5"/>
  <c r="N35" i="5"/>
  <c r="M35" i="5"/>
  <c r="L35" i="5"/>
  <c r="P34" i="5"/>
  <c r="O34" i="5"/>
  <c r="N34" i="5"/>
  <c r="M34" i="5"/>
  <c r="L34" i="5"/>
  <c r="P30" i="5"/>
  <c r="O30" i="5"/>
  <c r="N30" i="5"/>
  <c r="M30" i="5"/>
  <c r="L30" i="5"/>
  <c r="P29" i="5"/>
  <c r="O29" i="5"/>
  <c r="N29" i="5"/>
  <c r="M29" i="5"/>
  <c r="L29" i="5"/>
  <c r="P25" i="5"/>
  <c r="O25" i="5"/>
  <c r="N25" i="5"/>
  <c r="M25" i="5"/>
  <c r="L25" i="5"/>
  <c r="P24" i="5"/>
  <c r="O24" i="5"/>
  <c r="N24" i="5"/>
  <c r="M24" i="5"/>
  <c r="L24" i="5"/>
  <c r="P20" i="5"/>
  <c r="O20" i="5"/>
  <c r="N20" i="5"/>
  <c r="M20" i="5"/>
  <c r="L20" i="5"/>
  <c r="P19" i="5"/>
  <c r="O19" i="5"/>
  <c r="N19" i="5"/>
  <c r="M19" i="5"/>
  <c r="L19" i="5"/>
  <c r="P15" i="5"/>
  <c r="O15" i="5"/>
  <c r="N15" i="5"/>
  <c r="M15" i="5"/>
  <c r="L15" i="5"/>
  <c r="P14" i="5"/>
  <c r="O14" i="5"/>
  <c r="N14" i="5"/>
  <c r="M14" i="5"/>
  <c r="L14" i="5"/>
  <c r="P10" i="5"/>
  <c r="O10" i="5"/>
  <c r="N10" i="5"/>
  <c r="M10" i="5"/>
  <c r="L10" i="5"/>
  <c r="P9" i="5"/>
  <c r="O9" i="5"/>
  <c r="N9" i="5"/>
  <c r="M9" i="5"/>
  <c r="L9" i="5"/>
  <c r="P5" i="5"/>
  <c r="O5" i="5"/>
  <c r="N5" i="5"/>
  <c r="M5" i="5"/>
  <c r="L5" i="5"/>
  <c r="P4" i="5"/>
  <c r="O4" i="5"/>
  <c r="N4" i="5"/>
  <c r="M4" i="5"/>
  <c r="L4" i="5"/>
  <c r="P30" i="4"/>
  <c r="O30" i="4"/>
  <c r="N30" i="4"/>
  <c r="M30" i="4"/>
  <c r="L30" i="4"/>
  <c r="P29" i="4"/>
  <c r="O29" i="4"/>
  <c r="N29" i="4"/>
  <c r="M29" i="4"/>
  <c r="L29" i="4"/>
  <c r="P25" i="4"/>
  <c r="O25" i="4"/>
  <c r="N25" i="4"/>
  <c r="M25" i="4"/>
  <c r="L25" i="4"/>
  <c r="P24" i="4"/>
  <c r="O24" i="4"/>
  <c r="N24" i="4"/>
  <c r="M24" i="4"/>
  <c r="L24" i="4"/>
  <c r="P20" i="4"/>
  <c r="O20" i="4"/>
  <c r="N20" i="4"/>
  <c r="M20" i="4"/>
  <c r="L20" i="4"/>
  <c r="P19" i="4"/>
  <c r="O19" i="4"/>
  <c r="N19" i="4"/>
  <c r="M19" i="4"/>
  <c r="L19" i="4"/>
  <c r="P15" i="4"/>
  <c r="O15" i="4"/>
  <c r="N15" i="4"/>
  <c r="M15" i="4"/>
  <c r="L15" i="4"/>
  <c r="P14" i="4"/>
  <c r="O14" i="4"/>
  <c r="N14" i="4"/>
  <c r="M14" i="4"/>
  <c r="L14" i="4"/>
  <c r="P10" i="4"/>
  <c r="O10" i="4"/>
  <c r="N10" i="4"/>
  <c r="M10" i="4"/>
  <c r="L10" i="4"/>
  <c r="P9" i="4"/>
  <c r="O9" i="4"/>
  <c r="N9" i="4"/>
  <c r="M9" i="4"/>
  <c r="L9" i="4"/>
  <c r="P5" i="4"/>
  <c r="O5" i="4"/>
  <c r="N5" i="4"/>
  <c r="M5" i="4"/>
  <c r="L5" i="4"/>
  <c r="P4" i="4"/>
  <c r="O4" i="4"/>
  <c r="N4" i="4"/>
  <c r="M4" i="4"/>
  <c r="L4" i="4"/>
  <c r="P55" i="3"/>
  <c r="O55" i="3"/>
  <c r="N55" i="3"/>
  <c r="M55" i="3"/>
  <c r="L55" i="3"/>
  <c r="P54" i="3"/>
  <c r="O54" i="3"/>
  <c r="N54" i="3"/>
  <c r="M54" i="3"/>
  <c r="L54" i="3"/>
  <c r="P50" i="3"/>
  <c r="O50" i="3"/>
  <c r="N50" i="3"/>
  <c r="M50" i="3"/>
  <c r="L50" i="3"/>
  <c r="P49" i="3"/>
  <c r="O49" i="3"/>
  <c r="N49" i="3"/>
  <c r="M49" i="3"/>
  <c r="L49" i="3"/>
  <c r="P45" i="3"/>
  <c r="O45" i="3"/>
  <c r="N45" i="3"/>
  <c r="M45" i="3"/>
  <c r="L45" i="3"/>
  <c r="P44" i="3"/>
  <c r="O44" i="3"/>
  <c r="N44" i="3"/>
  <c r="M44" i="3"/>
  <c r="L44" i="3"/>
  <c r="P40" i="3"/>
  <c r="O40" i="3"/>
  <c r="N40" i="3"/>
  <c r="M40" i="3"/>
  <c r="L40" i="3"/>
  <c r="P39" i="3"/>
  <c r="O39" i="3"/>
  <c r="N39" i="3"/>
  <c r="M39" i="3"/>
  <c r="L39" i="3"/>
  <c r="P35" i="3"/>
  <c r="O35" i="3"/>
  <c r="N35" i="3"/>
  <c r="M35" i="3"/>
  <c r="L35" i="3"/>
  <c r="P34" i="3"/>
  <c r="O34" i="3"/>
  <c r="N34" i="3"/>
  <c r="M34" i="3"/>
  <c r="L34" i="3"/>
  <c r="P30" i="3"/>
  <c r="O30" i="3"/>
  <c r="N30" i="3"/>
  <c r="M30" i="3"/>
  <c r="L30" i="3"/>
  <c r="P29" i="3"/>
  <c r="O29" i="3"/>
  <c r="N29" i="3"/>
  <c r="M29" i="3"/>
  <c r="L29" i="3"/>
  <c r="P25" i="3"/>
  <c r="O25" i="3"/>
  <c r="N25" i="3"/>
  <c r="M25" i="3"/>
  <c r="L25" i="3"/>
  <c r="P24" i="3"/>
  <c r="O24" i="3"/>
  <c r="N24" i="3"/>
  <c r="M24" i="3"/>
  <c r="L24" i="3"/>
  <c r="P20" i="3"/>
  <c r="O20" i="3"/>
  <c r="N20" i="3"/>
  <c r="M20" i="3"/>
  <c r="L20" i="3"/>
  <c r="P19" i="3"/>
  <c r="O19" i="3"/>
  <c r="N19" i="3"/>
  <c r="M19" i="3"/>
  <c r="L19" i="3"/>
  <c r="P15" i="3"/>
  <c r="O15" i="3"/>
  <c r="N15" i="3"/>
  <c r="M15" i="3"/>
  <c r="L15" i="3"/>
  <c r="P14" i="3"/>
  <c r="O14" i="3"/>
  <c r="N14" i="3"/>
  <c r="M14" i="3"/>
  <c r="L14" i="3"/>
  <c r="P10" i="3"/>
  <c r="O10" i="3"/>
  <c r="N10" i="3"/>
  <c r="M10" i="3"/>
  <c r="L10" i="3"/>
  <c r="P9" i="3"/>
  <c r="O9" i="3"/>
  <c r="N9" i="3"/>
  <c r="M9" i="3"/>
  <c r="L9" i="3"/>
  <c r="P5" i="3"/>
  <c r="O5" i="3"/>
  <c r="N5" i="3"/>
  <c r="M5" i="3"/>
  <c r="L5" i="3"/>
  <c r="P4" i="3"/>
  <c r="O4" i="3"/>
  <c r="N4" i="3"/>
  <c r="M4" i="3"/>
  <c r="L4" i="3"/>
  <c r="M49" i="2"/>
  <c r="N49" i="2"/>
  <c r="O49" i="2"/>
  <c r="P49" i="2"/>
  <c r="M50" i="2"/>
  <c r="N50" i="2"/>
  <c r="O50" i="2"/>
  <c r="P50" i="2"/>
  <c r="M54" i="2"/>
  <c r="N54" i="2"/>
  <c r="O54" i="2"/>
  <c r="P54" i="2"/>
  <c r="M55" i="2"/>
  <c r="N55" i="2"/>
  <c r="O55" i="2"/>
  <c r="P55" i="2"/>
  <c r="L54" i="2"/>
  <c r="L49" i="2"/>
  <c r="L50" i="2"/>
  <c r="L55" i="2"/>
  <c r="L59" i="2"/>
  <c r="P5" i="2"/>
  <c r="O5" i="2"/>
  <c r="N5" i="2"/>
  <c r="M5" i="2"/>
  <c r="L5" i="2"/>
  <c r="P4" i="2"/>
  <c r="O4" i="2"/>
  <c r="N4" i="2"/>
  <c r="M4" i="2"/>
  <c r="L4" i="2"/>
  <c r="P45" i="2"/>
  <c r="O45" i="2"/>
  <c r="N45" i="2"/>
  <c r="M45" i="2"/>
  <c r="L45" i="2"/>
  <c r="P44" i="2"/>
  <c r="O44" i="2"/>
  <c r="N44" i="2"/>
  <c r="M44" i="2"/>
  <c r="L44" i="2"/>
  <c r="P40" i="2"/>
  <c r="O40" i="2"/>
  <c r="N40" i="2"/>
  <c r="M40" i="2"/>
  <c r="L40" i="2"/>
  <c r="P39" i="2"/>
  <c r="O39" i="2"/>
  <c r="N39" i="2"/>
  <c r="M39" i="2"/>
  <c r="L39" i="2"/>
  <c r="P35" i="2"/>
  <c r="O35" i="2"/>
  <c r="N35" i="2"/>
  <c r="M35" i="2"/>
  <c r="L35" i="2"/>
  <c r="P34" i="2"/>
  <c r="O34" i="2"/>
  <c r="N34" i="2"/>
  <c r="M34" i="2"/>
  <c r="L34" i="2"/>
  <c r="P30" i="2"/>
  <c r="O30" i="2"/>
  <c r="N30" i="2"/>
  <c r="M30" i="2"/>
  <c r="L30" i="2"/>
  <c r="P29" i="2"/>
  <c r="O29" i="2"/>
  <c r="N29" i="2"/>
  <c r="M29" i="2"/>
  <c r="L29" i="2"/>
  <c r="P25" i="2"/>
  <c r="O25" i="2"/>
  <c r="N25" i="2"/>
  <c r="M25" i="2"/>
  <c r="L25" i="2"/>
  <c r="P24" i="2"/>
  <c r="O24" i="2"/>
  <c r="N24" i="2"/>
  <c r="M24" i="2"/>
  <c r="L24" i="2"/>
  <c r="P20" i="2"/>
  <c r="O20" i="2"/>
  <c r="N20" i="2"/>
  <c r="M20" i="2"/>
  <c r="L20" i="2"/>
  <c r="P19" i="2"/>
  <c r="O19" i="2"/>
  <c r="N19" i="2"/>
  <c r="M19" i="2"/>
  <c r="L19" i="2"/>
  <c r="P15" i="2"/>
  <c r="O15" i="2"/>
  <c r="N15" i="2"/>
  <c r="M15" i="2"/>
  <c r="L15" i="2"/>
  <c r="P14" i="2"/>
  <c r="O14" i="2"/>
  <c r="N14" i="2"/>
  <c r="M14" i="2"/>
  <c r="L14" i="2"/>
  <c r="P10" i="2"/>
  <c r="O10" i="2"/>
  <c r="N10" i="2"/>
  <c r="M10" i="2"/>
  <c r="L10" i="2"/>
  <c r="P9" i="2"/>
  <c r="O9" i="2"/>
  <c r="N9" i="2"/>
  <c r="M9" i="2"/>
  <c r="L9" i="2"/>
  <c r="P45" i="1"/>
  <c r="P44" i="1"/>
  <c r="P40" i="1"/>
  <c r="P39" i="1"/>
  <c r="P35" i="1"/>
  <c r="P34" i="1"/>
  <c r="P30" i="1"/>
  <c r="P29" i="1"/>
  <c r="P25" i="1"/>
  <c r="P24" i="1"/>
  <c r="P20" i="1"/>
  <c r="P19" i="1"/>
  <c r="P15" i="1"/>
  <c r="P14" i="1"/>
  <c r="P10" i="1"/>
  <c r="P9" i="1"/>
  <c r="O45" i="1"/>
  <c r="O44" i="1"/>
  <c r="O40" i="1"/>
  <c r="O39" i="1"/>
  <c r="O35" i="1"/>
  <c r="O34" i="1"/>
  <c r="O30" i="1"/>
  <c r="O29" i="1"/>
  <c r="O25" i="1"/>
  <c r="O24" i="1"/>
  <c r="O20" i="1"/>
  <c r="O19" i="1"/>
  <c r="O15" i="1"/>
  <c r="O14" i="1"/>
  <c r="O10" i="1"/>
  <c r="O9" i="1"/>
  <c r="N45" i="1"/>
  <c r="N44" i="1"/>
  <c r="N40" i="1"/>
  <c r="N39" i="1"/>
  <c r="N35" i="1"/>
  <c r="N34" i="1"/>
  <c r="N30" i="1"/>
  <c r="N29" i="1"/>
  <c r="N25" i="1"/>
  <c r="N24" i="1"/>
  <c r="N20" i="1"/>
  <c r="N19" i="1"/>
  <c r="N15" i="1"/>
  <c r="N14" i="1"/>
  <c r="N10" i="1"/>
  <c r="N9" i="1"/>
  <c r="M45" i="1"/>
  <c r="M44" i="1"/>
  <c r="M40" i="1"/>
  <c r="M39" i="1"/>
  <c r="M35" i="1"/>
  <c r="M34" i="1"/>
  <c r="M30" i="1"/>
  <c r="M29" i="1"/>
  <c r="M25" i="1"/>
  <c r="M24" i="1"/>
  <c r="M20" i="1"/>
  <c r="M19" i="1"/>
  <c r="M15" i="1"/>
  <c r="M14" i="1"/>
  <c r="M10" i="1"/>
  <c r="M9" i="1"/>
  <c r="L14" i="1"/>
  <c r="L15" i="1"/>
  <c r="L19" i="1"/>
  <c r="L20" i="1"/>
  <c r="L24" i="1"/>
  <c r="L25" i="1"/>
  <c r="L29" i="1"/>
  <c r="L30" i="1"/>
  <c r="L34" i="1"/>
  <c r="L35" i="1"/>
  <c r="L39" i="1"/>
  <c r="L40" i="1"/>
  <c r="L44" i="1"/>
  <c r="L45" i="1"/>
  <c r="L10" i="1"/>
  <c r="L9" i="1"/>
</calcChain>
</file>

<file path=xl/sharedStrings.xml><?xml version="1.0" encoding="utf-8"?>
<sst xmlns="http://schemas.openxmlformats.org/spreadsheetml/2006/main" count="1212" uniqueCount="476">
  <si>
    <t>JUMLAH TRX:</t>
  </si>
  <si>
    <t xml:space="preserve">SALDO: </t>
  </si>
  <si>
    <t>INDOSAT PULSA TRANSFER</t>
  </si>
  <si>
    <t>TELKOMSEL PULSA TRANSFER</t>
  </si>
  <si>
    <t>SMARTFREEN PULSA TRANSFER</t>
  </si>
  <si>
    <t>THREE PULSA TRANSFER</t>
  </si>
  <si>
    <t>XL-AXIS PROMO</t>
  </si>
  <si>
    <t>XL-AXIS NON PROMO</t>
  </si>
  <si>
    <t>INDOSAT PROMO</t>
  </si>
  <si>
    <t>SMARTFREN PROMO</t>
  </si>
  <si>
    <t>SMARTFREN NON PROMO</t>
  </si>
  <si>
    <t>INDOSAT NON PROMO</t>
  </si>
  <si>
    <t>TELKOMSEL  PROMO</t>
  </si>
  <si>
    <t>TELKOMSEL NON  PROMO</t>
  </si>
  <si>
    <t xml:space="preserve">THREE PROMO </t>
  </si>
  <si>
    <t xml:space="preserve">THREE NON PROMO </t>
  </si>
  <si>
    <t>AXIS DATA, BRONET MINI PLUS</t>
  </si>
  <si>
    <t>AXIS DATA, BRONET MINI</t>
  </si>
  <si>
    <t>AXIS DATA, BRONET NAS 30HR</t>
  </si>
  <si>
    <t xml:space="preserve">AXIS DATA, WARNET (NASIONAL) </t>
  </si>
  <si>
    <t>VOC.AXIS AIGO MINI</t>
  </si>
  <si>
    <t>VOC.AXIS AIGO OWSEM</t>
  </si>
  <si>
    <t>VOC.AXIS AIGO SPECIAL ITEM</t>
  </si>
  <si>
    <t>VOC.AXIS JUMBO</t>
  </si>
  <si>
    <t>VOC.AXIS AIGO BULANAN</t>
  </si>
  <si>
    <t>DATA BYU BULANAN</t>
  </si>
  <si>
    <t>DATA BYU HARIAN</t>
  </si>
  <si>
    <t>DATA BYU UNLIMITED</t>
  </si>
  <si>
    <t>BYU TOPPING HAJI DAN UMROH</t>
  </si>
  <si>
    <t>VOC BAYU HARIAN</t>
  </si>
  <si>
    <t>VOC BAYU BULANAN</t>
  </si>
  <si>
    <t>AXIS DATA, HAJI UMROH</t>
  </si>
  <si>
    <t>AXIS DATA, BRONET MALAM</t>
  </si>
  <si>
    <t>ISAT UMROH HAJI COMBO</t>
  </si>
  <si>
    <t>ISAT DATA, GIFT FREEDOM HARIAN</t>
  </si>
  <si>
    <t>ISAT DATA, FREEDOM MINI</t>
  </si>
  <si>
    <t>ISAT DATA, FREEDOM MINI PROMO</t>
  </si>
  <si>
    <t xml:space="preserve">ISAT DATA, FREEDOM </t>
  </si>
  <si>
    <t>ISAT DATA, FREEDOM PROMO</t>
  </si>
  <si>
    <t>ISAT DATA, GIFT FREEDOM</t>
  </si>
  <si>
    <t>ISAT DATA, GIFT FREEDOM COMBO</t>
  </si>
  <si>
    <t>ISAT DATA+PULSA 5RB</t>
  </si>
  <si>
    <t>ISAT UMROH HAJI INTERNET</t>
  </si>
  <si>
    <t>ISAT DATA, GASSPOLL</t>
  </si>
  <si>
    <t>ISAT DATA, FREEDOM COMBO</t>
  </si>
  <si>
    <t>ISAT DATA, FREEDOM UNLI PROMO</t>
  </si>
  <si>
    <t>ISAT ROAMING UMROH HAJI</t>
  </si>
  <si>
    <t>ISAT DATA, FREEDOM UNLI</t>
  </si>
  <si>
    <t>ISAT DATA, GIFT FREEDOM UNLI</t>
  </si>
  <si>
    <t>INDOSAT DATA MAX (PURE)</t>
  </si>
  <si>
    <t>ISAT DATA, YELLOW</t>
  </si>
  <si>
    <t>ISAT DATA, YELLOW PROMO(GIFT)</t>
  </si>
  <si>
    <t>ISAT DATA, YELLOW GASSPOLL</t>
  </si>
  <si>
    <t>ISAT FREEDOM APPS</t>
  </si>
  <si>
    <t>VOC.INDOSAT DATA UNLIMITED</t>
  </si>
  <si>
    <t>VOC.INDOSAT DATA FREEDOM COMBO</t>
  </si>
  <si>
    <t>INDOSAT DATA COMBO (PURE)</t>
  </si>
  <si>
    <t>INDOSAT DATA CUANPOL</t>
  </si>
  <si>
    <t>SMART DATA,HARIAN</t>
  </si>
  <si>
    <t>SMART DATA,PLAN</t>
  </si>
  <si>
    <t>SMART DATA,UNLIMITED</t>
  </si>
  <si>
    <t>SMART DATA,UNLIMITED NONSTOP</t>
  </si>
  <si>
    <t>SMART DATA UNLIMITED SUKASUKA</t>
  </si>
  <si>
    <t>SMART DATA,VOLUME</t>
  </si>
  <si>
    <t>SMART DATA,VOLUME BASE</t>
  </si>
  <si>
    <t>VOC.SMARTFREN DATA MINI</t>
  </si>
  <si>
    <t>VOC.SMARTFREN DATA UNLIMITED</t>
  </si>
  <si>
    <t>VOC.SMARTFREN UNLI NONSTOP</t>
  </si>
  <si>
    <t>VOC.SMARTFREN DATA VOLUME</t>
  </si>
  <si>
    <t>TSEL COMBO ROAMAX HAJI &amp; UMROH</t>
  </si>
  <si>
    <t>TSEL DATA,FLASH</t>
  </si>
  <si>
    <t>TSEL DATA,FLASH PROMO</t>
  </si>
  <si>
    <t>TSEL DATA,BULK ZONA (1-8)</t>
  </si>
  <si>
    <t>TSEL DATA,BULK ZONA (1-10)</t>
  </si>
  <si>
    <t>TSEL DATA,BULK OMG ALL ZONA</t>
  </si>
  <si>
    <t>TSEL DATA,CUAN</t>
  </si>
  <si>
    <t>TELKOMSEL DATA EKSKLUSIF</t>
  </si>
  <si>
    <t>TSEL DATA ENTERPRISE</t>
  </si>
  <si>
    <t>TSEL DATA,LOKAL</t>
  </si>
  <si>
    <t>TSEL DATA,ROAMAX HAJI &amp; UMROH</t>
  </si>
  <si>
    <t>TSEL DATA,MINI</t>
  </si>
  <si>
    <t>VOC.TSEL BALI NUSRA</t>
  </si>
  <si>
    <t>VOC.TSEL JABOTABEK</t>
  </si>
  <si>
    <t>VOC.TSEL JAWA BARAT</t>
  </si>
  <si>
    <t>VOC.TSEL JAWA TIMUR</t>
  </si>
  <si>
    <t>VOC.TSEL JAWA TENGAH</t>
  </si>
  <si>
    <t>VOC.TSEL KALIMANTAN</t>
  </si>
  <si>
    <t>VOC.TSEL MEDAN-BINJAI-DELI SER</t>
  </si>
  <si>
    <t>VOC.TSEL SULAWESI</t>
  </si>
  <si>
    <t>VOC.TSEL SUMBAGUT</t>
  </si>
  <si>
    <t>VOUCHER TELKOMSEL NASIONAL</t>
  </si>
  <si>
    <t>VOC.TSEL SUM-RIAU-KEPRI</t>
  </si>
  <si>
    <t>VOC.TSEL SUMBAGSEL</t>
  </si>
  <si>
    <t>TRI DATA GET MORE</t>
  </si>
  <si>
    <t>TRI DATA HAPPY</t>
  </si>
  <si>
    <t>TRI DATA HAPPY MINI</t>
  </si>
  <si>
    <t>TRI DAT CUAN JUMBO</t>
  </si>
  <si>
    <t>TRI DATA PURE</t>
  </si>
  <si>
    <t>TRI DATA ALWAYS ON NEW</t>
  </si>
  <si>
    <t>TRI DATA HARIAN FUP</t>
  </si>
  <si>
    <t>TRI DATA HAPPY PLAY GAMES</t>
  </si>
  <si>
    <t>TRI DATA HAPPY PLAY MOVIES</t>
  </si>
  <si>
    <t>VOUCHER TRHEE HAPPY HARIAN</t>
  </si>
  <si>
    <t>VOUCHER TRHEE HAPPY BULANAN</t>
  </si>
  <si>
    <t>TRI DATA, HAJI UMROH</t>
  </si>
  <si>
    <t>COMBO FLEX</t>
  </si>
  <si>
    <t>XL DATA COMBO PROMO</t>
  </si>
  <si>
    <t xml:space="preserve">XL DATA COMBO </t>
  </si>
  <si>
    <t>XL DATA HOTROD MINI</t>
  </si>
  <si>
    <t>XL DATA HOTROD SPESIAL + LOKAL</t>
  </si>
  <si>
    <t>XL DATA XTRA COMBO VIP</t>
  </si>
  <si>
    <t>XL DATA HOTROD</t>
  </si>
  <si>
    <t>XL DATA XTRA ON</t>
  </si>
  <si>
    <t>XL DATA PURE NEW 30 H</t>
  </si>
  <si>
    <t>XL DATA AKRAB</t>
  </si>
  <si>
    <t>XL DATA BLUE</t>
  </si>
  <si>
    <t>XL DATA JUMBO</t>
  </si>
  <si>
    <t>XL DATA KUOTA GAMES</t>
  </si>
  <si>
    <t>XL DATA EDUKASI &amp; CONFERENCE</t>
  </si>
  <si>
    <t>XL PAKET HARIAN</t>
  </si>
  <si>
    <t>XL XTRA KUOTA SOSMED</t>
  </si>
  <si>
    <t>VOUCHER XL HOTROD MINGGUAN</t>
  </si>
  <si>
    <t>VOC. XL DATA COMBO FLEX</t>
  </si>
  <si>
    <t>XL DATA XRTA COMBO MINI</t>
  </si>
  <si>
    <t>XL DATA COMBO PLUS</t>
  </si>
  <si>
    <t>XL HAJI DAN UMROH</t>
  </si>
  <si>
    <t>XL INTERNET HAJI DAN UMROH</t>
  </si>
  <si>
    <t>XL INTERNET HAJI DAN UMROH PLUS</t>
  </si>
  <si>
    <t>XL DATA BEBAS PUAS</t>
  </si>
  <si>
    <t>AXIS PAKET TELPON</t>
  </si>
  <si>
    <t>INDOSAT TELPON MOBO</t>
  </si>
  <si>
    <t>ISAT PAKET SMS</t>
  </si>
  <si>
    <t>INDOSAT PAKET TELPON GIFT</t>
  </si>
  <si>
    <t>TSEL TELPON PROMO ALL ZONA</t>
  </si>
  <si>
    <t>TSEL TELPON ALL ZONA</t>
  </si>
  <si>
    <t>TSEL TELPON BULK NASIONAL</t>
  </si>
  <si>
    <t>TSEL TELPON NEW NASIONAL</t>
  </si>
  <si>
    <t>TELKOMSEL PAKET SMS</t>
  </si>
  <si>
    <t>THREE PAKET NELPON</t>
  </si>
  <si>
    <t>XL PAKET TELPON</t>
  </si>
  <si>
    <t>TSEL PAKET TELP ZONA 1-8</t>
  </si>
  <si>
    <t>BYU PAKET TELPON TOP VOICE</t>
  </si>
  <si>
    <t>THREE TELPON SESAMA (TRI MANIA)</t>
  </si>
  <si>
    <t>THREE PAKET SMS ANYNET</t>
  </si>
  <si>
    <t>TSEL TELPON ALL OPR</t>
  </si>
  <si>
    <t>INJECT VOC,AXIS AIGO BRONET</t>
  </si>
  <si>
    <t>INJECT VOC,AXIS MINI HARIAN</t>
  </si>
  <si>
    <t>INJECT VOC,AXIS JUMBO</t>
  </si>
  <si>
    <t>INJECT VOC,AXIS MINGGUAN</t>
  </si>
  <si>
    <t>INJECT VOC,XL DATA COMBO FLEX</t>
  </si>
  <si>
    <t>INJECT VOC. XL HOTROD SPECIAL</t>
  </si>
  <si>
    <t>INJECT VOC,SMART UNLI NONSTOP</t>
  </si>
  <si>
    <t>INJECT VOC.TSEL SUMBAGUT Z1</t>
  </si>
  <si>
    <t>INJECT VOC.TSEL JABODETABEK</t>
  </si>
  <si>
    <t>INJECT VOC.TSEL SUMBAGSEL Z1</t>
  </si>
  <si>
    <t>INJECT VOC.TSEL SUMBAGTENG Z1</t>
  </si>
  <si>
    <t>INJECT VOC.TSEL SUMBAGTENG Z2</t>
  </si>
  <si>
    <t>INJECT VOC,ISAT MINI KALIMANTAN (HARIAN)</t>
  </si>
  <si>
    <t xml:space="preserve">INJ VOC TRI, HARIAN SUMUT </t>
  </si>
  <si>
    <t>TRX</t>
  </si>
  <si>
    <t>SALDO</t>
  </si>
  <si>
    <t>TGL</t>
  </si>
  <si>
    <t>AXIS-XL PULSA TRANSFER</t>
  </si>
  <si>
    <t>RATP /RATPX</t>
  </si>
  <si>
    <t>RIPT</t>
  </si>
  <si>
    <t>RTPT</t>
  </si>
  <si>
    <t>RTPR</t>
  </si>
  <si>
    <t>RSPT</t>
  </si>
  <si>
    <t>RXAS</t>
  </si>
  <si>
    <t>RIPPS</t>
  </si>
  <si>
    <t>RTAS</t>
  </si>
  <si>
    <t>RSFS</t>
  </si>
  <si>
    <t>AXIS-XL PULSA SUPER PROMO</t>
  </si>
  <si>
    <t>INDOSAT PULSA SUPER PROMO</t>
  </si>
  <si>
    <t>THREE PULSA SUPER PROMO</t>
  </si>
  <si>
    <t>SMARTFREEN PULSA SUPER PROMO</t>
  </si>
  <si>
    <t>RXA</t>
  </si>
  <si>
    <t>RX</t>
  </si>
  <si>
    <t>RIPP</t>
  </si>
  <si>
    <t>RIP</t>
  </si>
  <si>
    <t>RSM</t>
  </si>
  <si>
    <t>RSF</t>
  </si>
  <si>
    <t>RHS</t>
  </si>
  <si>
    <t>RS</t>
  </si>
  <si>
    <t>RBYU</t>
  </si>
  <si>
    <t>RTA</t>
  </si>
  <si>
    <t>RT</t>
  </si>
  <si>
    <t>RAAMB</t>
  </si>
  <si>
    <t>RABMP</t>
  </si>
  <si>
    <t>RADB</t>
  </si>
  <si>
    <t>RADW</t>
  </si>
  <si>
    <t>RVAM</t>
  </si>
  <si>
    <t>RAXHU</t>
  </si>
  <si>
    <t>RAKTM</t>
  </si>
  <si>
    <t>RVAOW</t>
  </si>
  <si>
    <t>RVCAB</t>
  </si>
  <si>
    <t>RVCAJ</t>
  </si>
  <si>
    <t>RVCAN</t>
  </si>
  <si>
    <t>RDBYUB</t>
  </si>
  <si>
    <t>RDBYUH</t>
  </si>
  <si>
    <t>RDBYUN</t>
  </si>
  <si>
    <t>RBYUHU</t>
  </si>
  <si>
    <t>RVBYUH</t>
  </si>
  <si>
    <t>RVBYUB</t>
  </si>
  <si>
    <t>RIDFH</t>
  </si>
  <si>
    <t>RIDGF</t>
  </si>
  <si>
    <t>RIDGFC</t>
  </si>
  <si>
    <t>RIDFM</t>
  </si>
  <si>
    <t>RIFM</t>
  </si>
  <si>
    <t>RIDFN</t>
  </si>
  <si>
    <t>RIDFNP</t>
  </si>
  <si>
    <t>RICHU</t>
  </si>
  <si>
    <t>RIDRUH</t>
  </si>
  <si>
    <t>RIDHU</t>
  </si>
  <si>
    <t>RIDM</t>
  </si>
  <si>
    <t>RIDNF</t>
  </si>
  <si>
    <t>RIDPP</t>
  </si>
  <si>
    <t>RIDU</t>
  </si>
  <si>
    <t>RIDUP</t>
  </si>
  <si>
    <t>RIDGP</t>
  </si>
  <si>
    <t>RIDS</t>
  </si>
  <si>
    <t>RIDA</t>
  </si>
  <si>
    <t>RIDY</t>
  </si>
  <si>
    <t>RIDYA</t>
  </si>
  <si>
    <t>RIDYG</t>
  </si>
  <si>
    <t>RIFSM</t>
  </si>
  <si>
    <t>RIDCP</t>
  </si>
  <si>
    <t>RVCIDU</t>
  </si>
  <si>
    <t>RVIFC</t>
  </si>
  <si>
    <t>RSDH</t>
  </si>
  <si>
    <t>RSDPL</t>
  </si>
  <si>
    <t>RSDU</t>
  </si>
  <si>
    <t>RSDUN</t>
  </si>
  <si>
    <t>RSDUS</t>
  </si>
  <si>
    <t>RSDV</t>
  </si>
  <si>
    <t>RSMD</t>
  </si>
  <si>
    <t>RVSM</t>
  </si>
  <si>
    <t>RVSU</t>
  </si>
  <si>
    <t>RVSUN</t>
  </si>
  <si>
    <t>RVSV</t>
  </si>
  <si>
    <t>RTCHU</t>
  </si>
  <si>
    <t>RTDAC</t>
  </si>
  <si>
    <t>RTDACP</t>
  </si>
  <si>
    <t>RTDBA</t>
  </si>
  <si>
    <t>RTDBB</t>
  </si>
  <si>
    <t>RTDBC</t>
  </si>
  <si>
    <t>RTDC</t>
  </si>
  <si>
    <t>RTDEF</t>
  </si>
  <si>
    <t>RTDEP</t>
  </si>
  <si>
    <t>RTDFL</t>
  </si>
  <si>
    <t>RTDHU</t>
  </si>
  <si>
    <t>RTDM</t>
  </si>
  <si>
    <t>RVTB</t>
  </si>
  <si>
    <t>RVTJ</t>
  </si>
  <si>
    <t>RVTJB</t>
  </si>
  <si>
    <t>RVTJM</t>
  </si>
  <si>
    <t>RVTJT</t>
  </si>
  <si>
    <t>RVTK</t>
  </si>
  <si>
    <t>RVTS</t>
  </si>
  <si>
    <t>RVTSB</t>
  </si>
  <si>
    <t>RVTSNAT</t>
  </si>
  <si>
    <t>RVTSRK</t>
  </si>
  <si>
    <t>RVTSS</t>
  </si>
  <si>
    <t>RTDBGC</t>
  </si>
  <si>
    <t>RTDH</t>
  </si>
  <si>
    <t>RTDHM</t>
  </si>
  <si>
    <t>RTDJ</t>
  </si>
  <si>
    <t>RTDP</t>
  </si>
  <si>
    <t>RTHAON</t>
  </si>
  <si>
    <t>RTDKH</t>
  </si>
  <si>
    <t>RTDHPPG</t>
  </si>
  <si>
    <t>RVTH</t>
  </si>
  <si>
    <t>RVTHB</t>
  </si>
  <si>
    <t>RVCTA</t>
  </si>
  <si>
    <t>RTHU</t>
  </si>
  <si>
    <t>RXDCF</t>
  </si>
  <si>
    <t>RXDCP</t>
  </si>
  <si>
    <t>RXDC</t>
  </si>
  <si>
    <t>RXDHM</t>
  </si>
  <si>
    <t>RXDH</t>
  </si>
  <si>
    <t>RXDHS</t>
  </si>
  <si>
    <t>RXDXV</t>
  </si>
  <si>
    <t>RXDO</t>
  </si>
  <si>
    <t>RXLDP</t>
  </si>
  <si>
    <t>RXLPA</t>
  </si>
  <si>
    <t>RXDB</t>
  </si>
  <si>
    <t>RXDJ</t>
  </si>
  <si>
    <t>RXDKG</t>
  </si>
  <si>
    <t>RXDED</t>
  </si>
  <si>
    <t>RXLPH</t>
  </si>
  <si>
    <t>RXDKS</t>
  </si>
  <si>
    <t>RVXHM</t>
  </si>
  <si>
    <t>RVDCF</t>
  </si>
  <si>
    <t>RXDCM</t>
  </si>
  <si>
    <t>RXCP</t>
  </si>
  <si>
    <t>RXDHU</t>
  </si>
  <si>
    <t>RXHU</t>
  </si>
  <si>
    <t>RXUP</t>
  </si>
  <si>
    <t>RXBP</t>
  </si>
  <si>
    <t>RIVAB</t>
  </si>
  <si>
    <t>RIVAH</t>
  </si>
  <si>
    <t>RIVAJ</t>
  </si>
  <si>
    <t>RIVAM</t>
  </si>
  <si>
    <t>RIVXF</t>
  </si>
  <si>
    <t>RIVXC</t>
  </si>
  <si>
    <t>RIVXS</t>
  </si>
  <si>
    <t>RIVSN</t>
  </si>
  <si>
    <t>RIVSU</t>
  </si>
  <si>
    <t>RAXTP</t>
  </si>
  <si>
    <t>RIDP</t>
  </si>
  <si>
    <t>RIS</t>
  </si>
  <si>
    <t>RITPG</t>
  </si>
  <si>
    <t>RTKSP</t>
  </si>
  <si>
    <t>RTKS</t>
  </si>
  <si>
    <t>RTTN</t>
  </si>
  <si>
    <t>RTVN</t>
  </si>
  <si>
    <t>RTS</t>
  </si>
  <si>
    <t>RTPPN</t>
  </si>
  <si>
    <t>RXLT</t>
  </si>
  <si>
    <t>RTTLPBA</t>
  </si>
  <si>
    <t>RTPBYUON</t>
  </si>
  <si>
    <t>RTPNM</t>
  </si>
  <si>
    <t>RTPSA</t>
  </si>
  <si>
    <t>RTNAB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</si>
  <si>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</si>
  <si>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</si>
  <si>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</si>
  <si>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</si>
  <si>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</si>
  <si>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</si>
  <si>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</si>
  <si>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</si>
  <si>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</si>
  <si>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</si>
  <si>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</si>
  <si>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</si>
  <si>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</si>
  <si>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</si>
  <si>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</si>
  <si>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</si>
  <si>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</si>
  <si>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</si>
  <si>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</si>
  <si>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</si>
  <si>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</si>
  <si>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</si>
  <si>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</si>
  <si>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</si>
  <si>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</si>
  <si>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</si>
  <si>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</si>
  <si>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</si>
  <si>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</si>
  <si>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</si>
  <si>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 xml:space="preserve">BYU  </t>
  </si>
  <si>
    <t>RTDHP</t>
  </si>
  <si>
    <t>INJECT VOUCHER AXIS</t>
  </si>
  <si>
    <t>INJECT VOUCHER XL</t>
  </si>
  <si>
    <t>INJECT VOC,XL HARIAN MINGGUAN</t>
  </si>
  <si>
    <t>RIVXBP</t>
  </si>
  <si>
    <t>INJECT VOC. XL BEBAS PUAS</t>
  </si>
  <si>
    <t>INJECT VOC,SMART UNLI</t>
  </si>
  <si>
    <t>RIVSH</t>
  </si>
  <si>
    <t>INJECT VOC,SMART HARIAN</t>
  </si>
  <si>
    <t>RIVSUS</t>
  </si>
  <si>
    <t>INJECT VOC,SMART UNLI SUKA-SUKA</t>
  </si>
  <si>
    <t>INJECT VOUCHER SMARTFREEN</t>
  </si>
  <si>
    <t xml:space="preserve">INJECT VOUCHER TSEL </t>
  </si>
  <si>
    <t>INJECT VOC.TSEL SULAWESI Z1</t>
  </si>
  <si>
    <t>INJECT VOC.TSEL SULAWESI Z2</t>
  </si>
  <si>
    <t>IVTSB</t>
  </si>
  <si>
    <t>AVTSJ</t>
  </si>
  <si>
    <t>IVTSS</t>
  </si>
  <si>
    <t>IVTST</t>
  </si>
  <si>
    <t>IVTSTT</t>
  </si>
  <si>
    <t>IVTSL</t>
  </si>
  <si>
    <t>IVTSLS</t>
  </si>
  <si>
    <t>INJECT VOC.TSEL SULAWESI Z3</t>
  </si>
  <si>
    <t>IVTSLSI</t>
  </si>
  <si>
    <t>INJECT VOC.TSEL KALIMANTAN Z1</t>
  </si>
  <si>
    <t>IVTSK</t>
  </si>
  <si>
    <t>INJECT VOC.TSEL JATIM</t>
  </si>
  <si>
    <t>IVTSJM</t>
  </si>
  <si>
    <t>INJECT VOC.TSEL JATENG-JOGJA</t>
  </si>
  <si>
    <t>IVTSJJ</t>
  </si>
  <si>
    <t>INJECT VOC.TSEL JABAR</t>
  </si>
  <si>
    <t>IVTSJB</t>
  </si>
  <si>
    <t>ACT. VOC BYU BULANAN</t>
  </si>
  <si>
    <t>ABYUB</t>
  </si>
  <si>
    <t>ACT. VOC. BYU HARIAN</t>
  </si>
  <si>
    <t>ABYUH</t>
  </si>
  <si>
    <t>IVKSPH</t>
  </si>
  <si>
    <t>INJ VOC ISAT KALISUMAPA BULANAN</t>
  </si>
  <si>
    <t>IVKSPB</t>
  </si>
  <si>
    <t>INJ VOC ISAT KALISUMAPA COMBO</t>
  </si>
  <si>
    <t>IVKSPC</t>
  </si>
  <si>
    <t>INJ VOC ISAT KALISUMAPA UNLI</t>
  </si>
  <si>
    <t>IVKSPU</t>
  </si>
  <si>
    <t>INJ VOC ISAT BULANAN JABAR</t>
  </si>
  <si>
    <t>IVJBB</t>
  </si>
  <si>
    <t>INJ VOC ISAT COMBO JABAR</t>
  </si>
  <si>
    <t>IVJBC</t>
  </si>
  <si>
    <t>INJ VOC ISAT UNLI JABAR</t>
  </si>
  <si>
    <t>IVJBU</t>
  </si>
  <si>
    <t>INJ VOC ISAT HARIAN JABAR</t>
  </si>
  <si>
    <t>IVJBH</t>
  </si>
  <si>
    <t>ACT ISAT BULANAN JAKARTA RAYA</t>
  </si>
  <si>
    <t>IVJRB</t>
  </si>
  <si>
    <t>ACT ISAT HARIAN JAKARTA RAYA</t>
  </si>
  <si>
    <t>IVJRH</t>
  </si>
  <si>
    <t>ACT ISAT COMBO JAKARTA RAYA</t>
  </si>
  <si>
    <t>IVJRC</t>
  </si>
  <si>
    <t>ACT ISAT UNLI JAKARTA RAYA</t>
  </si>
  <si>
    <t>IVJRU</t>
  </si>
  <si>
    <t>ACT ISAT BULANAN SUMSEL</t>
  </si>
  <si>
    <t>IVSSB</t>
  </si>
  <si>
    <t>ACT ISAT HARIAN SUMSEL</t>
  </si>
  <si>
    <t>IVSSH</t>
  </si>
  <si>
    <t>ACT ISAT COMBO SUMSEL</t>
  </si>
  <si>
    <t>IVSSC</t>
  </si>
  <si>
    <t>ACT ISAT UNLI SUMSEL</t>
  </si>
  <si>
    <t>IVSSU</t>
  </si>
  <si>
    <t>ACT ISAT BULANAN SUMBAR</t>
  </si>
  <si>
    <t>IVSBB</t>
  </si>
  <si>
    <t>ACT ISAT HARIAN SUMBAR</t>
  </si>
  <si>
    <t>IVSBH</t>
  </si>
  <si>
    <t>ACT ISAT COMBO SUMBAR</t>
  </si>
  <si>
    <t>IVSBC</t>
  </si>
  <si>
    <t>ACT ISAT UNLI SUMBAR</t>
  </si>
  <si>
    <t>IVSBU</t>
  </si>
  <si>
    <t>ACT ISAT BULANAN SUMUT</t>
  </si>
  <si>
    <t>IVSUB</t>
  </si>
  <si>
    <t>ACT ISAT HARIAN SUMUT</t>
  </si>
  <si>
    <t>IVSUH</t>
  </si>
  <si>
    <t>ACT ISAT COMBO SUMUT</t>
  </si>
  <si>
    <t>IVSUC</t>
  </si>
  <si>
    <t>ACT ISAT UNLI SUMUT</t>
  </si>
  <si>
    <t>IVSUU</t>
  </si>
  <si>
    <t>ACT ISAT BULANAN JAWA BALI</t>
  </si>
  <si>
    <t>IVJTBNB</t>
  </si>
  <si>
    <t>ACT ISAT  HARIAN JAWA BALI</t>
  </si>
  <si>
    <t>IVJTBNH</t>
  </si>
  <si>
    <t>ACT ISAT COMBO JAWA BALI</t>
  </si>
  <si>
    <t>IVJTBNC</t>
  </si>
  <si>
    <t>ACT ISAT UNLI JAWA BALI</t>
  </si>
  <si>
    <t>IVJTBNU</t>
  </si>
  <si>
    <t>ACT TRI BULANAN JABAR</t>
  </si>
  <si>
    <t>IVTJBB</t>
  </si>
  <si>
    <t>ACT TRI HARIAN JABAR</t>
  </si>
  <si>
    <t>IVTJBH</t>
  </si>
  <si>
    <t>ACT TRI BULANAN JAKARTA RAYA</t>
  </si>
  <si>
    <t>IVTJRB</t>
  </si>
  <si>
    <t>ACT TRI HARIAN JAKARTA RAYA</t>
  </si>
  <si>
    <t>IVTJRH</t>
  </si>
  <si>
    <t>ACT TRI BULANAN EAST JAVA</t>
  </si>
  <si>
    <t>IVTJTB</t>
  </si>
  <si>
    <t>ACT TRI HARIAN EAST JAVA</t>
  </si>
  <si>
    <t>IVTJTH</t>
  </si>
  <si>
    <t>ACT TRI BULANAN KALISUMAPA</t>
  </si>
  <si>
    <t>IVTKSPB</t>
  </si>
  <si>
    <t>ACT TRI HARIAN KALISUMAPA</t>
  </si>
  <si>
    <t>IVTKSP</t>
  </si>
  <si>
    <t>ACT TRI BULANAN SUMBAR</t>
  </si>
  <si>
    <t>IVTSBB</t>
  </si>
  <si>
    <t>ACT TRI HARIAN SUMBAR</t>
  </si>
  <si>
    <t>IVTSBH</t>
  </si>
  <si>
    <t>ACT TRI BULANAN SUMSEL</t>
  </si>
  <si>
    <t>IVTSSB</t>
  </si>
  <si>
    <t>ACT TRI HARIAN SUMSEL</t>
  </si>
  <si>
    <t>IVTSSH</t>
  </si>
  <si>
    <t xml:space="preserve">INJ VOC TRI, BULANAN SUMUT </t>
  </si>
  <si>
    <t>IVTSUTB</t>
  </si>
  <si>
    <t>IVTSUTH</t>
  </si>
  <si>
    <t>INJECT VOUCHER BYU</t>
  </si>
  <si>
    <t>INJECT VOUCHER ISAT</t>
  </si>
  <si>
    <t>INJECT VOUCHER 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</si>
</sst>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6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 applyAlignment="1">
      <alignment vertical="center" wrapText="1"/>
    </xf>
    <xf numFmtId="3" fontId="0" fillId="0" borderId="0" xfId="0" applyNumberFormat="1"/>
    <xf numFmtId="49" fontId="0" fillId="0" borderId="1" xfId="0" applyNumberFormat="1" applyBorder="1"/>
    <xf numFmtId="3" fontId="0" fillId="0" borderId="1" xfId="0" applyNumberFormat="1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1" fillId="5" borderId="0" xfId="0" applyFont="1" applyFill="1"/>
    <xf numFmtId="0" fontId="3" fillId="4" borderId="0" xfId="0" applyFont="1" applyFill="1"/>
    <xf numFmtId="0" fontId="1" fillId="4" borderId="2" xfId="0" applyFont="1" applyFill="1" applyBorder="1" applyAlignment="1">
      <alignment horizontal="center"/>
    </xf>
    <xf numFmtId="49" fontId="0" fillId="0" borderId="2" xfId="0" applyNumberFormat="1" applyBorder="1"/>
    <xf numFmtId="0" fontId="1" fillId="0" borderId="0" xfId="0" applyFont="1" applyAlignment="1">
      <alignment horizontal="center"/>
    </xf>
    <xf numFmtId="49" fontId="0" fillId="0" borderId="0" xfId="0" applyNumberFormat="1"/>
    <xf numFmtId="0" fontId="1" fillId="6" borderId="3" xfId="0" applyFont="1" applyFill="1" applyBorder="1"/>
    <xf numFmtId="0" fontId="0" fillId="0" borderId="3" xfId="0" applyBorder="1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vertical="center" wrapText="1"/>
    </xf>
    <xf numFmtId="165" fontId="0" fillId="0" borderId="3" xfId="0" applyNumberFormat="1" applyBorder="1"/>
    <xf numFmtId="0" fontId="4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1" fontId="0" fillId="0" borderId="0" xfId="0" applyNumberFormat="1"/>
    <xf numFmtId="0" fontId="0" fillId="0" borderId="0" xfId="1" applyNumberFormat="1" applyFont="1" applyAlignment="1">
      <alignment horizontal="center"/>
    </xf>
    <xf numFmtId="165" fontId="1" fillId="0" borderId="0" xfId="0" applyNumberFormat="1" applyFont="1"/>
    <xf numFmtId="0" fontId="1" fillId="0" borderId="3" xfId="0" applyFont="1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PULSA</a:t>
            </a:r>
            <a:r>
              <a:rPr lang="en-ID" baseline="0"/>
              <a:t> TF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'PULSA TF'!#REF!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'PULSA TF'!#REF!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'PULSA TF'!#REF!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4E8-4D4D-B57E-C769A3BA83F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'PULSA TF'!#REF!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'PULSA TF'!#REF!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'PULSA TF'!#REF!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4E8-4D4D-B57E-C769A3BA83F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'PULSA TF'!#REF!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'PULSA TF'!#REF!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'PULSA TF'!#REF!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8AD-47FB-B9F7-7BAAEACCE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0584"/>
        <c:axId val="223550968"/>
      </c:barChart>
      <c:catAx>
        <c:axId val="22355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0968"/>
        <c:crosses val="autoZero"/>
        <c:auto val="1"/>
        <c:lblAlgn val="ctr"/>
        <c:lblOffset val="100"/>
        <c:noMultiLvlLbl val="0"/>
      </c:catAx>
      <c:valAx>
        <c:axId val="22355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INJECT</a:t>
            </a:r>
            <a:r>
              <a:rPr lang="en-ID" baseline="0"/>
              <a:t> VOC</a:t>
            </a:r>
            <a:endParaRPr lang="en-ID"/>
          </a:p>
        </c:rich>
      </c:tx>
      <c:layout>
        <c:manualLayout>
          <c:xMode val="edge"/>
          <c:yMode val="edge"/>
          <c:x val="0.4008702840113798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'INJECT VOC'!#REF!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'INJECT VOC'!#REF!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'INJECT VOC'!#REF!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A10-4D8B-8BE9-E5B338976ED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'INJECT VOC'!#REF!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'INJECT VOC'!#REF!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'INJECT VOC'!#REF!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A10-4D8B-8BE9-E5B338976ED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'INJECT VOC'!#REF!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'INJECT VOC'!#REF!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'INJECT VOC'!#REF!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A54-4245-B6E9-4004195B3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236608"/>
        <c:axId val="224233472"/>
      </c:barChart>
      <c:catAx>
        <c:axId val="22423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33472"/>
        <c:crosses val="autoZero"/>
        <c:auto val="1"/>
        <c:lblAlgn val="ctr"/>
        <c:lblOffset val="100"/>
        <c:noMultiLvlLbl val="0"/>
      </c:catAx>
      <c:valAx>
        <c:axId val="2242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3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SMS</a:t>
            </a:r>
            <a:r>
              <a:rPr lang="en-ID" baseline="0"/>
              <a:t> NELPON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'SMS NELPON'!$B$84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'SMS NELPON'!$C$83:$D$83</c:f>
              <c:strCache>
                <c:ptCount val="2"/>
                <c:pt idx="0">
                  <c:v>TRX</c:v>
                </c:pt>
                <c:pt idx="1">
                  <c:v>SALDO</c:v>
                </c:pt>
              </c:strCache>
            </c:strRef>
          </c:cat>
          <c:val>
            <c:numRef>
              <c:f>'SMS NELPON'!$C$84:$D$84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9ADB-440F-98FD-814201237029}"/>
            </c:ext>
          </c:extLst>
        </c:ser>
        <c:ser>
          <c:idx val="1"/>
          <c:order val="1"/>
          <c:tx>
            <c:strRef>
              <c:f>'SMS NELPON'!$B$85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'SMS NELPON'!$C$83:$D$83</c:f>
              <c:strCache>
                <c:ptCount val="2"/>
                <c:pt idx="0">
                  <c:v>TRX</c:v>
                </c:pt>
                <c:pt idx="1">
                  <c:v>SALDO</c:v>
                </c:pt>
              </c:strCache>
            </c:strRef>
          </c:cat>
          <c:val>
            <c:numRef>
              <c:f>'SMS NELPON'!$C$85:$D$85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9ADB-440F-98FD-814201237029}"/>
            </c:ext>
          </c:extLst>
        </c:ser>
        <c:ser>
          <c:idx val="2"/>
          <c:order val="2"/>
          <c:tx>
            <c:strRef>
              <c:f>'SMS NELPON'!$B$86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'SMS NELPON'!$C$83:$D$83</c:f>
              <c:strCache>
                <c:ptCount val="2"/>
                <c:pt idx="0">
                  <c:v>TRX</c:v>
                </c:pt>
                <c:pt idx="1">
                  <c:v>SALDO</c:v>
                </c:pt>
              </c:strCache>
            </c:strRef>
          </c:cat>
          <c:val>
            <c:numRef>
              <c:f>'SMS NELPON'!$C$86:$D$86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357C-4801-9D20-5A1347506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231120"/>
        <c:axId val="224233080"/>
      </c:barChart>
      <c:catAx>
        <c:axId val="2242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33080"/>
        <c:crosses val="autoZero"/>
        <c:auto val="1"/>
        <c:lblAlgn val="ctr"/>
        <c:lblOffset val="100"/>
        <c:noMultiLvlLbl val="0"/>
      </c:catAx>
      <c:valAx>
        <c:axId val="22423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PULSA</a:t>
            </a:r>
            <a:r>
              <a:rPr lang="en-ID" baseline="0"/>
              <a:t> REG</a:t>
            </a:r>
            <a:endParaRPr lang="en-ID"/>
          </a:p>
        </c:rich>
      </c:tx>
      <c:layout>
        <c:manualLayout>
          <c:xMode val="edge"/>
          <c:yMode val="edge"/>
          <c:x val="0.3979631830308220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'PULSA REG'!#REF!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'PULSA REG'!#REF!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'PULSA REG'!#REF!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1A9-41B6-A62F-4A25EC3422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'PULSA REG'!#REF!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'PULSA REG'!#REF!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'PULSA REG'!#REF!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1A9-41B6-A62F-4A25EC34224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'PULSA REG'!#REF!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'PULSA REG'!#REF!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'PULSA REG'!#REF!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08D-4DE8-8B0C-0253D158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021488"/>
        <c:axId val="223220960"/>
      </c:barChart>
      <c:catAx>
        <c:axId val="2230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20960"/>
        <c:crosses val="autoZero"/>
        <c:auto val="1"/>
        <c:lblAlgn val="ctr"/>
        <c:lblOffset val="100"/>
        <c:noMultiLvlLbl val="0"/>
      </c:catAx>
      <c:valAx>
        <c:axId val="2232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'KUOTA AXIS'!#REF!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'KUOTA AXIS'!#REF!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'KUOTA AXIS'!#REF!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B2A-4B9B-8AB2-2F19939747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'KUOTA AXIS'!#REF!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'KUOTA AXIS'!#REF!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'KUOTA AXIS'!#REF!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B2A-4B9B-8AB2-2F199397478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'KUOTA AXIS'!#REF!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'KUOTA AXIS'!#REF!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'KUOTA AXIS'!#REF!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DFC-499B-BB65-B50F29302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004176"/>
        <c:axId val="222954472"/>
      </c:barChart>
      <c:catAx>
        <c:axId val="22300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54472"/>
        <c:crosses val="autoZero"/>
        <c:auto val="1"/>
        <c:lblAlgn val="ctr"/>
        <c:lblOffset val="100"/>
        <c:noMultiLvlLbl val="0"/>
      </c:catAx>
      <c:valAx>
        <c:axId val="22295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0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BYU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'KUOTA BYU'!#REF!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'KUOTA BYU'!#REF!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'KUOTA BYU'!#REF!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608-4120-A515-FDAEB723FDF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'KUOTA BYU'!#REF!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'KUOTA BYU'!#REF!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'KUOTA BYU'!#REF!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608-4120-A515-FDAEB723FDF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'KUOTA BYU'!#REF!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'KUOTA BYU'!#REF!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'KUOTA BYU'!#REF!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7F9-45F9-8BD0-B0B12BFF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131896"/>
        <c:axId val="223130720"/>
      </c:barChart>
      <c:catAx>
        <c:axId val="22313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30720"/>
        <c:crosses val="autoZero"/>
        <c:auto val="1"/>
        <c:lblAlgn val="ctr"/>
        <c:lblOffset val="100"/>
        <c:noMultiLvlLbl val="0"/>
      </c:catAx>
      <c:valAx>
        <c:axId val="2231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3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'KUOTA INDOSAT'!#REF!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'KUOTA INDOSAT'!#REF!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'KUOTA INDOSAT'!#REF!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05F-4AED-8D21-8AE9BC11802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'KUOTA INDOSAT'!#REF!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'KUOTA INDOSAT'!#REF!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'KUOTA INDOSAT'!#REF!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05F-4AED-8D21-8AE9BC11802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'KUOTA INDOSAT'!#REF!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'KUOTA INDOSAT'!#REF!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'KUOTA INDOSAT'!#REF!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8C3-4DF2-B2AB-CD7C5026E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130328"/>
        <c:axId val="223129544"/>
      </c:barChart>
      <c:catAx>
        <c:axId val="22313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29544"/>
        <c:crosses val="autoZero"/>
        <c:auto val="1"/>
        <c:lblAlgn val="ctr"/>
        <c:lblOffset val="100"/>
        <c:noMultiLvlLbl val="0"/>
      </c:catAx>
      <c:valAx>
        <c:axId val="2231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3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SMARTFREN</a:t>
            </a:r>
          </a:p>
        </c:rich>
      </c:tx>
      <c:layout>
        <c:manualLayout>
          <c:xMode val="edge"/>
          <c:yMode val="edge"/>
          <c:x val="0.389994405768910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'KUOTA SMARTFREN'!#REF!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'KUOTA SMARTFREN'!#REF!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'KUOTA SMARTFREN'!#REF!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9BF-4223-A087-A970DEDF172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'KUOTA SMARTFREN'!#REF!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'KUOTA SMARTFREN'!#REF!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'KUOTA SMARTFREN'!#REF!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9BF-4223-A087-A970DEDF172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'KUOTA SMARTFREN'!#REF!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'KUOTA SMARTFREN'!#REF!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'KUOTA SMARTFREN'!#REF!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96C-4647-8538-5FD2D227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131504"/>
        <c:axId val="223128368"/>
      </c:barChart>
      <c:catAx>
        <c:axId val="2231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28368"/>
        <c:crosses val="autoZero"/>
        <c:auto val="1"/>
        <c:lblAlgn val="ctr"/>
        <c:lblOffset val="100"/>
        <c:noMultiLvlLbl val="0"/>
      </c:catAx>
      <c:valAx>
        <c:axId val="2231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3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TELKOMSEL</a:t>
            </a:r>
            <a:r>
              <a:rPr lang="en-ID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'KUOTA TELKOMSEL '!$A$125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'KUOTA TELKOMSEL '!$B$124:$C$124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'KUOTA TELKOMSEL '!$B$125:$C$125</c:f>
              <c:numCache>
                <c:formatCode>#,##0</c:formatCode>
                <c:ptCount val="2"/>
                <c:pt idx="0" formatCode="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0-4182-A8F4-A9D7E3E9EFFF}"/>
            </c:ext>
          </c:extLst>
        </c:ser>
        <c:ser>
          <c:idx val="1"/>
          <c:order val="1"/>
          <c:tx>
            <c:strRef>
              <c:f>'KUOTA TELKOMSEL '!$A$126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'KUOTA TELKOMSEL '!$B$124:$C$124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'KUOTA TELKOMSEL '!$B$126:$C$126</c:f>
              <c:numCache>
                <c:formatCode>#,##0</c:formatCode>
                <c:ptCount val="2"/>
                <c:pt idx="0" formatCode="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0-4182-A8F4-A9D7E3E9EFFF}"/>
            </c:ext>
          </c:extLst>
        </c:ser>
        <c:ser>
          <c:idx val="2"/>
          <c:order val="2"/>
          <c:tx>
            <c:strRef>
              <c:f>'KUOTA TELKOMSEL '!$A$127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'KUOTA TELKOMSEL '!$B$124:$C$124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'KUOTA TELKOMSEL '!$B$127:$C$127</c:f>
              <c:numCache>
                <c:formatCode>#,##0</c:formatCode>
                <c:ptCount val="2"/>
                <c:pt idx="0" formatCode="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B-4AC5-BD70-74C4ED3A6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129152"/>
        <c:axId val="224232296"/>
      </c:barChart>
      <c:catAx>
        <c:axId val="2231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32296"/>
        <c:crosses val="autoZero"/>
        <c:auto val="1"/>
        <c:lblAlgn val="ctr"/>
        <c:lblOffset val="100"/>
        <c:noMultiLvlLbl val="0"/>
      </c:catAx>
      <c:valAx>
        <c:axId val="2242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'KUOTA THREE'!$A$71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'KUOTA THREE'!$B$70:$C$70</c:f>
              <c:strCache>
                <c:ptCount val="1"/>
                <c:pt idx="0">
                  <c:v>2</c:v>
                </c:pt>
              </c:strCache>
            </c:strRef>
          </c:cat>
          <c:val>
            <c:numRef>
              <c:f>'KUOTA THREE'!$B$71:$C$71</c:f>
              <c:numCache>
                <c:formatCode>#,##0</c:formatCode>
                <c:ptCount val="2"/>
                <c:pt idx="0" formatCode="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0-4403-BE77-99E87B05AF4B}"/>
            </c:ext>
          </c:extLst>
        </c:ser>
        <c:ser>
          <c:idx val="1"/>
          <c:order val="1"/>
          <c:tx>
            <c:strRef>
              <c:f>'KUOTA THREE'!$A$72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'KUOTA THREE'!$B$70:$C$70</c:f>
              <c:strCache>
                <c:ptCount val="1"/>
                <c:pt idx="0">
                  <c:v>2</c:v>
                </c:pt>
              </c:strCache>
            </c:strRef>
          </c:cat>
          <c:val>
            <c:numRef>
              <c:f>'KUOTA THREE'!$B$72:$C$72</c:f>
              <c:numCache>
                <c:formatCode>#,##0</c:formatCode>
                <c:ptCount val="2"/>
                <c:pt idx="0" formatCode="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0-4403-BE77-99E87B05AF4B}"/>
            </c:ext>
          </c:extLst>
        </c:ser>
        <c:ser>
          <c:idx val="2"/>
          <c:order val="2"/>
          <c:tx>
            <c:strRef>
              <c:f>'KUOTA THREE'!$A$73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'KUOTA THREE'!$B$70:$C$70</c:f>
              <c:strCache>
                <c:ptCount val="1"/>
                <c:pt idx="0">
                  <c:v>2</c:v>
                </c:pt>
              </c:strCache>
            </c:strRef>
          </c:cat>
          <c:val>
            <c:numRef>
              <c:f>'KUOTA THREE'!$B$73:$C$73</c:f>
              <c:numCache>
                <c:formatCode>#,##0</c:formatCode>
                <c:ptCount val="2"/>
                <c:pt idx="0" formatCode="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A-42CD-81B2-EB39F63AF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235040"/>
        <c:axId val="224231512"/>
      </c:barChart>
      <c:catAx>
        <c:axId val="2242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31512"/>
        <c:crosses val="autoZero"/>
        <c:auto val="1"/>
        <c:lblAlgn val="ctr"/>
        <c:lblOffset val="100"/>
        <c:noMultiLvlLbl val="0"/>
      </c:catAx>
      <c:valAx>
        <c:axId val="22423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XL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'KUOTA XL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'KUOTA XL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'KUOTA XL 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D33-43A3-A6E2-ED3C4EAFFFE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'KUOTA XL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'KUOTA XL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'KUOTA XL 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D33-43A3-A6E2-ED3C4EAFFFE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'KUOTA XL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'KUOTA XL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'KUOTA XL 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DE7-4B8A-BAB9-4E251EB32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235432"/>
        <c:axId val="224234648"/>
      </c:barChart>
      <c:catAx>
        <c:axId val="22423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34648"/>
        <c:crosses val="autoZero"/>
        <c:auto val="1"/>
        <c:lblAlgn val="ctr"/>
        <c:lblOffset val="100"/>
        <c:noMultiLvlLbl val="0"/>
      </c:catAx>
      <c:valAx>
        <c:axId val="2242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3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755194</xdr:colOff>
      <xdr:row>47</xdr:row>
      <xdr:rowOff>2721</xdr:rowOff>
    </xdr:from>
    <xdr:to>
      <xdr:col>13</xdr:col>
      <xdr:colOff>285749</xdr:colOff>
      <xdr:row>61</xdr:row>
      <xdr:rowOff>78921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BEB18C-107B-9848-69DC-C4AE8FF64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557893</xdr:colOff>
      <xdr:row>205</xdr:row>
      <xdr:rowOff>138793</xdr:rowOff>
    </xdr:from>
    <xdr:to>
      <xdr:col>13</xdr:col>
      <xdr:colOff>380999</xdr:colOff>
      <xdr:row>220</xdr:row>
      <xdr:rowOff>24493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3F1DB-BE3E-4D37-F384-80BDF3662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112059</xdr:colOff>
      <xdr:row>83</xdr:row>
      <xdr:rowOff>90767</xdr:rowOff>
    </xdr:from>
    <xdr:to>
      <xdr:col>16</xdr:col>
      <xdr:colOff>448234</xdr:colOff>
      <xdr:row>97</xdr:row>
      <xdr:rowOff>166967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90592-345A-32C1-4814-E952C6D74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309563</xdr:colOff>
      <xdr:row>56</xdr:row>
      <xdr:rowOff>117702</xdr:rowOff>
    </xdr:from>
    <xdr:to>
      <xdr:col>15</xdr:col>
      <xdr:colOff>189821</xdr:colOff>
      <xdr:row>71</xdr:row>
      <xdr:rowOff>3402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25742-7B6B-FAFC-10F9-77C32728A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585107</xdr:colOff>
      <xdr:row>58</xdr:row>
      <xdr:rowOff>147452</xdr:rowOff>
    </xdr:from>
    <xdr:to>
      <xdr:col>19</xdr:col>
      <xdr:colOff>350075</xdr:colOff>
      <xdr:row>73</xdr:row>
      <xdr:rowOff>33152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C80FA-5015-DCFF-6D91-8E3F7D01E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136071</xdr:colOff>
      <xdr:row>32</xdr:row>
      <xdr:rowOff>179614</xdr:rowOff>
    </xdr:from>
    <xdr:to>
      <xdr:col>15</xdr:col>
      <xdr:colOff>544286</xdr:colOff>
      <xdr:row>47</xdr:row>
      <xdr:rowOff>65314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5E98D-4EDE-0EEB-E36B-A28B00639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517071</xdr:colOff>
      <xdr:row>128</xdr:row>
      <xdr:rowOff>7422</xdr:rowOff>
    </xdr:from>
    <xdr:to>
      <xdr:col>15</xdr:col>
      <xdr:colOff>54428</xdr:colOff>
      <xdr:row>142</xdr:row>
      <xdr:rowOff>187778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E7E62-C1CD-DEE1-0DDE-0583636A3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579504</xdr:colOff>
      <xdr:row>59</xdr:row>
      <xdr:rowOff>139594</xdr:rowOff>
    </xdr:from>
    <xdr:to>
      <xdr:col>14</xdr:col>
      <xdr:colOff>569898</xdr:colOff>
      <xdr:row>74</xdr:row>
      <xdr:rowOff>25294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C513-8C1F-0E35-35A9-6490BDD49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122</xdr:row>
      <xdr:rowOff>152400</xdr:rowOff>
    </xdr:from>
    <xdr:to>
      <xdr:col>13</xdr:col>
      <xdr:colOff>244928</xdr:colOff>
      <xdr:row>137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06EE2-18D1-9E38-82AE-8AF243D4C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27214</xdr:colOff>
      <xdr:row>69</xdr:row>
      <xdr:rowOff>16328</xdr:rowOff>
    </xdr:from>
    <xdr:to>
      <xdr:col>11</xdr:col>
      <xdr:colOff>312964</xdr:colOff>
      <xdr:row>83</xdr:row>
      <xdr:rowOff>92528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E827B-19D3-0BFE-F645-C5BBF575C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598714</xdr:colOff>
      <xdr:row>122</xdr:row>
      <xdr:rowOff>16328</xdr:rowOff>
    </xdr:from>
    <xdr:to>
      <xdr:col>15</xdr:col>
      <xdr:colOff>353785</xdr:colOff>
      <xdr:row>136</xdr:row>
      <xdr:rowOff>92528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CD393-6AC7-758B-7E32-9D3C38A58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utri\Documents\Rama%20-%20Kerjaan\anggichanger-dsi\DATA%20HARIAN%20OTOM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11"/>
      <sheetName val="12"/>
      <sheetName val="13"/>
      <sheetName val="14"/>
      <sheetName val="15"/>
      <sheetName val="16"/>
      <sheetName val="17"/>
      <sheetName val="DATA HARIAN OTOM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9"/>
  <sheetViews>
    <sheetView topLeftCell="B1" zoomScale="72" zoomScaleNormal="55" workbookViewId="0">
      <selection activeCell="U10" sqref="U10"/>
    </sheetView>
  </sheetViews>
  <sheetFormatPr defaultRowHeight="14.5" x14ac:dyDescent="0.35"/>
  <cols>
    <col min="1" max="1" width="44.81640625" customWidth="1"/>
    <col min="2" max="2" width="13.1796875" customWidth="1"/>
    <col min="3" max="3" width="13" customWidth="1"/>
    <col min="4" max="4" width="12.54296875" customWidth="1"/>
    <col min="5" max="5" width="12.81640625" customWidth="1"/>
    <col min="6" max="6" width="13.1796875" customWidth="1"/>
    <col min="7" max="7" width="12.54296875" customWidth="1"/>
    <col min="8" max="8" width="11.1796875" customWidth="1"/>
    <col min="9" max="9" width="11.54296875" customWidth="1"/>
    <col min="10" max="10" width="12" customWidth="1"/>
    <col min="11" max="11" width="13.26953125" customWidth="1"/>
    <col min="12" max="12" width="12.81640625" customWidth="1"/>
    <col min="13" max="13" width="13.453125" customWidth="1"/>
    <col min="14" max="14" width="11.81640625" customWidth="1"/>
    <col min="15" max="15" width="12.54296875" customWidth="1"/>
    <col min="16" max="16" width="11.81640625" customWidth="1"/>
    <col min="17" max="17" width="13" customWidth="1"/>
  </cols>
  <sheetData>
    <row r="1" spans="1:31" x14ac:dyDescent="0.35"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</row>
    <row r="2" spans="1:31" x14ac:dyDescent="0.35">
      <c r="A2" s="1" t="s">
        <v>162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31" x14ac:dyDescent="0.35">
      <c r="A3" s="3" t="s">
        <v>163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31" x14ac:dyDescent="0.35">
      <c r="A4" s="2" t="s">
        <v>0</v>
      </c>
      <c r="B4" s="20">
        <v>416</v>
      </c>
      <c r="C4" s="30">
        <v>433</v>
      </c>
      <c r="D4" s="30">
        <v>381</v>
      </c>
      <c r="E4" s="30">
        <v>374</v>
      </c>
      <c r="F4" s="30">
        <v>528</v>
      </c>
      <c r="G4" s="30">
        <v>277</v>
      </c>
      <c r="H4" s="30">
        <v>464</v>
      </c>
      <c r="I4" s="30">
        <v>445</v>
      </c>
      <c r="J4" s="30">
        <v>393</v>
      </c>
      <c r="K4" s="30">
        <v>335</v>
      </c>
      <c r="L4" s="30">
        <v>116</v>
      </c>
      <c r="M4" s="30">
        <v>333</v>
      </c>
      <c r="N4" s="30">
        <v>207</v>
      </c>
      <c r="O4" s="33"/>
      <c r="Q4" s="30"/>
    </row>
    <row r="5" spans="1:31" x14ac:dyDescent="0.35">
      <c r="A5" s="2" t="s">
        <v>1</v>
      </c>
      <c r="B5" s="20">
        <v>9748546</v>
      </c>
      <c r="C5" s="30">
        <v>10414480</v>
      </c>
      <c r="D5" s="30">
        <v>7972064</v>
      </c>
      <c r="E5" s="30">
        <v>8969568</v>
      </c>
      <c r="F5" s="30">
        <v>11403909</v>
      </c>
      <c r="G5" s="30">
        <v>5914625</v>
      </c>
      <c r="H5" s="30">
        <v>10783514</v>
      </c>
      <c r="I5" s="30">
        <v>9393791</v>
      </c>
      <c r="J5" s="30">
        <v>9076701</v>
      </c>
      <c r="K5" s="30">
        <v>8016700</v>
      </c>
      <c r="L5" s="30">
        <v>2653245</v>
      </c>
      <c r="M5" s="30">
        <v>7595909</v>
      </c>
      <c r="N5" s="30">
        <v>4997846</v>
      </c>
      <c r="O5" s="33"/>
      <c r="Q5" s="30"/>
    </row>
    <row r="6" spans="1:31" x14ac:dyDescent="0.35">
      <c r="A6" s="2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31" x14ac:dyDescent="0.35">
      <c r="A7" s="1" t="s">
        <v>172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1:31" x14ac:dyDescent="0.35">
      <c r="A8" s="3" t="s">
        <v>168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31" x14ac:dyDescent="0.35">
      <c r="A9" s="2" t="s">
        <v>0</v>
      </c>
      <c r="B9" s="30">
        <v>568</v>
      </c>
      <c r="C9" s="30">
        <v>577</v>
      </c>
      <c r="D9" s="30">
        <v>588</v>
      </c>
      <c r="E9" s="30">
        <v>528</v>
      </c>
      <c r="F9" s="30">
        <v>672</v>
      </c>
      <c r="G9" s="30">
        <v>357</v>
      </c>
      <c r="H9" s="30">
        <v>575</v>
      </c>
      <c r="I9" s="30">
        <v>556</v>
      </c>
      <c r="J9" s="30">
        <v>593</v>
      </c>
      <c r="K9" s="30">
        <v>433</v>
      </c>
      <c r="L9" s="30">
        <f>SUMPRODUCT(
  --(LEFT([1]!day_11[produk], LEN($A8)) = $A8),
  --(ISNUMBER(VALUE(MID([1]!day_11[produk], LEN($A8)+1, 1)))),
  [1]!day_11[qty]
)</f>
        <v>185</v>
      </c>
      <c r="M9" s="30">
        <f>SUMPRODUCT(
  --(LEFT([1]!day_12[produk], LEN($A8)) = $A8),
  --(ISNUMBER(VALUE(MID([1]!day_12[produk], LEN($A8)+1, 1)))),
  [1]!day_12[qty]
)</f>
        <v>529</v>
      </c>
      <c r="N9" s="30">
        <f>SUMPRODUCT(
  --(LEFT([1]!day_13[produk], LEN($A8)) = $A8),
  --(ISNUMBER(VALUE(MID([1]!day_13[produk], LEN($A8)+1, 1)))),
  [1]!day_13[qty]
)</f>
        <v>357</v>
      </c>
      <c r="O9" s="30">
        <f>SUMPRODUCT(
  --(LEFT([1]!day_14[produk], LEN($A8)) = $A8),
  --(ISNUMBER(VALUE(MID([1]!day_14[produk], LEN($A8)+1, 1)))),
  [1]!day_14[qty]
)</f>
        <v>573</v>
      </c>
      <c r="P9" s="30">
        <f>SUMPRODUCT(
  --(LEFT([1]!day_15[produk], LEN($A8)) = $A8),
  --(ISNUMBER(VALUE(MID([1]!day_15[produk], LEN($A8)+1, 1)))),
  [1]!day_15[qty]
)</f>
        <v>458</v>
      </c>
      <c r="Q9" s="30"/>
    </row>
    <row r="10" spans="1:31" x14ac:dyDescent="0.35">
      <c r="A10" s="2" t="s">
        <v>1</v>
      </c>
      <c r="B10" s="30">
        <v>4908390</v>
      </c>
      <c r="C10" s="30">
        <v>4926409</v>
      </c>
      <c r="D10" s="30">
        <v>4955804</v>
      </c>
      <c r="E10" s="30">
        <v>4472354</v>
      </c>
      <c r="F10" s="30">
        <v>5803238</v>
      </c>
      <c r="G10" s="30">
        <v>310130</v>
      </c>
      <c r="H10" s="30">
        <v>4938728</v>
      </c>
      <c r="I10" s="30">
        <v>4830656</v>
      </c>
      <c r="J10" s="30">
        <v>5235411</v>
      </c>
      <c r="K10" s="30">
        <v>3552874</v>
      </c>
      <c r="L10" s="30">
        <f>SUMPRODUCT(
  --(LEFT([1]!day_11[produk], LEN($A8)) = $A8),
  --(ISNUMBER(VALUE(MID([1]!day_11[produk], LEN($A8)+1, 1)))),
  [1]!day_11[harga]
)</f>
        <v>1531829</v>
      </c>
      <c r="M10" s="30">
        <f>SUMPRODUCT(
  --(LEFT([1]!day_12[produk], LEN($A8)) = $A8),
  --(ISNUMBER(VALUE(MID([1]!day_12[produk], LEN($A8)+1, 1)))),
  [1]!day_12[harga]
)</f>
        <v>4384186</v>
      </c>
      <c r="N10" s="30">
        <f>SUMPRODUCT(
  --(LEFT([1]!day_13[produk], LEN($A8)) = $A8),
  --(ISNUMBER(VALUE(MID([1]!day_13[produk], LEN($A8)+1, 1)))),
  [1]!day_13[harga]
)</f>
        <v>2983170</v>
      </c>
      <c r="O10" s="30">
        <f>SUMPRODUCT(
  --(LEFT([1]!day_14[produk], LEN($A8)) = $A8),
  --(ISNUMBER(VALUE(MID([1]!day_14[produk], LEN($A8)+1, 1)))),
  [1]!day_14[harga]
)</f>
        <v>5171090</v>
      </c>
      <c r="P10" s="30">
        <f>SUMPRODUCT(
  --(LEFT([1]!day_15[produk], LEN($A8)) = $A8),
  --(ISNUMBER(VALUE(MID([1]!day_15[produk], LEN($A8)+1, 1)))),
  [1]!day_15[harga]
)</f>
        <v>4039320</v>
      </c>
      <c r="Q10" s="30"/>
    </row>
    <row r="11" spans="1:31" x14ac:dyDescent="0.35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</row>
    <row r="12" spans="1:31" x14ac:dyDescent="0.35">
      <c r="A12" s="1" t="s">
        <v>2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31" x14ac:dyDescent="0.35">
      <c r="A13" s="3" t="s">
        <v>164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</row>
    <row r="14" spans="1:31" x14ac:dyDescent="0.35">
      <c r="A14" s="2" t="s">
        <v>0</v>
      </c>
      <c r="B14" s="30">
        <v>163</v>
      </c>
      <c r="C14" s="30">
        <v>171</v>
      </c>
      <c r="D14" s="30">
        <v>152</v>
      </c>
      <c r="E14" s="30">
        <v>155</v>
      </c>
      <c r="F14" s="30">
        <v>229</v>
      </c>
      <c r="G14" s="30">
        <v>164</v>
      </c>
      <c r="H14" s="30">
        <v>155</v>
      </c>
      <c r="I14" s="30">
        <v>175</v>
      </c>
      <c r="J14" s="30">
        <v>184</v>
      </c>
      <c r="K14" s="30">
        <v>157</v>
      </c>
      <c r="L14" s="30">
        <f>SUMPRODUCT(
  --(LEFT([1]!day_11[produk], LEN($A13)) = $A13),
  --(ISNUMBER(VALUE(MID([1]!day_11[produk], LEN($A13)+1, 1)))),
  [1]!day_11[qty]
)</f>
        <v>162</v>
      </c>
      <c r="M14" s="30">
        <f>SUMPRODUCT(
  --(LEFT([1]!day_12[produk], LEN($A13)) = $A13),
  --(ISNUMBER(VALUE(MID([1]!day_12[produk], LEN($A13)+1, 1)))),
  [1]!day_12[qty]
)</f>
        <v>147</v>
      </c>
      <c r="N14" s="30">
        <f>SUMPRODUCT(
  --(LEFT([1]!day_13[produk], LEN($A13)) = $A13),
  --(ISNUMBER(VALUE(MID([1]!day_13[produk], LEN($A13)+1, 1)))),
  [1]!day_13[qty]
)</f>
        <v>280</v>
      </c>
      <c r="O14" s="30">
        <f>SUMPRODUCT(
  --(LEFT([1]!day_14[produk], LEN($A13)) = $A13),
  --(ISNUMBER(VALUE(MID([1]!day_14[produk], LEN($A13)+1, 1)))),
  [1]!day_14[qty]
)</f>
        <v>190</v>
      </c>
      <c r="P14" s="30">
        <f>SUMPRODUCT(
  --(LEFT([1]!day_15[produk], LEN($A13)) = $A13),
  --(ISNUMBER(VALUE(MID([1]!day_15[produk], LEN($A13)+1, 1)))),
  [1]!day_15[qty]
)</f>
        <v>223</v>
      </c>
      <c r="Q14" s="30"/>
    </row>
    <row r="15" spans="1:31" x14ac:dyDescent="0.35">
      <c r="A15" s="2" t="s">
        <v>1</v>
      </c>
      <c r="B15" s="30">
        <v>5512758</v>
      </c>
      <c r="C15" s="30">
        <v>5749692</v>
      </c>
      <c r="D15" s="30">
        <v>5452314</v>
      </c>
      <c r="E15" s="30">
        <v>5022166</v>
      </c>
      <c r="F15" s="30">
        <v>6323721</v>
      </c>
      <c r="G15" s="30">
        <v>5321482</v>
      </c>
      <c r="H15" s="30">
        <v>6590254</v>
      </c>
      <c r="I15" s="30">
        <v>5928698</v>
      </c>
      <c r="J15" s="30">
        <v>6519320</v>
      </c>
      <c r="K15" s="30">
        <v>5045599</v>
      </c>
      <c r="L15" s="30">
        <f>SUMPRODUCT(
  --(LEFT([1]!day_11[produk], LEN($A13)) = $A13),
  --(ISNUMBER(VALUE(MID([1]!day_11[produk], LEN($A13)+1, 1)))),
  [1]!day_11[harga]
)</f>
        <v>5031393</v>
      </c>
      <c r="M15" s="30">
        <f>SUMPRODUCT(
  --(LEFT([1]!day_12[produk], LEN($A13)) = $A13),
  --(ISNUMBER(VALUE(MID([1]!day_12[produk], LEN($A13)+1, 1)))),
  [1]!day_12[harga]
)</f>
        <v>5157740</v>
      </c>
      <c r="N15" s="30">
        <f>SUMPRODUCT(
  --(LEFT([1]!day_13[produk], LEN($A13)) = $A13),
  --(ISNUMBER(VALUE(MID([1]!day_13[produk], LEN($A13)+1, 1)))),
  [1]!day_13[harga]
)</f>
        <v>8887148</v>
      </c>
      <c r="O15" s="30">
        <f>SUMPRODUCT(
  --(LEFT([1]!day_14[produk], LEN($A13)) = $A13),
  --(ISNUMBER(VALUE(MID([1]!day_14[produk], LEN($A13)+1, 1)))),
  [1]!day_14[harga]
)</f>
        <v>5264152</v>
      </c>
      <c r="P15" s="30">
        <f>SUMPRODUCT(
  --(LEFT([1]!day_15[produk], LEN($A13)) = $A13),
  --(ISNUMBER(VALUE(MID([1]!day_15[produk], LEN($A13)+1, 1)))),
  [1]!day_15[harga]
)</f>
        <v>6874592</v>
      </c>
      <c r="Q15" s="30"/>
    </row>
    <row r="16" spans="1:31" x14ac:dyDescent="0.35">
      <c r="A16" s="2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x14ac:dyDescent="0.35">
      <c r="A17" s="1" t="s">
        <v>173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x14ac:dyDescent="0.35">
      <c r="A18" s="3" t="s">
        <v>169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16" x14ac:dyDescent="0.35">
      <c r="A19" s="2" t="s">
        <v>0</v>
      </c>
      <c r="B19" s="30">
        <v>493</v>
      </c>
      <c r="C19" s="30">
        <v>517</v>
      </c>
      <c r="D19" s="30">
        <v>496</v>
      </c>
      <c r="E19" s="30">
        <v>557</v>
      </c>
      <c r="F19" s="30">
        <v>470</v>
      </c>
      <c r="G19" s="30">
        <v>457</v>
      </c>
      <c r="H19" s="30">
        <v>474</v>
      </c>
      <c r="I19" s="30">
        <v>462</v>
      </c>
      <c r="J19" s="30">
        <v>483</v>
      </c>
      <c r="K19" s="30">
        <v>524</v>
      </c>
      <c r="L19" s="30">
        <f>SUMPRODUCT(
  --(LEFT([1]!day_11[produk], LEN($A18)) = $A18),
  --(ISNUMBER(VALUE(MID([1]!day_11[produk], LEN($A18)+1, 1)))),
  [1]!day_11[qty]
)</f>
        <v>535</v>
      </c>
      <c r="M19" s="30">
        <f>SUMPRODUCT(
  --(LEFT([1]!day_12[produk], LEN($A18)) = $A18),
  --(ISNUMBER(VALUE(MID([1]!day_12[produk], LEN($A18)+1, 1)))),
  [1]!day_12[qty]
)</f>
        <v>466</v>
      </c>
      <c r="N19" s="30">
        <f>SUMPRODUCT(
  --(LEFT([1]!day_13[produk], LEN($A18)) = $A18),
  --(ISNUMBER(VALUE(MID([1]!day_13[produk], LEN($A18)+1, 1)))),
  [1]!day_13[qty]
)</f>
        <v>288</v>
      </c>
      <c r="O19" s="30">
        <f>SUMPRODUCT(
  --(LEFT([1]!day_14[produk], LEN($A18)) = $A18),
  --(ISNUMBER(VALUE(MID([1]!day_14[produk], LEN($A18)+1, 1)))),
  [1]!day_14[qty]
)</f>
        <v>472</v>
      </c>
      <c r="P19" s="30">
        <f>SUMPRODUCT(
  --(LEFT([1]!day_15[produk], LEN($A18)) = $A18),
  --(ISNUMBER(VALUE(MID([1]!day_15[produk], LEN($A18)+1, 1)))),
  [1]!day_15[qty]
)</f>
        <v>441</v>
      </c>
    </row>
    <row r="20" spans="1:16" x14ac:dyDescent="0.35">
      <c r="A20" s="2" t="s">
        <v>1</v>
      </c>
      <c r="B20" s="30">
        <v>4688486</v>
      </c>
      <c r="C20" s="30">
        <v>4847582</v>
      </c>
      <c r="D20" s="30">
        <v>4691393</v>
      </c>
      <c r="E20" s="30">
        <v>5392702</v>
      </c>
      <c r="F20" s="30">
        <v>4476080</v>
      </c>
      <c r="G20" s="30">
        <v>4332533</v>
      </c>
      <c r="H20" s="30">
        <v>4567256</v>
      </c>
      <c r="I20" s="30">
        <v>4395578</v>
      </c>
      <c r="J20" s="30">
        <v>4643877</v>
      </c>
      <c r="K20" s="30">
        <v>5032806</v>
      </c>
      <c r="L20" s="30">
        <f>SUMPRODUCT(
  --(LEFT([1]!day_11[produk], LEN($A18)) = $A18),
  --(ISNUMBER(VALUE(MID([1]!day_11[produk], LEN($A18)+1, 1)))),
  [1]!day_11[harga]
)</f>
        <v>5130765</v>
      </c>
      <c r="M20" s="30">
        <f>SUMPRODUCT(
  --(LEFT([1]!day_12[produk], LEN($A18)) = $A18),
  --(ISNUMBER(VALUE(MID([1]!day_12[produk], LEN($A18)+1, 1)))),
  [1]!day_12[harga]
)</f>
        <v>4520704</v>
      </c>
      <c r="N20" s="30">
        <f>SUMPRODUCT(
  --(LEFT([1]!day_13[produk], LEN($A18)) = $A18),
  --(ISNUMBER(VALUE(MID([1]!day_13[produk], LEN($A18)+1, 1)))),
  [1]!day_13[harga]
)</f>
        <v>2738022</v>
      </c>
      <c r="O20" s="30">
        <f>SUMPRODUCT(
  --(LEFT([1]!day_14[produk], LEN($A18)) = $A18),
  --(ISNUMBER(VALUE(MID([1]!day_14[produk], LEN($A18)+1, 1)))),
  [1]!day_14[harga]
)</f>
        <v>4642918</v>
      </c>
      <c r="P20" s="30">
        <f>SUMPRODUCT(
  --(LEFT([1]!day_15[produk], LEN($A18)) = $A18),
  --(ISNUMBER(VALUE(MID([1]!day_15[produk], LEN($A18)+1, 1)))),
  [1]!day_15[harga]
)</f>
        <v>4336429</v>
      </c>
    </row>
    <row r="21" spans="1:16" x14ac:dyDescent="0.3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x14ac:dyDescent="0.35">
      <c r="A22" s="1" t="s">
        <v>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x14ac:dyDescent="0.35">
      <c r="A23" s="3" t="s">
        <v>165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x14ac:dyDescent="0.35">
      <c r="A24" s="2" t="s">
        <v>0</v>
      </c>
      <c r="B24" s="30">
        <v>495</v>
      </c>
      <c r="C24" s="30">
        <v>519</v>
      </c>
      <c r="D24" s="30">
        <v>498</v>
      </c>
      <c r="E24" s="30">
        <v>559</v>
      </c>
      <c r="F24" s="30">
        <v>471</v>
      </c>
      <c r="G24" s="30">
        <v>458</v>
      </c>
      <c r="H24" s="30">
        <v>475</v>
      </c>
      <c r="I24" s="30">
        <v>463</v>
      </c>
      <c r="J24" s="30">
        <v>484</v>
      </c>
      <c r="K24" s="30">
        <v>525</v>
      </c>
      <c r="L24" s="30">
        <f>SUMPRODUCT(
  --(LEFT([1]!day_11[produk], LEN($A23)) = $A23),
  --(ISNUMBER(VALUE(MID([1]!day_11[produk], LEN($A23)+1, 1)))),
  [1]!day_11[qty]
)</f>
        <v>261</v>
      </c>
      <c r="M24" s="30">
        <f>SUMPRODUCT(
  --(LEFT([1]!day_12[produk], LEN($A23)) = $A23),
  --(ISNUMBER(VALUE(MID([1]!day_12[produk], LEN($A23)+1, 1)))),
  [1]!day_12[qty]
)</f>
        <v>284</v>
      </c>
      <c r="N24" s="30">
        <f>SUMPRODUCT(
  --(LEFT([1]!day_13[produk], LEN($A23)) = $A23),
  --(ISNUMBER(VALUE(MID([1]!day_13[produk], LEN($A23)+1, 1)))),
  [1]!day_13[qty]
)</f>
        <v>268</v>
      </c>
      <c r="O24" s="30">
        <f>SUMPRODUCT(
  --(LEFT([1]!day_14[produk], LEN($A23)) = $A23),
  --(ISNUMBER(VALUE(MID([1]!day_14[produk], LEN($A23)+1, 1)))),
  [1]!day_14[qty]
)</f>
        <v>272</v>
      </c>
      <c r="P24" s="30">
        <f>SUMPRODUCT(
  --(LEFT([1]!day_15[produk], LEN($A23)) = $A23),
  --(ISNUMBER(VALUE(MID([1]!day_15[produk], LEN($A23)+1, 1)))),
  [1]!day_15[qty]
)</f>
        <v>256</v>
      </c>
    </row>
    <row r="25" spans="1:16" x14ac:dyDescent="0.35">
      <c r="A25" s="2" t="s">
        <v>1</v>
      </c>
      <c r="B25" s="30">
        <v>4688486</v>
      </c>
      <c r="C25" s="30">
        <v>4847542</v>
      </c>
      <c r="D25" s="30">
        <v>4691393</v>
      </c>
      <c r="E25" s="30">
        <v>5293702</v>
      </c>
      <c r="F25" s="30">
        <v>4476080</v>
      </c>
      <c r="G25" s="30">
        <v>4332533</v>
      </c>
      <c r="H25" s="30">
        <v>4567256</v>
      </c>
      <c r="I25" s="30">
        <v>4395578</v>
      </c>
      <c r="J25" s="30">
        <v>4643877</v>
      </c>
      <c r="K25" s="30">
        <v>5032806</v>
      </c>
      <c r="L25" s="30">
        <f>SUMPRODUCT(
  --(LEFT([1]!day_11[produk], LEN($A23)) = $A23),
  --(ISNUMBER(VALUE(MID([1]!day_11[produk], LEN($A23)+1, 1)))),
  [1]!day_11[harga]
)</f>
        <v>21051602</v>
      </c>
      <c r="M25" s="30">
        <f>SUMPRODUCT(
  --(LEFT([1]!day_12[produk], LEN($A23)) = $A23),
  --(ISNUMBER(VALUE(MID([1]!day_12[produk], LEN($A23)+1, 1)))),
  [1]!day_12[harga]
)</f>
        <v>20240088</v>
      </c>
      <c r="N25" s="30">
        <f>SUMPRODUCT(
  --(LEFT([1]!day_13[produk], LEN($A23)) = $A23),
  --(ISNUMBER(VALUE(MID([1]!day_13[produk], LEN($A23)+1, 1)))),
  [1]!day_13[harga]
)</f>
        <v>22042731</v>
      </c>
      <c r="O25" s="30">
        <f>SUMPRODUCT(
  --(LEFT([1]!day_14[produk], LEN($A23)) = $A23),
  --(ISNUMBER(VALUE(MID([1]!day_14[produk], LEN($A23)+1, 1)))),
  [1]!day_14[harga]
)</f>
        <v>20820522</v>
      </c>
      <c r="P25" s="30">
        <f>SUMPRODUCT(
  --(LEFT([1]!day_15[produk], LEN($A23)) = $A23),
  --(ISNUMBER(VALUE(MID([1]!day_15[produk], LEN($A23)+1, 1)))),
  [1]!day_15[harga]
)</f>
        <v>20326039</v>
      </c>
    </row>
    <row r="26" spans="1:16" x14ac:dyDescent="0.3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</row>
    <row r="27" spans="1:16" x14ac:dyDescent="0.35">
      <c r="A27" s="1" t="s">
        <v>5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spans="1:16" x14ac:dyDescent="0.35">
      <c r="A28" s="3" t="s">
        <v>166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x14ac:dyDescent="0.35">
      <c r="A29" s="2" t="s">
        <v>0</v>
      </c>
      <c r="B29" s="30">
        <v>109</v>
      </c>
      <c r="C29" s="30">
        <v>131</v>
      </c>
      <c r="D29" s="30">
        <v>100</v>
      </c>
      <c r="E29" s="30">
        <v>102</v>
      </c>
      <c r="F29" s="30">
        <v>89</v>
      </c>
      <c r="G29" s="30">
        <v>105</v>
      </c>
      <c r="H29" s="30">
        <v>102</v>
      </c>
      <c r="I29" s="30">
        <v>106</v>
      </c>
      <c r="J29" s="30">
        <v>117</v>
      </c>
      <c r="K29" s="30">
        <v>93</v>
      </c>
      <c r="L29" s="30">
        <f>SUMPRODUCT(
  --(LEFT([1]!day_11[produk], LEN($A28)) = $A28),
  --(ISNUMBER(VALUE(MID([1]!day_11[produk], LEN($A28)+1, 1)))),
  [1]!day_11[qty]
)</f>
        <v>80</v>
      </c>
      <c r="M29" s="30">
        <f>SUMPRODUCT(
  --(LEFT([1]!day_12[produk], LEN($A28)) = $A28),
  --(ISNUMBER(VALUE(MID([1]!day_12[produk], LEN($A28)+1, 1)))),
  [1]!day_12[qty]
)</f>
        <v>151</v>
      </c>
      <c r="N29" s="30">
        <f>SUMPRODUCT(
  --(LEFT([1]!day_13[produk], LEN($A28)) = $A28),
  --(ISNUMBER(VALUE(MID([1]!day_13[produk], LEN($A28)+1, 1)))),
  [1]!day_13[qty]
)</f>
        <v>160</v>
      </c>
      <c r="O29" s="30">
        <f>SUMPRODUCT(
  --(LEFT([1]!day_14[produk], LEN($A28)) = $A28),
  --(ISNUMBER(VALUE(MID([1]!day_14[produk], LEN($A28)+1, 1)))),
  [1]!day_14[qty]
)</f>
        <v>133</v>
      </c>
      <c r="P29" s="30">
        <f>SUMPRODUCT(
  --(LEFT([1]!day_15[produk], LEN($A28)) = $A28),
  --(ISNUMBER(VALUE(MID([1]!day_15[produk], LEN($A28)+1, 1)))),
  [1]!day_15[qty]
)</f>
        <v>145</v>
      </c>
    </row>
    <row r="30" spans="1:16" x14ac:dyDescent="0.35">
      <c r="A30" s="2" t="s">
        <v>1</v>
      </c>
      <c r="B30" s="30">
        <v>3938286</v>
      </c>
      <c r="C30" s="30">
        <v>3598264</v>
      </c>
      <c r="D30" s="30">
        <v>2595467</v>
      </c>
      <c r="E30" s="30">
        <v>2721928</v>
      </c>
      <c r="F30" s="30">
        <v>3053712</v>
      </c>
      <c r="G30" s="30">
        <v>2806536</v>
      </c>
      <c r="H30" s="30">
        <v>2895231</v>
      </c>
      <c r="I30" s="30">
        <v>2737661</v>
      </c>
      <c r="J30" s="30">
        <v>4153174</v>
      </c>
      <c r="K30" s="30">
        <v>2487996</v>
      </c>
      <c r="L30" s="30">
        <f>SUMPRODUCT(
  --(LEFT([1]!day_11[produk], LEN($A28)) = $A28),
  --(ISNUMBER(VALUE(MID([1]!day_11[produk], LEN($A28)+1, 1)))),
  [1]!day_11[harga]
)</f>
        <v>2243124</v>
      </c>
      <c r="M30" s="30">
        <f>SUMPRODUCT(
  --(LEFT([1]!day_12[produk], LEN($A28)) = $A28),
  --(ISNUMBER(VALUE(MID([1]!day_12[produk], LEN($A28)+1, 1)))),
  [1]!day_12[harga]
)</f>
        <v>4636733</v>
      </c>
      <c r="N30" s="30">
        <f>SUMPRODUCT(
  --(LEFT([1]!day_13[produk], LEN($A28)) = $A28),
  --(ISNUMBER(VALUE(MID([1]!day_13[produk], LEN($A28)+1, 1)))),
  [1]!day_13[harga]
)</f>
        <v>4981906</v>
      </c>
      <c r="O30" s="30">
        <f>SUMPRODUCT(
  --(LEFT([1]!day_14[produk], LEN($A28)) = $A28),
  --(ISNUMBER(VALUE(MID([1]!day_14[produk], LEN($A28)+1, 1)))),
  [1]!day_14[harga]
)</f>
        <v>3905541</v>
      </c>
      <c r="P30" s="30">
        <f>SUMPRODUCT(
  --(LEFT([1]!day_15[produk], LEN($A28)) = $A28),
  --(ISNUMBER(VALUE(MID([1]!day_15[produk], LEN($A28)+1, 1)))),
  [1]!day_15[harga]
)</f>
        <v>4636934</v>
      </c>
    </row>
    <row r="31" spans="1:16" x14ac:dyDescent="0.35">
      <c r="A31" s="2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x14ac:dyDescent="0.35">
      <c r="A32" s="1" t="s">
        <v>174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x14ac:dyDescent="0.35">
      <c r="A33" s="3" t="s">
        <v>170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 spans="1:16" x14ac:dyDescent="0.35">
      <c r="A34" s="2" t="s">
        <v>0</v>
      </c>
      <c r="B34" s="30">
        <v>210</v>
      </c>
      <c r="C34" s="30">
        <v>241</v>
      </c>
      <c r="D34" s="30">
        <v>217</v>
      </c>
      <c r="E34" s="30">
        <v>219</v>
      </c>
      <c r="F34" s="30">
        <v>227</v>
      </c>
      <c r="G34" s="30">
        <v>154</v>
      </c>
      <c r="H34" s="30">
        <v>149</v>
      </c>
      <c r="I34" s="30">
        <v>161</v>
      </c>
      <c r="J34" s="30">
        <v>182</v>
      </c>
      <c r="K34" s="30">
        <v>183</v>
      </c>
      <c r="L34" s="30">
        <f>SUMPRODUCT(
  --(LEFT([1]!day_11[produk], LEN($A33)) = $A33),
  --(ISNUMBER(VALUE(MID([1]!day_11[produk], LEN($A33)+1, 1)))),
  [1]!day_11[qty]
)</f>
        <v>163</v>
      </c>
      <c r="M34" s="30">
        <f>SUMPRODUCT(
  --(LEFT([1]!day_12[produk], LEN($A33)) = $A33),
  --(ISNUMBER(VALUE(MID([1]!day_12[produk], LEN($A33)+1, 1)))),
  [1]!day_12[qty]
)</f>
        <v>188</v>
      </c>
      <c r="N34" s="30">
        <f>SUMPRODUCT(
  --(LEFT([1]!day_13[produk], LEN($A33)) = $A33),
  --(ISNUMBER(VALUE(MID([1]!day_13[produk], LEN($A33)+1, 1)))),
  [1]!day_13[qty]
)</f>
        <v>123</v>
      </c>
      <c r="O34" s="30">
        <f>SUMPRODUCT(
  --(LEFT([1]!day_14[produk], LEN($A33)) = $A33),
  --(ISNUMBER(VALUE(MID([1]!day_14[produk], LEN($A33)+1, 1)))),
  [1]!day_14[qty]
)</f>
        <v>161</v>
      </c>
      <c r="P34" s="30">
        <f>SUMPRODUCT(
  --(LEFT([1]!day_15[produk], LEN($A33)) = $A33),
  --(ISNUMBER(VALUE(MID([1]!day_15[produk], LEN($A33)+1, 1)))),
  [1]!day_15[qty]
)</f>
        <v>175</v>
      </c>
    </row>
    <row r="35" spans="1:16" x14ac:dyDescent="0.35">
      <c r="A35" s="2" t="s">
        <v>1</v>
      </c>
      <c r="B35" s="30">
        <v>1813614</v>
      </c>
      <c r="C35" s="30">
        <v>2038456</v>
      </c>
      <c r="D35" s="30">
        <v>1824816</v>
      </c>
      <c r="E35" s="30">
        <v>1873324</v>
      </c>
      <c r="F35" s="30">
        <v>1960084</v>
      </c>
      <c r="G35" s="30">
        <v>1383526</v>
      </c>
      <c r="H35" s="30">
        <v>1327552</v>
      </c>
      <c r="I35" s="30">
        <v>1366744</v>
      </c>
      <c r="J35" s="30">
        <v>1596238</v>
      </c>
      <c r="K35" s="30">
        <v>1629820</v>
      </c>
      <c r="L35" s="30">
        <f>SUMPRODUCT(
  --(LEFT([1]!day_11[produk], LEN($A33)) = $A33),
  --(ISNUMBER(VALUE(MID([1]!day_11[produk], LEN($A33)+1, 1)))),
  [1]!day_11[harga]
)</f>
        <v>1430178</v>
      </c>
      <c r="M35" s="30">
        <f>SUMPRODUCT(
  --(LEFT([1]!day_12[produk], LEN($A33)) = $A33),
  --(ISNUMBER(VALUE(MID([1]!day_12[produk], LEN($A33)+1, 1)))),
  [1]!day_12[harga]
)</f>
        <v>1649416</v>
      </c>
      <c r="N35" s="30">
        <f>SUMPRODUCT(
  --(LEFT([1]!day_13[produk], LEN($A33)) = $A33),
  --(ISNUMBER(VALUE(MID([1]!day_13[produk], LEN($A33)+1, 1)))),
  [1]!day_13[harga]
)</f>
        <v>1080330</v>
      </c>
      <c r="O35" s="30">
        <f>SUMPRODUCT(
  --(LEFT([1]!day_14[produk], LEN($A33)) = $A33),
  --(ISNUMBER(VALUE(MID([1]!day_14[produk], LEN($A33)+1, 1)))),
  [1]!day_14[harga]
)</f>
        <v>1409654</v>
      </c>
      <c r="P35" s="30">
        <f>SUMPRODUCT(
  --(LEFT([1]!day_15[produk], LEN($A33)) = $A33),
  --(ISNUMBER(VALUE(MID([1]!day_15[produk], LEN($A33)+1, 1)))),
  [1]!day_15[harga]
)</f>
        <v>1562650</v>
      </c>
    </row>
    <row r="36" spans="1:16" x14ac:dyDescent="0.35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x14ac:dyDescent="0.35">
      <c r="A37" s="1" t="s">
        <v>4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x14ac:dyDescent="0.35">
      <c r="A38" s="3" t="s">
        <v>167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x14ac:dyDescent="0.35">
      <c r="A39" s="2" t="s">
        <v>0</v>
      </c>
      <c r="B39" s="30">
        <v>11</v>
      </c>
      <c r="C39" s="30">
        <v>7</v>
      </c>
      <c r="D39" s="30">
        <v>4</v>
      </c>
      <c r="E39" s="30">
        <v>2</v>
      </c>
      <c r="F39" s="30">
        <v>4</v>
      </c>
      <c r="G39" s="30">
        <v>7</v>
      </c>
      <c r="H39" s="30">
        <v>7</v>
      </c>
      <c r="I39" s="30">
        <v>8</v>
      </c>
      <c r="J39" s="30">
        <v>7</v>
      </c>
      <c r="K39" s="30">
        <v>5</v>
      </c>
      <c r="L39" s="30">
        <f>SUMPRODUCT(
  --(LEFT([1]!day_11[produk], LEN($A38)) = $A38),
  --(ISNUMBER(VALUE(MID([1]!day_11[produk], LEN($A38)+1, 1)))),
  [1]!day_11[qty]
)</f>
        <v>14</v>
      </c>
      <c r="M39" s="30">
        <f>SUMPRODUCT(
  --(LEFT([1]!day_12[produk], LEN($A38)) = $A38),
  --(ISNUMBER(VALUE(MID([1]!day_12[produk], LEN($A38)+1, 1)))),
  [1]!day_12[qty]
)</f>
        <v>6</v>
      </c>
      <c r="N39" s="30">
        <f>SUMPRODUCT(
  --(LEFT([1]!day_13[produk], LEN($A38)) = $A38),
  --(ISNUMBER(VALUE(MID([1]!day_13[produk], LEN($A38)+1, 1)))),
  [1]!day_13[qty]
)</f>
        <v>3</v>
      </c>
      <c r="O39" s="30">
        <f>SUMPRODUCT(
  --(LEFT([1]!day_14[produk], LEN($A38)) = $A38),
  --(ISNUMBER(VALUE(MID([1]!day_14[produk], LEN($A38)+1, 1)))),
  [1]!day_14[qty]
)</f>
        <v>4</v>
      </c>
      <c r="P39" s="30">
        <f>SUMPRODUCT(
  --(LEFT([1]!day_15[produk], LEN($A38)) = $A38),
  --(ISNUMBER(VALUE(MID([1]!day_15[produk], LEN($A38)+1, 1)))),
  [1]!day_15[qty]
)</f>
        <v>8</v>
      </c>
    </row>
    <row r="40" spans="1:16" x14ac:dyDescent="0.35">
      <c r="A40" s="2" t="s">
        <v>1</v>
      </c>
      <c r="B40" s="30">
        <v>592519</v>
      </c>
      <c r="C40" s="30">
        <v>386463</v>
      </c>
      <c r="D40" s="30">
        <v>162402</v>
      </c>
      <c r="E40" s="30">
        <v>75962</v>
      </c>
      <c r="F40" s="30">
        <v>162052</v>
      </c>
      <c r="G40" s="30">
        <v>221954</v>
      </c>
      <c r="H40" s="30">
        <v>566293</v>
      </c>
      <c r="I40" s="30">
        <v>409744</v>
      </c>
      <c r="J40" s="30">
        <v>296816</v>
      </c>
      <c r="K40" s="30">
        <v>55541</v>
      </c>
      <c r="L40" s="30">
        <f>SUMPRODUCT(
  --(LEFT([1]!day_11[produk], LEN($A38)) = $A38),
  --(ISNUMBER(VALUE(MID([1]!day_11[produk], LEN($A38)+1, 1)))),
  [1]!day_11[harga]
)</f>
        <v>442947</v>
      </c>
      <c r="M40" s="30">
        <f>SUMPRODUCT(
  --(LEFT([1]!day_12[produk], LEN($A38)) = $A38),
  --(ISNUMBER(VALUE(MID([1]!day_12[produk], LEN($A38)+1, 1)))),
  [1]!day_12[harga]
)</f>
        <v>244395</v>
      </c>
      <c r="N40" s="30">
        <f>SUMPRODUCT(
  --(LEFT([1]!day_13[produk], LEN($A38)) = $A38),
  --(ISNUMBER(VALUE(MID([1]!day_13[produk], LEN($A38)+1, 1)))),
  [1]!day_13[harga]
)</f>
        <v>199135</v>
      </c>
      <c r="O40" s="30">
        <f>SUMPRODUCT(
  --(LEFT([1]!day_14[produk], LEN($A38)) = $A38),
  --(ISNUMBER(VALUE(MID([1]!day_14[produk], LEN($A38)+1, 1)))),
  [1]!day_14[harga]
)</f>
        <v>271129</v>
      </c>
      <c r="P40" s="30">
        <f>SUMPRODUCT(
  --(LEFT([1]!day_15[produk], LEN($A38)) = $A38),
  --(ISNUMBER(VALUE(MID([1]!day_15[produk], LEN($A38)+1, 1)))),
  [1]!day_15[harga]
)</f>
        <v>546557</v>
      </c>
    </row>
    <row r="41" spans="1:16" x14ac:dyDescent="0.35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x14ac:dyDescent="0.35">
      <c r="A42" s="1" t="s">
        <v>175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x14ac:dyDescent="0.35">
      <c r="A43" s="3" t="s">
        <v>171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x14ac:dyDescent="0.35">
      <c r="A44" s="2" t="s">
        <v>0</v>
      </c>
      <c r="B44" s="30">
        <v>2</v>
      </c>
      <c r="C44" s="30">
        <v>1</v>
      </c>
      <c r="D44" s="30">
        <v>2</v>
      </c>
      <c r="E44" s="30">
        <v>2</v>
      </c>
      <c r="F44" s="30">
        <v>3</v>
      </c>
      <c r="G44" s="30">
        <v>2</v>
      </c>
      <c r="H44" s="30">
        <v>2</v>
      </c>
      <c r="I44" s="30">
        <v>3</v>
      </c>
      <c r="J44" s="30">
        <v>3</v>
      </c>
      <c r="K44" s="30">
        <v>1</v>
      </c>
      <c r="L44" s="30">
        <f>SUMPRODUCT(
  --(LEFT([1]!day_11[produk], LEN($A43)) = $A43),
  --(ISNUMBER(VALUE(MID([1]!day_11[produk], LEN($A43)+1, 1)))),
  [1]!day_11[qty]
)</f>
        <v>1</v>
      </c>
      <c r="M44" s="30">
        <f>SUMPRODUCT(
  --(LEFT([1]!day_12[produk], LEN($A43)) = $A43),
  --(ISNUMBER(VALUE(MID([1]!day_12[produk], LEN($A43)+1, 1)))),
  [1]!day_12[qty]
)</f>
        <v>2</v>
      </c>
      <c r="N44" s="30">
        <f>SUMPRODUCT(
  --(LEFT([1]!day_13[produk], LEN($A43)) = $A43),
  --(ISNUMBER(VALUE(MID([1]!day_13[produk], LEN($A43)+1, 1)))),
  [1]!day_13[qty]
)</f>
        <v>1</v>
      </c>
      <c r="O44" s="30">
        <f>SUMPRODUCT(
  --(LEFT([1]!day_14[produk], LEN($A43)) = $A43),
  --(ISNUMBER(VALUE(MID([1]!day_14[produk], LEN($A43)+1, 1)))),
  [1]!day_14[qty]
)</f>
        <v>3</v>
      </c>
      <c r="P44" s="30">
        <f>SUMPRODUCT(
  --(LEFT([1]!day_15[produk], LEN($A43)) = $A43),
  --(ISNUMBER(VALUE(MID([1]!day_15[produk], LEN($A43)+1, 1)))),
  [1]!day_15[qty]
)</f>
        <v>2</v>
      </c>
    </row>
    <row r="45" spans="1:16" x14ac:dyDescent="0.35">
      <c r="A45" s="2" t="s">
        <v>1</v>
      </c>
      <c r="B45" s="30">
        <v>95292</v>
      </c>
      <c r="C45" s="30">
        <v>47646</v>
      </c>
      <c r="D45" s="30">
        <v>95292</v>
      </c>
      <c r="E45" s="30">
        <v>95292</v>
      </c>
      <c r="F45" s="30">
        <v>142938</v>
      </c>
      <c r="G45" s="30">
        <v>95292</v>
      </c>
      <c r="H45" s="30">
        <v>118721</v>
      </c>
      <c r="I45" s="21">
        <v>142938</v>
      </c>
      <c r="J45" s="21">
        <v>166367</v>
      </c>
      <c r="K45" s="21">
        <v>4746</v>
      </c>
      <c r="L45" s="30">
        <f>SUMPRODUCT(
  --(LEFT([1]!day_11[produk], LEN($A43)) = $A43),
  --(ISNUMBER(VALUE(MID([1]!day_11[produk], LEN($A43)+1, 1)))),
  [1]!day_11[harga]
)</f>
        <v>47646</v>
      </c>
      <c r="M45" s="30">
        <f>SUMPRODUCT(
  --(LEFT([1]!day_12[produk], LEN($A43)) = $A43),
  --(ISNUMBER(VALUE(MID([1]!day_12[produk], LEN($A43)+1, 1)))),
  [1]!day_12[harga]
)</f>
        <v>95292</v>
      </c>
      <c r="N45" s="30">
        <f>SUMPRODUCT(
  --(LEFT([1]!day_13[produk], LEN($A43)) = $A43),
  --(ISNUMBER(VALUE(MID([1]!day_13[produk], LEN($A43)+1, 1)))),
  [1]!day_13[harga]
)</f>
        <v>47646</v>
      </c>
      <c r="O45" s="30">
        <f>SUMPRODUCT(
  --(LEFT([1]!day_14[produk], LEN($A43)) = $A43),
  --(ISNUMBER(VALUE(MID([1]!day_14[produk], LEN($A43)+1, 1)))),
  [1]!day_14[harga]
)</f>
        <v>142938</v>
      </c>
      <c r="P45" s="30">
        <f>SUMPRODUCT(
  --(LEFT([1]!day_15[produk], LEN($A43)) = $A43),
  --(ISNUMBER(VALUE(MID([1]!day_15[produk], LEN($A43)+1, 1)))),
  [1]!day_15[harga]
)</f>
        <v>95292</v>
      </c>
    </row>
    <row r="46" spans="1:16" x14ac:dyDescent="0.35">
      <c r="L46" s="30"/>
    </row>
    <row r="47" spans="1:16" x14ac:dyDescent="0.35">
      <c r="L47" s="30"/>
    </row>
    <row r="48" spans="1:16" x14ac:dyDescent="0.35">
      <c r="B48" s="10" t="s">
        <v>161</v>
      </c>
      <c r="C48" s="10" t="s">
        <v>159</v>
      </c>
      <c r="D48" s="10" t="s">
        <v>160</v>
      </c>
      <c r="L48" s="30"/>
    </row>
    <row r="49" spans="2:4" x14ac:dyDescent="0.35">
      <c r="B49" s="8" t="s">
        <v>324</v>
      </c>
      <c r="C49" s="9"/>
      <c r="D49" s="9"/>
    </row>
    <row r="50" spans="2:4" x14ac:dyDescent="0.35">
      <c r="B50" s="8" t="s">
        <v>325</v>
      </c>
      <c r="C50" s="9"/>
      <c r="D50" s="9"/>
    </row>
    <row r="51" spans="2:4" x14ac:dyDescent="0.35">
      <c r="B51" s="8" t="s">
        <v>326</v>
      </c>
      <c r="C51" s="9"/>
      <c r="D51" s="9"/>
    </row>
    <row r="52" spans="2:4" x14ac:dyDescent="0.35">
      <c r="B52" s="8" t="s">
        <v>327</v>
      </c>
      <c r="C52" s="9"/>
      <c r="D52" s="9"/>
    </row>
    <row r="53" spans="2:4" x14ac:dyDescent="0.35">
      <c r="B53" s="8" t="s">
        <v>328</v>
      </c>
      <c r="C53" s="9"/>
      <c r="D53" s="9"/>
    </row>
    <row r="54" spans="2:4" x14ac:dyDescent="0.35">
      <c r="B54" s="8" t="s">
        <v>329</v>
      </c>
      <c r="C54" s="9"/>
      <c r="D54" s="9"/>
    </row>
    <row r="55" spans="2:4" x14ac:dyDescent="0.35">
      <c r="B55" s="8" t="s">
        <v>330</v>
      </c>
      <c r="C55" s="9"/>
      <c r="D55" s="9"/>
    </row>
    <row r="56" spans="2:4" x14ac:dyDescent="0.35">
      <c r="B56" s="8" t="s">
        <v>331</v>
      </c>
      <c r="C56" s="9"/>
      <c r="D56" s="9"/>
    </row>
    <row r="57" spans="2:4" x14ac:dyDescent="0.35">
      <c r="B57" s="8" t="s">
        <v>332</v>
      </c>
      <c r="C57" s="9"/>
      <c r="D57" s="9"/>
    </row>
    <row r="58" spans="2:4" x14ac:dyDescent="0.35">
      <c r="B58" s="8" t="s">
        <v>333</v>
      </c>
      <c r="C58" s="9"/>
      <c r="D58" s="9"/>
    </row>
    <row r="59" spans="2:4" x14ac:dyDescent="0.35">
      <c r="B59" s="8" t="s">
        <v>334</v>
      </c>
      <c r="C59" s="9"/>
      <c r="D59" s="9"/>
    </row>
    <row r="60" spans="2:4" x14ac:dyDescent="0.35">
      <c r="B60" s="8" t="s">
        <v>335</v>
      </c>
      <c r="C60" s="9"/>
      <c r="D60" s="9"/>
    </row>
    <row r="61" spans="2:4" x14ac:dyDescent="0.35">
      <c r="B61" s="8" t="s">
        <v>336</v>
      </c>
      <c r="C61" s="9"/>
      <c r="D61" s="9"/>
    </row>
    <row r="62" spans="2:4" x14ac:dyDescent="0.35">
      <c r="B62" s="8" t="s">
        <v>337</v>
      </c>
      <c r="C62" s="9"/>
      <c r="D62" s="9"/>
    </row>
    <row r="63" spans="2:4" x14ac:dyDescent="0.35">
      <c r="B63" s="8" t="s">
        <v>338</v>
      </c>
      <c r="C63" s="9"/>
      <c r="D63" s="9"/>
    </row>
    <row r="64" spans="2:4" x14ac:dyDescent="0.35">
      <c r="B64" s="8" t="s">
        <v>339</v>
      </c>
      <c r="C64" s="9"/>
      <c r="D64" s="9"/>
    </row>
    <row r="65" spans="2:6" x14ac:dyDescent="0.35">
      <c r="B65" s="8" t="s">
        <v>340</v>
      </c>
      <c r="C65" s="9"/>
      <c r="D65" s="9"/>
    </row>
    <row r="66" spans="2:6" x14ac:dyDescent="0.35">
      <c r="B66" s="8" t="s">
        <v>341</v>
      </c>
      <c r="C66" s="9"/>
      <c r="D66" s="9"/>
    </row>
    <row r="67" spans="2:6" x14ac:dyDescent="0.35">
      <c r="B67" s="8" t="s">
        <v>342</v>
      </c>
      <c r="C67" s="9"/>
      <c r="D67" s="9"/>
      <c r="E67" s="11"/>
      <c r="F67" s="6"/>
    </row>
    <row r="68" spans="2:6" x14ac:dyDescent="0.35">
      <c r="B68" s="8" t="s">
        <v>343</v>
      </c>
      <c r="C68" s="9"/>
      <c r="D68" s="9"/>
      <c r="E68" s="11"/>
      <c r="F68" s="6"/>
    </row>
    <row r="69" spans="2:6" x14ac:dyDescent="0.35">
      <c r="B69" s="8" t="s">
        <v>344</v>
      </c>
      <c r="C69" s="9"/>
      <c r="D69" s="9"/>
      <c r="E69" s="11"/>
      <c r="F69" s="6"/>
    </row>
    <row r="70" spans="2:6" x14ac:dyDescent="0.35">
      <c r="B70" s="8" t="s">
        <v>345</v>
      </c>
      <c r="C70" s="9"/>
      <c r="D70" s="9"/>
      <c r="E70" s="11"/>
      <c r="F70" s="6"/>
    </row>
    <row r="71" spans="2:6" x14ac:dyDescent="0.35">
      <c r="B71" s="8" t="s">
        <v>346</v>
      </c>
      <c r="C71" s="9"/>
      <c r="D71" s="9"/>
      <c r="E71" s="11"/>
      <c r="F71" s="6"/>
    </row>
    <row r="72" spans="2:6" x14ac:dyDescent="0.35">
      <c r="B72" s="8" t="s">
        <v>347</v>
      </c>
      <c r="C72" s="9"/>
      <c r="D72" s="9"/>
      <c r="E72" s="11"/>
      <c r="F72" s="6"/>
    </row>
    <row r="73" spans="2:6" x14ac:dyDescent="0.35">
      <c r="B73" s="8" t="s">
        <v>348</v>
      </c>
      <c r="C73" s="9"/>
      <c r="D73" s="9"/>
      <c r="E73" s="11"/>
      <c r="F73" s="6"/>
    </row>
    <row r="74" spans="2:6" x14ac:dyDescent="0.35">
      <c r="B74" s="8" t="s">
        <v>349</v>
      </c>
      <c r="C74" s="9"/>
      <c r="D74" s="9"/>
      <c r="E74" s="11"/>
      <c r="F74" s="6"/>
    </row>
    <row r="75" spans="2:6" x14ac:dyDescent="0.35">
      <c r="B75" s="8" t="s">
        <v>350</v>
      </c>
      <c r="C75" s="9"/>
      <c r="D75" s="9"/>
      <c r="E75" s="11"/>
      <c r="F75" s="6"/>
    </row>
    <row r="76" spans="2:6" x14ac:dyDescent="0.35">
      <c r="B76" s="8" t="s">
        <v>351</v>
      </c>
      <c r="C76" s="9"/>
      <c r="D76" s="9"/>
      <c r="E76" s="11"/>
      <c r="F76" s="6"/>
    </row>
    <row r="77" spans="2:6" x14ac:dyDescent="0.35">
      <c r="B77" s="8" t="s">
        <v>352</v>
      </c>
      <c r="C77" s="9"/>
      <c r="D77" s="9"/>
      <c r="E77" s="11"/>
      <c r="F77" s="6"/>
    </row>
    <row r="78" spans="2:6" x14ac:dyDescent="0.35">
      <c r="B78" s="8" t="s">
        <v>353</v>
      </c>
      <c r="C78" s="9"/>
      <c r="D78" s="9"/>
      <c r="E78" s="11"/>
      <c r="F78" s="6"/>
    </row>
    <row r="79" spans="2:6" x14ac:dyDescent="0.35">
      <c r="E79" s="11"/>
      <c r="F79" s="6"/>
    </row>
    <row r="80" spans="2:6" x14ac:dyDescent="0.35">
      <c r="E80" s="11"/>
      <c r="F80" s="6"/>
    </row>
    <row r="81" spans="5:6" x14ac:dyDescent="0.35">
      <c r="E81" s="11"/>
      <c r="F81" s="6"/>
    </row>
    <row r="82" spans="5:6" x14ac:dyDescent="0.35">
      <c r="E82" s="11"/>
      <c r="F82" s="6"/>
    </row>
    <row r="83" spans="5:6" x14ac:dyDescent="0.35">
      <c r="E83" s="11"/>
      <c r="F83" s="6"/>
    </row>
    <row r="84" spans="5:6" x14ac:dyDescent="0.35">
      <c r="E84" s="11"/>
      <c r="F84" s="6"/>
    </row>
    <row r="85" spans="5:6" x14ac:dyDescent="0.35">
      <c r="E85" s="11"/>
      <c r="F85" s="6"/>
    </row>
    <row r="86" spans="5:6" x14ac:dyDescent="0.35">
      <c r="E86" s="11"/>
      <c r="F86" s="6"/>
    </row>
    <row r="87" spans="5:6" x14ac:dyDescent="0.35">
      <c r="E87" s="11"/>
      <c r="F87" s="6"/>
    </row>
    <row r="88" spans="5:6" x14ac:dyDescent="0.35">
      <c r="E88" s="11"/>
      <c r="F88" s="6"/>
    </row>
    <row r="89" spans="5:6" x14ac:dyDescent="0.35">
      <c r="E89" s="11"/>
      <c r="F89" s="6"/>
    </row>
    <row r="90" spans="5:6" x14ac:dyDescent="0.35">
      <c r="E90" s="11"/>
      <c r="F90" s="6"/>
    </row>
    <row r="91" spans="5:6" x14ac:dyDescent="0.35">
      <c r="E91" s="11"/>
      <c r="F91" s="6"/>
    </row>
    <row r="92" spans="5:6" x14ac:dyDescent="0.35">
      <c r="E92" s="11"/>
      <c r="F92" s="6"/>
    </row>
    <row r="93" spans="5:6" x14ac:dyDescent="0.35">
      <c r="E93" s="11"/>
      <c r="F93" s="6"/>
    </row>
    <row r="94" spans="5:6" x14ac:dyDescent="0.35">
      <c r="E94" s="11"/>
      <c r="F94" s="6"/>
    </row>
    <row r="95" spans="5:6" x14ac:dyDescent="0.35">
      <c r="E95" s="11"/>
      <c r="F95" s="6"/>
    </row>
    <row r="96" spans="5:6" x14ac:dyDescent="0.35">
      <c r="E96" s="11"/>
      <c r="F96" s="6"/>
    </row>
    <row r="97" spans="5:6" x14ac:dyDescent="0.35">
      <c r="E97" s="11"/>
      <c r="F97" s="6"/>
    </row>
    <row r="98" spans="5:6" x14ac:dyDescent="0.35">
      <c r="E98" s="11"/>
      <c r="F98" s="6"/>
    </row>
    <row r="99" spans="5:6" x14ac:dyDescent="0.35">
      <c r="E99" s="11"/>
      <c r="F99" s="6"/>
    </row>
    <row r="100" spans="5:6" x14ac:dyDescent="0.35">
      <c r="E100" s="11"/>
      <c r="F100" s="6"/>
    </row>
    <row r="101" spans="5:6" x14ac:dyDescent="0.35">
      <c r="E101" s="11"/>
      <c r="F101" s="6"/>
    </row>
    <row r="102" spans="5:6" x14ac:dyDescent="0.35">
      <c r="E102" s="11"/>
      <c r="F102" s="6"/>
    </row>
    <row r="103" spans="5:6" x14ac:dyDescent="0.35">
      <c r="E103" s="11"/>
      <c r="F103" s="6"/>
    </row>
    <row r="104" spans="5:6" x14ac:dyDescent="0.35">
      <c r="E104" s="11"/>
      <c r="F104" s="6"/>
    </row>
    <row r="105" spans="5:6" x14ac:dyDescent="0.35">
      <c r="E105" s="11"/>
      <c r="F105" s="6"/>
    </row>
    <row r="106" spans="5:6" x14ac:dyDescent="0.35">
      <c r="E106" s="11"/>
      <c r="F106" s="6"/>
    </row>
    <row r="107" spans="5:6" x14ac:dyDescent="0.35">
      <c r="E107" s="11"/>
      <c r="F107" s="6"/>
    </row>
    <row r="108" spans="5:6" x14ac:dyDescent="0.35">
      <c r="E108" s="11"/>
      <c r="F108" s="6"/>
    </row>
    <row r="109" spans="5:6" x14ac:dyDescent="0.35">
      <c r="E109" s="11"/>
      <c r="F109" s="6"/>
    </row>
    <row r="110" spans="5:6" x14ac:dyDescent="0.35">
      <c r="E110" s="11"/>
      <c r="F110" s="6"/>
    </row>
    <row r="111" spans="5:6" x14ac:dyDescent="0.35">
      <c r="E111" s="11"/>
      <c r="F111" s="6"/>
    </row>
    <row r="112" spans="5:6" x14ac:dyDescent="0.35">
      <c r="E112" s="11"/>
      <c r="F112" s="6"/>
    </row>
    <row r="113" spans="5:6" x14ac:dyDescent="0.35">
      <c r="E113" s="11"/>
      <c r="F113" s="6"/>
    </row>
    <row r="114" spans="5:6" x14ac:dyDescent="0.35">
      <c r="E114" s="11"/>
      <c r="F114" s="6"/>
    </row>
    <row r="115" spans="5:6" x14ac:dyDescent="0.35">
      <c r="E115" s="11"/>
      <c r="F115" s="6"/>
    </row>
    <row r="116" spans="5:6" x14ac:dyDescent="0.35">
      <c r="E116" s="11"/>
      <c r="F116" s="6"/>
    </row>
    <row r="117" spans="5:6" x14ac:dyDescent="0.35">
      <c r="E117" s="11"/>
      <c r="F117" s="6"/>
    </row>
    <row r="118" spans="5:6" x14ac:dyDescent="0.35">
      <c r="E118" s="11"/>
      <c r="F118" s="6"/>
    </row>
    <row r="119" spans="5:6" x14ac:dyDescent="0.35">
      <c r="E119" s="11"/>
      <c r="F119" s="6"/>
    </row>
    <row r="120" spans="5:6" x14ac:dyDescent="0.35">
      <c r="E120" s="11"/>
      <c r="F120" s="6"/>
    </row>
    <row r="121" spans="5:6" x14ac:dyDescent="0.35">
      <c r="E121" s="11"/>
      <c r="F121" s="6"/>
    </row>
    <row r="122" spans="5:6" x14ac:dyDescent="0.35">
      <c r="E122" s="11"/>
      <c r="F122" s="6"/>
    </row>
    <row r="123" spans="5:6" x14ac:dyDescent="0.35">
      <c r="E123" s="11"/>
      <c r="F123" s="6"/>
    </row>
    <row r="124" spans="5:6" x14ac:dyDescent="0.35">
      <c r="E124" s="11"/>
      <c r="F124" s="6"/>
    </row>
    <row r="125" spans="5:6" x14ac:dyDescent="0.35">
      <c r="E125" s="11"/>
      <c r="F125" s="6"/>
    </row>
    <row r="126" spans="5:6" x14ac:dyDescent="0.35">
      <c r="E126" s="11"/>
      <c r="F126" s="6"/>
    </row>
    <row r="127" spans="5:6" x14ac:dyDescent="0.35">
      <c r="E127" s="11"/>
      <c r="F127" s="6"/>
    </row>
    <row r="128" spans="5:6" x14ac:dyDescent="0.35">
      <c r="E128" s="11"/>
      <c r="F128" s="6"/>
    </row>
    <row r="129" spans="5:6" x14ac:dyDescent="0.35">
      <c r="E129" s="11"/>
      <c r="F129" s="6"/>
    </row>
    <row r="130" spans="5:6" x14ac:dyDescent="0.35">
      <c r="E130" s="11"/>
      <c r="F130" s="6"/>
    </row>
    <row r="131" spans="5:6" x14ac:dyDescent="0.35">
      <c r="E131" s="11"/>
      <c r="F131" s="6"/>
    </row>
    <row r="132" spans="5:6" x14ac:dyDescent="0.35">
      <c r="E132" s="11"/>
      <c r="F132" s="6"/>
    </row>
    <row r="133" spans="5:6" x14ac:dyDescent="0.35">
      <c r="E133" s="11"/>
      <c r="F133" s="6"/>
    </row>
    <row r="134" spans="5:6" x14ac:dyDescent="0.35">
      <c r="E134" s="11"/>
      <c r="F134" s="6"/>
    </row>
    <row r="135" spans="5:6" x14ac:dyDescent="0.35">
      <c r="E135" s="11"/>
      <c r="F135" s="6"/>
    </row>
    <row r="136" spans="5:6" x14ac:dyDescent="0.35">
      <c r="E136" s="11"/>
      <c r="F136" s="6"/>
    </row>
    <row r="137" spans="5:6" x14ac:dyDescent="0.35">
      <c r="E137" s="11"/>
      <c r="F137" s="6"/>
    </row>
    <row r="138" spans="5:6" x14ac:dyDescent="0.35">
      <c r="E138" s="11"/>
      <c r="F138" s="6"/>
    </row>
    <row r="139" spans="5:6" x14ac:dyDescent="0.35">
      <c r="E139" s="11"/>
      <c r="F139" s="6"/>
    </row>
    <row r="140" spans="5:6" x14ac:dyDescent="0.35">
      <c r="E140" s="11"/>
      <c r="F140" s="6"/>
    </row>
    <row r="141" spans="5:6" x14ac:dyDescent="0.35">
      <c r="E141" s="11"/>
      <c r="F141" s="6"/>
    </row>
    <row r="142" spans="5:6" x14ac:dyDescent="0.35">
      <c r="E142" s="11"/>
      <c r="F142" s="6"/>
    </row>
    <row r="143" spans="5:6" x14ac:dyDescent="0.35">
      <c r="E143" s="11"/>
      <c r="F143" s="6"/>
    </row>
    <row r="144" spans="5:6" x14ac:dyDescent="0.35">
      <c r="E144" s="11"/>
      <c r="F144" s="6"/>
    </row>
    <row r="145" spans="5:6" x14ac:dyDescent="0.35">
      <c r="E145" s="11"/>
      <c r="F145" s="6"/>
    </row>
    <row r="146" spans="5:6" x14ac:dyDescent="0.35">
      <c r="E146" s="11"/>
      <c r="F146" s="6"/>
    </row>
    <row r="147" spans="5:6" x14ac:dyDescent="0.35">
      <c r="E147" s="11"/>
      <c r="F147" s="6"/>
    </row>
    <row r="148" spans="5:6" x14ac:dyDescent="0.35">
      <c r="E148" s="11"/>
      <c r="F148" s="6"/>
    </row>
    <row r="149" spans="5:6" x14ac:dyDescent="0.35">
      <c r="E149" s="11"/>
      <c r="F149" s="6"/>
    </row>
    <row r="150" spans="5:6" x14ac:dyDescent="0.35">
      <c r="E150" s="11"/>
      <c r="F150" s="6"/>
    </row>
    <row r="151" spans="5:6" x14ac:dyDescent="0.35">
      <c r="E151" s="11"/>
      <c r="F151" s="6"/>
    </row>
    <row r="152" spans="5:6" x14ac:dyDescent="0.35">
      <c r="E152" s="11"/>
      <c r="F152" s="6"/>
    </row>
    <row r="153" spans="5:6" x14ac:dyDescent="0.35">
      <c r="E153" s="11"/>
      <c r="F153" s="6"/>
    </row>
    <row r="154" spans="5:6" x14ac:dyDescent="0.35">
      <c r="E154" s="11"/>
      <c r="F154" s="6"/>
    </row>
    <row r="155" spans="5:6" x14ac:dyDescent="0.35">
      <c r="E155" s="11"/>
      <c r="F155" s="6"/>
    </row>
    <row r="156" spans="5:6" x14ac:dyDescent="0.35">
      <c r="E156" s="11"/>
      <c r="F156" s="6"/>
    </row>
    <row r="157" spans="5:6" x14ac:dyDescent="0.35">
      <c r="E157" s="11"/>
      <c r="F157" s="6"/>
    </row>
    <row r="158" spans="5:6" x14ac:dyDescent="0.35">
      <c r="E158" s="11"/>
      <c r="F158" s="6"/>
    </row>
    <row r="159" spans="5:6" x14ac:dyDescent="0.35">
      <c r="E159" s="11"/>
      <c r="F159" s="6"/>
    </row>
    <row r="160" spans="5:6" x14ac:dyDescent="0.35">
      <c r="E160" s="11"/>
      <c r="F160" s="6"/>
    </row>
    <row r="161" spans="5:6" x14ac:dyDescent="0.35">
      <c r="E161" s="11"/>
      <c r="F161" s="6"/>
    </row>
    <row r="162" spans="5:6" x14ac:dyDescent="0.35">
      <c r="E162" s="11"/>
      <c r="F162" s="6"/>
    </row>
    <row r="163" spans="5:6" x14ac:dyDescent="0.35">
      <c r="E163" s="11"/>
      <c r="F163" s="6"/>
    </row>
    <row r="164" spans="5:6" x14ac:dyDescent="0.35">
      <c r="E164" s="11"/>
      <c r="F164" s="6"/>
    </row>
    <row r="165" spans="5:6" x14ac:dyDescent="0.35">
      <c r="E165" s="11"/>
      <c r="F165" s="6"/>
    </row>
    <row r="166" spans="5:6" x14ac:dyDescent="0.35">
      <c r="E166" s="11"/>
      <c r="F166" s="6"/>
    </row>
    <row r="167" spans="5:6" x14ac:dyDescent="0.35">
      <c r="E167" s="11"/>
      <c r="F167" s="6"/>
    </row>
    <row r="168" spans="5:6" x14ac:dyDescent="0.35">
      <c r="E168" s="11"/>
      <c r="F168" s="6"/>
    </row>
    <row r="169" spans="5:6" x14ac:dyDescent="0.35">
      <c r="E169" s="11"/>
      <c r="F169" s="6"/>
    </row>
    <row r="170" spans="5:6" x14ac:dyDescent="0.35">
      <c r="E170" s="11"/>
      <c r="F170" s="6"/>
    </row>
    <row r="171" spans="5:6" x14ac:dyDescent="0.35">
      <c r="E171" s="11"/>
      <c r="F171" s="6"/>
    </row>
    <row r="172" spans="5:6" x14ac:dyDescent="0.35">
      <c r="E172" s="11"/>
      <c r="F172" s="6"/>
    </row>
    <row r="173" spans="5:6" x14ac:dyDescent="0.35">
      <c r="E173" s="11"/>
      <c r="F173" s="6"/>
    </row>
    <row r="174" spans="5:6" x14ac:dyDescent="0.35">
      <c r="E174" s="11"/>
      <c r="F174" s="6"/>
    </row>
    <row r="175" spans="5:6" x14ac:dyDescent="0.35">
      <c r="E175" s="11"/>
      <c r="F175" s="6"/>
    </row>
    <row r="176" spans="5:6" x14ac:dyDescent="0.35">
      <c r="E176" s="11"/>
      <c r="F176" s="6"/>
    </row>
    <row r="177" spans="5:6" x14ac:dyDescent="0.35">
      <c r="E177" s="11"/>
      <c r="F177" s="6"/>
    </row>
    <row r="178" spans="5:6" x14ac:dyDescent="0.35">
      <c r="E178" s="11"/>
      <c r="F178" s="6"/>
    </row>
    <row r="179" spans="5:6" x14ac:dyDescent="0.35">
      <c r="E179" s="11"/>
      <c r="F179" s="6"/>
    </row>
    <row r="180" spans="5:6" x14ac:dyDescent="0.35">
      <c r="E180" s="11"/>
      <c r="F180" s="6"/>
    </row>
    <row r="181" spans="5:6" x14ac:dyDescent="0.35">
      <c r="E181" s="11"/>
      <c r="F181" s="6"/>
    </row>
    <row r="182" spans="5:6" x14ac:dyDescent="0.35">
      <c r="E182" s="11"/>
      <c r="F182" s="6"/>
    </row>
    <row r="183" spans="5:6" x14ac:dyDescent="0.35">
      <c r="E183" s="11"/>
      <c r="F183" s="6"/>
    </row>
    <row r="184" spans="5:6" x14ac:dyDescent="0.35">
      <c r="E184" s="11"/>
      <c r="F184" s="6"/>
    </row>
    <row r="185" spans="5:6" x14ac:dyDescent="0.35">
      <c r="E185" s="11"/>
      <c r="F185" s="6"/>
    </row>
    <row r="186" spans="5:6" x14ac:dyDescent="0.35">
      <c r="E186" s="11"/>
      <c r="F186" s="6"/>
    </row>
    <row r="187" spans="5:6" x14ac:dyDescent="0.35">
      <c r="E187" s="11"/>
      <c r="F187" s="6"/>
    </row>
    <row r="188" spans="5:6" x14ac:dyDescent="0.35">
      <c r="E188" s="11"/>
      <c r="F188" s="6"/>
    </row>
    <row r="189" spans="5:6" x14ac:dyDescent="0.35">
      <c r="E189" s="11"/>
      <c r="F189" s="6"/>
    </row>
    <row r="190" spans="5:6" x14ac:dyDescent="0.35">
      <c r="E190" s="11"/>
      <c r="F190" s="6"/>
    </row>
    <row r="191" spans="5:6" x14ac:dyDescent="0.35">
      <c r="E191" s="11"/>
      <c r="F191" s="6"/>
    </row>
    <row r="192" spans="5:6" x14ac:dyDescent="0.35">
      <c r="E192" s="11"/>
      <c r="F192" s="6"/>
    </row>
    <row r="193" spans="5:6" x14ac:dyDescent="0.35">
      <c r="E193" s="11"/>
      <c r="F193" s="6"/>
    </row>
    <row r="194" spans="5:6" x14ac:dyDescent="0.35">
      <c r="E194" s="11"/>
      <c r="F194" s="6"/>
    </row>
    <row r="195" spans="5:6" x14ac:dyDescent="0.35">
      <c r="E195" s="11"/>
      <c r="F195" s="6"/>
    </row>
    <row r="196" spans="5:6" x14ac:dyDescent="0.35">
      <c r="E196" s="11"/>
      <c r="F196" s="6"/>
    </row>
    <row r="197" spans="5:6" x14ac:dyDescent="0.35">
      <c r="E197" s="11"/>
      <c r="F197" s="6"/>
    </row>
    <row r="198" spans="5:6" x14ac:dyDescent="0.35">
      <c r="E198" s="11"/>
      <c r="F198" s="6"/>
    </row>
    <row r="199" spans="5:6" x14ac:dyDescent="0.35">
      <c r="E199" s="11"/>
      <c r="F199" s="6"/>
    </row>
    <row r="200" spans="5:6" x14ac:dyDescent="0.35">
      <c r="E200" s="11"/>
      <c r="F200" s="6"/>
    </row>
    <row r="201" spans="5:6" x14ac:dyDescent="0.35">
      <c r="E201" s="11"/>
      <c r="F201" s="6"/>
    </row>
    <row r="202" spans="5:6" x14ac:dyDescent="0.35">
      <c r="E202" s="11"/>
      <c r="F202" s="6"/>
    </row>
    <row r="203" spans="5:6" x14ac:dyDescent="0.35">
      <c r="E203" s="11"/>
      <c r="F203" s="6"/>
    </row>
    <row r="204" spans="5:6" x14ac:dyDescent="0.35">
      <c r="E204" s="11"/>
      <c r="F204" s="6"/>
    </row>
    <row r="205" spans="5:6" x14ac:dyDescent="0.35">
      <c r="E205" s="11"/>
      <c r="F205" s="6"/>
    </row>
    <row r="206" spans="5:6" x14ac:dyDescent="0.35">
      <c r="E206" s="11"/>
      <c r="F206" s="6"/>
    </row>
    <row r="207" spans="5:6" x14ac:dyDescent="0.35">
      <c r="E207" s="11"/>
      <c r="F207" s="6"/>
    </row>
    <row r="208" spans="5:6" x14ac:dyDescent="0.35">
      <c r="E208" s="11"/>
      <c r="F208" s="6"/>
    </row>
    <row r="209" spans="5:6" x14ac:dyDescent="0.35">
      <c r="E209" s="11"/>
      <c r="F209" s="6"/>
    </row>
    <row r="210" spans="5:6" x14ac:dyDescent="0.35">
      <c r="E210" s="11"/>
      <c r="F210" s="6"/>
    </row>
    <row r="211" spans="5:6" x14ac:dyDescent="0.35">
      <c r="E211" s="11"/>
      <c r="F211" s="6"/>
    </row>
    <row r="212" spans="5:6" x14ac:dyDescent="0.35">
      <c r="E212" s="11"/>
      <c r="F212" s="6"/>
    </row>
    <row r="213" spans="5:6" x14ac:dyDescent="0.35">
      <c r="E213" s="11"/>
      <c r="F213" s="6"/>
    </row>
    <row r="214" spans="5:6" x14ac:dyDescent="0.35">
      <c r="E214" s="11"/>
      <c r="F214" s="6"/>
    </row>
    <row r="215" spans="5:6" x14ac:dyDescent="0.35">
      <c r="E215" s="11"/>
      <c r="F215" s="6"/>
    </row>
    <row r="216" spans="5:6" x14ac:dyDescent="0.35">
      <c r="E216" s="11"/>
      <c r="F216" s="6"/>
    </row>
    <row r="217" spans="5:6" x14ac:dyDescent="0.35">
      <c r="E217" s="11"/>
      <c r="F217" s="6"/>
    </row>
    <row r="218" spans="5:6" x14ac:dyDescent="0.35">
      <c r="E218" s="11"/>
      <c r="F218" s="6"/>
    </row>
    <row r="219" spans="5:6" x14ac:dyDescent="0.35">
      <c r="E219" s="11"/>
      <c r="F219" s="6"/>
    </row>
    <row r="220" spans="5:6" x14ac:dyDescent="0.35">
      <c r="E220" s="11"/>
      <c r="F220" s="6"/>
    </row>
    <row r="221" spans="5:6" x14ac:dyDescent="0.35">
      <c r="E221" s="11"/>
      <c r="F221" s="6"/>
    </row>
    <row r="222" spans="5:6" x14ac:dyDescent="0.35">
      <c r="E222" s="11"/>
      <c r="F222" s="6"/>
    </row>
    <row r="223" spans="5:6" x14ac:dyDescent="0.35">
      <c r="E223" s="11"/>
      <c r="F223" s="6"/>
    </row>
    <row r="224" spans="5:6" x14ac:dyDescent="0.35">
      <c r="E224" s="11"/>
      <c r="F224" s="6"/>
    </row>
    <row r="225" spans="5:6" x14ac:dyDescent="0.35">
      <c r="E225" s="11"/>
      <c r="F225" s="6"/>
    </row>
    <row r="226" spans="5:6" x14ac:dyDescent="0.35">
      <c r="E226" s="11"/>
      <c r="F226" s="6"/>
    </row>
    <row r="227" spans="5:6" x14ac:dyDescent="0.35">
      <c r="E227" s="11"/>
      <c r="F227" s="6"/>
    </row>
    <row r="228" spans="5:6" x14ac:dyDescent="0.35">
      <c r="E228" s="11"/>
      <c r="F228" s="6"/>
    </row>
    <row r="229" spans="5:6" x14ac:dyDescent="0.35">
      <c r="E229" s="11"/>
      <c r="F229" s="6"/>
    </row>
    <row r="230" spans="5:6" x14ac:dyDescent="0.35">
      <c r="E230" s="11"/>
      <c r="F230" s="6"/>
    </row>
    <row r="231" spans="5:6" x14ac:dyDescent="0.35">
      <c r="E231" s="11"/>
      <c r="F231" s="6"/>
    </row>
    <row r="232" spans="5:6" x14ac:dyDescent="0.35">
      <c r="E232" s="11"/>
      <c r="F232" s="6"/>
    </row>
    <row r="233" spans="5:6" x14ac:dyDescent="0.35">
      <c r="E233" s="11"/>
      <c r="F233" s="6"/>
    </row>
    <row r="234" spans="5:6" x14ac:dyDescent="0.35">
      <c r="E234" s="11"/>
      <c r="F234" s="6"/>
    </row>
    <row r="235" spans="5:6" x14ac:dyDescent="0.35">
      <c r="E235" s="11"/>
      <c r="F235" s="6"/>
    </row>
    <row r="236" spans="5:6" x14ac:dyDescent="0.35">
      <c r="E236" s="11"/>
      <c r="F236" s="6"/>
    </row>
    <row r="237" spans="5:6" x14ac:dyDescent="0.35">
      <c r="E237" s="11"/>
      <c r="F237" s="6"/>
    </row>
    <row r="238" spans="5:6" x14ac:dyDescent="0.35">
      <c r="E238" s="11"/>
      <c r="F238" s="6"/>
    </row>
    <row r="239" spans="5:6" x14ac:dyDescent="0.35">
      <c r="E239" s="11"/>
      <c r="F239" s="6"/>
    </row>
    <row r="240" spans="5:6" x14ac:dyDescent="0.35">
      <c r="E240" s="11"/>
      <c r="F240" s="6"/>
    </row>
    <row r="241" spans="5:6" x14ac:dyDescent="0.35">
      <c r="E241" s="11"/>
      <c r="F241" s="6"/>
    </row>
    <row r="242" spans="5:6" x14ac:dyDescent="0.35">
      <c r="E242" s="11"/>
      <c r="F242" s="6"/>
    </row>
    <row r="243" spans="5:6" x14ac:dyDescent="0.35">
      <c r="E243" s="11"/>
      <c r="F243" s="6"/>
    </row>
    <row r="244" spans="5:6" x14ac:dyDescent="0.35">
      <c r="E244" s="11"/>
      <c r="F244" s="6"/>
    </row>
    <row r="245" spans="5:6" x14ac:dyDescent="0.35">
      <c r="E245" s="11"/>
      <c r="F245" s="6"/>
    </row>
    <row r="246" spans="5:6" x14ac:dyDescent="0.35">
      <c r="E246" s="11"/>
      <c r="F246" s="6"/>
    </row>
    <row r="247" spans="5:6" x14ac:dyDescent="0.35">
      <c r="E247" s="11"/>
      <c r="F247" s="6"/>
    </row>
    <row r="248" spans="5:6" x14ac:dyDescent="0.35">
      <c r="E248" s="11"/>
      <c r="F248" s="6"/>
    </row>
    <row r="249" spans="5:6" x14ac:dyDescent="0.35">
      <c r="E249" s="11"/>
      <c r="F249" s="6"/>
    </row>
    <row r="250" spans="5:6" x14ac:dyDescent="0.35">
      <c r="E250" s="11"/>
      <c r="F250" s="6"/>
    </row>
    <row r="251" spans="5:6" x14ac:dyDescent="0.35">
      <c r="E251" s="11"/>
      <c r="F251" s="6"/>
    </row>
    <row r="252" spans="5:6" x14ac:dyDescent="0.35">
      <c r="E252" s="11"/>
      <c r="F252" s="6"/>
    </row>
    <row r="253" spans="5:6" x14ac:dyDescent="0.35">
      <c r="E253" s="11"/>
      <c r="F253" s="6"/>
    </row>
    <row r="254" spans="5:6" x14ac:dyDescent="0.35">
      <c r="E254" s="11"/>
      <c r="F254" s="6"/>
    </row>
    <row r="255" spans="5:6" x14ac:dyDescent="0.35">
      <c r="E255" s="11"/>
      <c r="F255" s="6"/>
    </row>
    <row r="256" spans="5:6" x14ac:dyDescent="0.35">
      <c r="E256" s="11"/>
      <c r="F256" s="6"/>
    </row>
    <row r="257" spans="5:6" x14ac:dyDescent="0.35">
      <c r="E257" s="11"/>
      <c r="F257" s="6"/>
    </row>
    <row r="258" spans="5:6" x14ac:dyDescent="0.35">
      <c r="E258" s="11"/>
      <c r="F258" s="6"/>
    </row>
    <row r="259" spans="5:6" x14ac:dyDescent="0.35">
      <c r="E259" s="11"/>
      <c r="F259" s="6"/>
    </row>
    <row r="260" spans="5:6" x14ac:dyDescent="0.35">
      <c r="E260" s="11"/>
      <c r="F260" s="6"/>
    </row>
    <row r="261" spans="5:6" x14ac:dyDescent="0.35">
      <c r="E261" s="11"/>
      <c r="F261" s="6"/>
    </row>
    <row r="262" spans="5:6" x14ac:dyDescent="0.35">
      <c r="E262" s="11"/>
      <c r="F262" s="6"/>
    </row>
    <row r="263" spans="5:6" x14ac:dyDescent="0.35">
      <c r="E263" s="11"/>
      <c r="F263" s="6"/>
    </row>
    <row r="264" spans="5:6" x14ac:dyDescent="0.35">
      <c r="E264" s="11"/>
      <c r="F264" s="6"/>
    </row>
    <row r="265" spans="5:6" x14ac:dyDescent="0.35">
      <c r="E265" s="11"/>
      <c r="F265" s="6"/>
    </row>
    <row r="266" spans="5:6" x14ac:dyDescent="0.35">
      <c r="E266" s="11"/>
      <c r="F266" s="6"/>
    </row>
    <row r="267" spans="5:6" x14ac:dyDescent="0.35">
      <c r="E267" s="11"/>
      <c r="F267" s="6"/>
    </row>
    <row r="268" spans="5:6" x14ac:dyDescent="0.35">
      <c r="E268" s="11"/>
      <c r="F268" s="6"/>
    </row>
    <row r="269" spans="5:6" x14ac:dyDescent="0.35">
      <c r="E269" s="11"/>
      <c r="F269" s="6"/>
    </row>
    <row r="270" spans="5:6" x14ac:dyDescent="0.35">
      <c r="E270" s="11"/>
      <c r="F270" s="6"/>
    </row>
    <row r="271" spans="5:6" x14ac:dyDescent="0.35">
      <c r="E271" s="11"/>
      <c r="F271" s="6"/>
    </row>
    <row r="272" spans="5:6" x14ac:dyDescent="0.35">
      <c r="E272" s="11"/>
      <c r="F272" s="6"/>
    </row>
    <row r="273" spans="5:6" x14ac:dyDescent="0.35">
      <c r="E273" s="11"/>
      <c r="F273" s="6"/>
    </row>
    <row r="274" spans="5:6" x14ac:dyDescent="0.35">
      <c r="E274" s="11"/>
      <c r="F274" s="6"/>
    </row>
    <row r="275" spans="5:6" x14ac:dyDescent="0.35">
      <c r="E275" s="11"/>
      <c r="F275" s="6"/>
    </row>
    <row r="276" spans="5:6" x14ac:dyDescent="0.35">
      <c r="E276" s="11"/>
      <c r="F276" s="6"/>
    </row>
    <row r="277" spans="5:6" x14ac:dyDescent="0.35">
      <c r="E277" s="11"/>
      <c r="F277" s="6"/>
    </row>
    <row r="278" spans="5:6" x14ac:dyDescent="0.35">
      <c r="E278" s="11"/>
      <c r="F278" s="6"/>
    </row>
    <row r="279" spans="5:6" x14ac:dyDescent="0.35">
      <c r="E279" s="11"/>
      <c r="F279" s="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361"/>
  <sheetViews>
    <sheetView tabSelected="1" topLeftCell="A47" zoomScale="54" zoomScaleNormal="55" zoomScaleSheetLayoutView="130" workbookViewId="0">
      <selection activeCell="L76" sqref="L76"/>
    </sheetView>
  </sheetViews>
  <sheetFormatPr defaultRowHeight="14.5" x14ac:dyDescent="0.35"/>
  <cols>
    <col min="1" max="1" width="43" customWidth="1"/>
    <col min="2" max="2" width="18.26953125" customWidth="1"/>
    <col min="3" max="3" width="14.26953125" customWidth="1"/>
    <col min="4" max="4" width="16.54296875" customWidth="1"/>
    <col min="5" max="5" width="14.54296875" customWidth="1"/>
    <col min="6" max="6" width="14.26953125" customWidth="1"/>
    <col min="7" max="7" width="15.54296875" customWidth="1"/>
    <col min="8" max="8" width="14.26953125" customWidth="1"/>
    <col min="9" max="9" width="14.81640625" customWidth="1"/>
    <col min="10" max="10" width="15.7265625" customWidth="1"/>
    <col min="11" max="11" width="15.453125" customWidth="1"/>
    <col min="12" max="12" width="12" customWidth="1"/>
  </cols>
  <sheetData>
    <row r="1" spans="1:31" x14ac:dyDescent="0.35">
      <c r="D1" s="34" t="s">
        <v>356</v>
      </c>
      <c r="E1" s="35"/>
      <c r="F1" s="35"/>
      <c r="G1" s="35"/>
      <c r="H1" s="35"/>
      <c r="I1" s="35"/>
    </row>
    <row r="2" spans="1:31" x14ac:dyDescent="0.35">
      <c r="D2" s="35"/>
      <c r="E2" s="35"/>
      <c r="F2" s="35"/>
      <c r="G2" s="35"/>
      <c r="H2" s="35"/>
      <c r="I2" s="35"/>
    </row>
    <row r="3" spans="1:31" x14ac:dyDescent="0.35"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35">
      <c r="A4" s="1" t="s">
        <v>145</v>
      </c>
    </row>
    <row r="5" spans="1:31" x14ac:dyDescent="0.35">
      <c r="A5" s="3" t="s">
        <v>299</v>
      </c>
    </row>
    <row r="6" spans="1:31" x14ac:dyDescent="0.35">
      <c r="A6" s="2" t="s">
        <v>0</v>
      </c>
      <c r="B6">
        <v>97</v>
      </c>
      <c r="C6">
        <v>117</v>
      </c>
      <c r="D6">
        <v>107</v>
      </c>
      <c r="E6">
        <v>126</v>
      </c>
      <c r="F6">
        <v>129</v>
      </c>
      <c r="G6">
        <v>27</v>
      </c>
      <c r="H6">
        <v>88</v>
      </c>
      <c r="I6">
        <v>92</v>
      </c>
      <c r="J6">
        <v>49</v>
      </c>
      <c r="K6">
        <v>84</v>
      </c>
      <c r="L6" s="30">
        <f>SUMPRODUCT(
  --(LEFT([1]!day_11[produk], LEN($A5)) = $A5),
  --(ISNUMBER(VALUE(MID([1]!day_11[produk], LEN($A5)+1, 1)))),
  [1]!day_11[qty]
)</f>
        <v>30</v>
      </c>
      <c r="M6" s="30">
        <f>SUMPRODUCT(
  --(LEFT([1]!day_12[produk], LEN($A5)) = $A5),
  --(ISNUMBER(VALUE(MID([1]!day_12[produk], LEN($A5)+1, 1)))),
  [1]!day_12[qty]
)</f>
        <v>57</v>
      </c>
      <c r="N6" s="30">
        <f>SUMPRODUCT(
  --(LEFT([1]!day_13[produk], LEN($A5)) = $A5),
  --(ISNUMBER(VALUE(MID([1]!day_13[produk], LEN($A5)+1, 1)))),
  [1]!day_13[qty]
)</f>
        <v>64</v>
      </c>
      <c r="O6" s="30">
        <f>SUMPRODUCT(
  --(LEFT([1]!day_14[produk], LEN($A5)) = $A5),
  --(ISNUMBER(VALUE(MID([1]!day_14[produk], LEN($A5)+1, 1)))),
  [1]!day_14[qty]
)</f>
        <v>62</v>
      </c>
      <c r="P6" s="30">
        <f>SUMPRODUCT(
  --(LEFT([1]!day_15[produk], LEN($A5)) = $A5),
  --(ISNUMBER(VALUE(MID([1]!day_15[produk], LEN($A5)+1, 1)))),
  [1]!day_15[qty]
)</f>
        <v>105</v>
      </c>
    </row>
    <row r="7" spans="1:31" x14ac:dyDescent="0.35">
      <c r="A7" s="2" t="s">
        <v>1</v>
      </c>
      <c r="B7" s="19">
        <v>2526188</v>
      </c>
      <c r="C7" s="19">
        <v>2800929</v>
      </c>
      <c r="D7" s="19">
        <v>3019718</v>
      </c>
      <c r="E7" s="19">
        <v>2862787</v>
      </c>
      <c r="F7" s="19">
        <v>3887789</v>
      </c>
      <c r="G7" s="19">
        <v>835118</v>
      </c>
      <c r="H7" s="19">
        <v>2505088</v>
      </c>
      <c r="I7" s="19">
        <v>2700497</v>
      </c>
      <c r="J7" s="19">
        <v>1409762</v>
      </c>
      <c r="K7" s="19">
        <v>2711196</v>
      </c>
      <c r="L7" s="30">
        <f>SUMPRODUCT(
  --(LEFT([1]!day_11[produk], LEN($A5)) = $A5),
  --(ISNUMBER(VALUE(MID([1]!day_11[produk], LEN($A5)+1, 1)))),
  [1]!day_11[harga]
)</f>
        <v>909782</v>
      </c>
      <c r="M7" s="30">
        <f>SUMPRODUCT(
  --(LEFT([1]!day_12[produk], LEN($A5)) = $A5),
  --(ISNUMBER(VALUE(MID([1]!day_12[produk], LEN($A5)+1, 1)))),
  [1]!day_12[harga]
)</f>
        <v>1468636</v>
      </c>
      <c r="N7" s="30">
        <f>SUMPRODUCT(
  --(LEFT([1]!day_13[produk], LEN($A5)) = $A5),
  --(ISNUMBER(VALUE(MID([1]!day_13[produk], LEN($A5)+1, 1)))),
  [1]!day_13[harga]
)</f>
        <v>1783014</v>
      </c>
      <c r="O7" s="30">
        <f>SUMPRODUCT(
  --(LEFT([1]!day_14[produk], LEN($A5)) = $A5),
  --(ISNUMBER(VALUE(MID([1]!day_14[produk], LEN($A5)+1, 1)))),
  [1]!day_14[harga]
)</f>
        <v>1732251</v>
      </c>
      <c r="P7" s="30">
        <f>SUMPRODUCT(
  --(LEFT([1]!day_15[produk], LEN($A5)) = $A5),
  --(ISNUMBER(VALUE(MID([1]!day_15[produk], LEN($A5)+1, 1)))),
  [1]!day_15[harga]
)</f>
        <v>2913284</v>
      </c>
    </row>
    <row r="8" spans="1:31" x14ac:dyDescent="0.35">
      <c r="L8" s="21"/>
      <c r="M8" s="21"/>
      <c r="N8" s="21"/>
      <c r="O8" s="21"/>
    </row>
    <row r="9" spans="1:31" x14ac:dyDescent="0.35">
      <c r="A9" s="1" t="s">
        <v>146</v>
      </c>
      <c r="L9" s="21"/>
      <c r="M9" s="21"/>
      <c r="N9" s="21"/>
      <c r="O9" s="21"/>
    </row>
    <row r="10" spans="1:31" x14ac:dyDescent="0.35">
      <c r="A10" s="3" t="s">
        <v>300</v>
      </c>
      <c r="L10" s="21"/>
      <c r="M10" s="21"/>
      <c r="N10" s="21"/>
      <c r="O10" s="21"/>
    </row>
    <row r="11" spans="1:31" x14ac:dyDescent="0.35">
      <c r="A11" s="2" t="s">
        <v>0</v>
      </c>
      <c r="B11">
        <v>491</v>
      </c>
      <c r="C11">
        <v>2281</v>
      </c>
      <c r="D11">
        <v>2049</v>
      </c>
      <c r="E11">
        <v>1740</v>
      </c>
      <c r="F11">
        <v>2306</v>
      </c>
      <c r="G11">
        <v>1635</v>
      </c>
      <c r="H11">
        <v>1996</v>
      </c>
      <c r="I11">
        <v>2322</v>
      </c>
      <c r="J11">
        <v>2162</v>
      </c>
      <c r="K11">
        <v>1959</v>
      </c>
      <c r="L11" s="30">
        <f>SUMPRODUCT(
  --(LEFT([1]!day_11[produk], LEN($A10)) = $A10),
  --(ISNUMBER(VALUE(MID([1]!day_11[produk], LEN($A10)+1, 1)))),
  [1]!day_11[qty]
)</f>
        <v>910</v>
      </c>
      <c r="M11" s="30">
        <f>SUMPRODUCT(
  --(LEFT([1]!day_12[produk], LEN($A10)) = $A10),
  --(ISNUMBER(VALUE(MID([1]!day_12[produk], LEN($A10)+1, 1)))),
  [1]!day_12[qty]
)</f>
        <v>1492</v>
      </c>
      <c r="N11" s="30">
        <f>SUMPRODUCT(
  --(LEFT([1]!day_13[produk], LEN($A10)) = $A10),
  --(ISNUMBER(VALUE(MID([1]!day_13[produk], LEN($A10)+1, 1)))),
  [1]!day_13[qty]
)</f>
        <v>1295</v>
      </c>
      <c r="O11" s="30">
        <f>SUMPRODUCT(
  --(LEFT([1]!day_14[produk], LEN($A10)) = $A10),
  --(ISNUMBER(VALUE(MID([1]!day_14[produk], LEN($A10)+1, 1)))),
  [1]!day_14[qty]
)</f>
        <v>2280</v>
      </c>
      <c r="P11" s="30">
        <f>SUMPRODUCT(
  --(LEFT([1]!day_15[produk], LEN($A10)) = $A10),
  --(ISNUMBER(VALUE(MID([1]!day_15[produk], LEN($A10)+1, 1)))),
  [1]!day_15[qty]
)</f>
        <v>1553</v>
      </c>
    </row>
    <row r="12" spans="1:31" x14ac:dyDescent="0.35">
      <c r="A12" s="2" t="s">
        <v>1</v>
      </c>
      <c r="B12" s="19">
        <v>15612506</v>
      </c>
      <c r="C12" s="19">
        <v>23602802</v>
      </c>
      <c r="D12" s="19">
        <v>22425154</v>
      </c>
      <c r="E12" s="19">
        <v>19281872</v>
      </c>
      <c r="F12" s="19">
        <v>24130625</v>
      </c>
      <c r="G12" s="19">
        <v>17620910</v>
      </c>
      <c r="H12" s="19">
        <v>20464712</v>
      </c>
      <c r="I12" s="19">
        <v>24425952</v>
      </c>
      <c r="J12" s="19">
        <v>24647954</v>
      </c>
      <c r="K12" s="19">
        <v>20510278</v>
      </c>
      <c r="L12" s="30">
        <f>SUMPRODUCT(
  --(LEFT([1]!day_11[produk], LEN($A10)) = $A10),
  --(ISNUMBER(VALUE(MID([1]!day_11[produk], LEN($A10)+1, 1)))),
  [1]!day_11[harga]
)</f>
        <v>9071926</v>
      </c>
      <c r="M12" s="30">
        <f>SUMPRODUCT(
  --(LEFT([1]!day_12[produk], LEN($A10)) = $A10),
  --(ISNUMBER(VALUE(MID([1]!day_12[produk], LEN($A10)+1, 1)))),
  [1]!day_12[harga]
)</f>
        <v>14948159</v>
      </c>
      <c r="N12" s="30">
        <f>SUMPRODUCT(
  --(LEFT([1]!day_13[produk], LEN($A10)) = $A10),
  --(ISNUMBER(VALUE(MID([1]!day_13[produk], LEN($A10)+1, 1)))),
  [1]!day_13[harga]
)</f>
        <v>13695501</v>
      </c>
      <c r="O12" s="30">
        <f>SUMPRODUCT(
  --(LEFT([1]!day_14[produk], LEN($A10)) = $A10),
  --(ISNUMBER(VALUE(MID([1]!day_14[produk], LEN($A10)+1, 1)))),
  [1]!day_14[harga]
)</f>
        <v>24335833</v>
      </c>
      <c r="P12" s="30">
        <f>SUMPRODUCT(
  --(LEFT([1]!day_15[produk], LEN($A10)) = $A10),
  --(ISNUMBER(VALUE(MID([1]!day_15[produk], LEN($A10)+1, 1)))),
  [1]!day_15[harga]
)</f>
        <v>17057626</v>
      </c>
    </row>
    <row r="13" spans="1:31" x14ac:dyDescent="0.35">
      <c r="L13" s="30"/>
      <c r="M13" s="30"/>
      <c r="N13" s="30"/>
      <c r="O13" s="30"/>
      <c r="P13" s="30"/>
    </row>
    <row r="14" spans="1:31" x14ac:dyDescent="0.35">
      <c r="A14" s="1" t="s">
        <v>147</v>
      </c>
      <c r="L14" s="30"/>
      <c r="M14" s="30"/>
      <c r="N14" s="30"/>
      <c r="O14" s="30"/>
      <c r="P14" s="30"/>
    </row>
    <row r="15" spans="1:31" x14ac:dyDescent="0.35">
      <c r="A15" s="3" t="s">
        <v>301</v>
      </c>
      <c r="L15" s="30"/>
      <c r="M15" s="30"/>
      <c r="N15" s="30"/>
      <c r="O15" s="30"/>
      <c r="P15" s="30"/>
    </row>
    <row r="16" spans="1:31" x14ac:dyDescent="0.35">
      <c r="A16" s="2" t="s">
        <v>0</v>
      </c>
      <c r="I16">
        <v>1</v>
      </c>
      <c r="L16" s="30">
        <f>SUMPRODUCT(
  --(LEFT([1]!day_11[produk], LEN($A15)) = $A15),
  --(ISNUMBER(VALUE(MID([1]!day_11[produk], LEN($A15)+1, 1)))),
  [1]!day_11[qty]
)</f>
        <v>0</v>
      </c>
      <c r="M16" s="30">
        <f>SUMPRODUCT(
  --(LEFT([1]!day_12[produk], LEN($A15)) = $A15),
  --(ISNUMBER(VALUE(MID([1]!day_12[produk], LEN($A15)+1, 1)))),
  [1]!day_12[qty]
)</f>
        <v>0</v>
      </c>
      <c r="N16" s="30">
        <f>SUMPRODUCT(
  --(LEFT([1]!day_13[produk], LEN($A15)) = $A15),
  --(ISNUMBER(VALUE(MID([1]!day_13[produk], LEN($A15)+1, 1)))),
  [1]!day_13[qty]
)</f>
        <v>0</v>
      </c>
      <c r="O16" s="30">
        <f>SUMPRODUCT(
  --(LEFT([1]!day_14[produk], LEN($A15)) = $A15),
  --(ISNUMBER(VALUE(MID([1]!day_14[produk], LEN($A15)+1, 1)))),
  [1]!day_14[qty]
)</f>
        <v>0</v>
      </c>
      <c r="P16" s="30">
        <f>SUMPRODUCT(
  --(LEFT([1]!day_15[produk], LEN($A15)) = $A15),
  --(ISNUMBER(VALUE(MID([1]!day_15[produk], LEN($A15)+1, 1)))),
  [1]!day_15[qty]
)</f>
        <v>0</v>
      </c>
    </row>
    <row r="17" spans="1:31" x14ac:dyDescent="0.35">
      <c r="A17" s="2" t="s">
        <v>1</v>
      </c>
      <c r="I17" s="19">
        <v>87119</v>
      </c>
      <c r="L17" s="30">
        <f>SUMPRODUCT(
  --(LEFT([1]!day_11[produk], LEN($A15)) = $A15),
  --(ISNUMBER(VALUE(MID([1]!day_11[produk], LEN($A15)+1, 1)))),
  [1]!day_11[harga]
)</f>
        <v>0</v>
      </c>
      <c r="M17" s="30">
        <f>SUMPRODUCT(
  --(LEFT([1]!day_12[produk], LEN($A15)) = $A15),
  --(ISNUMBER(VALUE(MID([1]!day_12[produk], LEN($A15)+1, 1)))),
  [1]!day_12[harga]
)</f>
        <v>0</v>
      </c>
      <c r="N17" s="30">
        <f>SUMPRODUCT(
  --(LEFT([1]!day_13[produk], LEN($A15)) = $A15),
  --(ISNUMBER(VALUE(MID([1]!day_13[produk], LEN($A15)+1, 1)))),
  [1]!day_13[harga]
)</f>
        <v>0</v>
      </c>
      <c r="O17" s="30">
        <f>SUMPRODUCT(
  --(LEFT([1]!day_14[produk], LEN($A15)) = $A15),
  --(ISNUMBER(VALUE(MID([1]!day_14[produk], LEN($A15)+1, 1)))),
  [1]!day_14[harga]
)</f>
        <v>0</v>
      </c>
      <c r="P17" s="30">
        <f>SUMPRODUCT(
  --(LEFT([1]!day_15[produk], LEN($A15)) = $A15),
  --(ISNUMBER(VALUE(MID([1]!day_15[produk], LEN($A15)+1, 1)))),
  [1]!day_15[harga]
)</f>
        <v>0</v>
      </c>
    </row>
    <row r="18" spans="1:31" x14ac:dyDescent="0.35">
      <c r="L18" s="30"/>
      <c r="M18" s="30"/>
      <c r="N18" s="30"/>
      <c r="O18" s="30"/>
      <c r="P18" s="30"/>
    </row>
    <row r="19" spans="1:31" x14ac:dyDescent="0.35">
      <c r="A19" s="1" t="s">
        <v>148</v>
      </c>
      <c r="L19" s="30"/>
      <c r="M19" s="30"/>
      <c r="N19" s="30"/>
      <c r="O19" s="30"/>
      <c r="P19" s="30"/>
    </row>
    <row r="20" spans="1:31" x14ac:dyDescent="0.35">
      <c r="A20" s="3" t="s">
        <v>302</v>
      </c>
      <c r="L20" s="30"/>
      <c r="M20" s="30"/>
      <c r="N20" s="30"/>
      <c r="O20" s="30"/>
      <c r="P20" s="30"/>
    </row>
    <row r="21" spans="1:31" x14ac:dyDescent="0.35">
      <c r="A21" s="2" t="s">
        <v>0</v>
      </c>
      <c r="B21">
        <v>87</v>
      </c>
      <c r="C21">
        <v>102</v>
      </c>
      <c r="D21">
        <v>177</v>
      </c>
      <c r="E21">
        <v>69</v>
      </c>
      <c r="F21">
        <v>89</v>
      </c>
      <c r="G21">
        <v>28</v>
      </c>
      <c r="H21">
        <v>95</v>
      </c>
      <c r="I21">
        <v>102</v>
      </c>
      <c r="J21">
        <v>71</v>
      </c>
      <c r="K21">
        <v>108</v>
      </c>
      <c r="L21" s="30">
        <f>SUMPRODUCT(
  --(LEFT([1]!day_11[produk], LEN($A20)) = $A20),
  --(ISNUMBER(VALUE(MID([1]!day_11[produk], LEN($A20)+1, 1)))),
  [1]!day_11[qty]
)</f>
        <v>24</v>
      </c>
      <c r="M21" s="30">
        <f>SUMPRODUCT(
  --(LEFT([1]!day_12[produk], LEN($A20)) = $A20),
  --(ISNUMBER(VALUE(MID([1]!day_12[produk], LEN($A20)+1, 1)))),
  [1]!day_12[qty]
)</f>
        <v>52</v>
      </c>
      <c r="N21" s="30">
        <f>SUMPRODUCT(
  --(LEFT([1]!day_13[produk], LEN($A20)) = $A20),
  --(ISNUMBER(VALUE(MID([1]!day_13[produk], LEN($A20)+1, 1)))),
  [1]!day_13[qty]
)</f>
        <v>64</v>
      </c>
      <c r="O21" s="30">
        <f>SUMPRODUCT(
  --(LEFT([1]!day_14[produk], LEN($A20)) = $A20),
  --(ISNUMBER(VALUE(MID([1]!day_14[produk], LEN($A20)+1, 1)))),
  [1]!day_14[qty]
)</f>
        <v>98</v>
      </c>
      <c r="P21" s="30">
        <f>SUMPRODUCT(
  --(LEFT([1]!day_15[produk], LEN($A20)) = $A20),
  --(ISNUMBER(VALUE(MID([1]!day_15[produk], LEN($A20)+1, 1)))),
  [1]!day_15[qty]
)</f>
        <v>80</v>
      </c>
    </row>
    <row r="22" spans="1:31" x14ac:dyDescent="0.35">
      <c r="A22" s="2" t="s">
        <v>1</v>
      </c>
      <c r="B22" s="19">
        <v>2527296</v>
      </c>
      <c r="C22" s="19">
        <v>2869337</v>
      </c>
      <c r="D22" s="19">
        <v>4370342</v>
      </c>
      <c r="E22" s="19">
        <v>1804954</v>
      </c>
      <c r="F22" s="19">
        <v>2708253</v>
      </c>
      <c r="G22" s="19">
        <v>842485</v>
      </c>
      <c r="H22" s="19">
        <v>2622897</v>
      </c>
      <c r="I22" s="19">
        <v>2986443</v>
      </c>
      <c r="J22" s="19">
        <v>1858562</v>
      </c>
      <c r="K22" s="19">
        <v>2918055</v>
      </c>
      <c r="L22" s="30">
        <f>SUMPRODUCT(
  --(LEFT([1]!day_11[produk], LEN($A20)) = $A20),
  --(ISNUMBER(VALUE(MID([1]!day_11[produk], LEN($A20)+1, 1)))),
  [1]!day_11[harga]
)</f>
        <v>783798</v>
      </c>
      <c r="M22" s="30">
        <f>SUMPRODUCT(
  --(LEFT([1]!day_12[produk], LEN($A20)) = $A20),
  --(ISNUMBER(VALUE(MID([1]!day_12[produk], LEN($A20)+1, 1)))),
  [1]!day_12[harga]
)</f>
        <v>1504081</v>
      </c>
      <c r="N22" s="30">
        <f>SUMPRODUCT(
  --(LEFT([1]!day_13[produk], LEN($A20)) = $A20),
  --(ISNUMBER(VALUE(MID([1]!day_13[produk], LEN($A20)+1, 1)))),
  [1]!day_13[harga]
)</f>
        <v>1669896</v>
      </c>
      <c r="O22" s="30">
        <f>SUMPRODUCT(
  --(LEFT([1]!day_14[produk], LEN($A20)) = $A20),
  --(ISNUMBER(VALUE(MID([1]!day_14[produk], LEN($A20)+1, 1)))),
  [1]!day_14[harga]
)</f>
        <v>2716718</v>
      </c>
      <c r="P22" s="30">
        <f>SUMPRODUCT(
  --(LEFT([1]!day_15[produk], LEN($A20)) = $A20),
  --(ISNUMBER(VALUE(MID([1]!day_15[produk], LEN($A20)+1, 1)))),
  [1]!day_15[harga]
)</f>
        <v>2237524</v>
      </c>
    </row>
    <row r="23" spans="1:31" x14ac:dyDescent="0.35">
      <c r="A23" s="2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31" x14ac:dyDescent="0.35">
      <c r="A24" s="2"/>
      <c r="B24" s="5"/>
      <c r="C24" s="5"/>
      <c r="D24" s="34" t="s">
        <v>357</v>
      </c>
      <c r="E24" s="35"/>
      <c r="F24" s="35"/>
      <c r="G24" s="35"/>
      <c r="H24" s="35"/>
      <c r="I24" s="35"/>
      <c r="J24" s="5"/>
      <c r="K24" s="5"/>
    </row>
    <row r="25" spans="1:31" x14ac:dyDescent="0.35">
      <c r="A25" s="2"/>
      <c r="B25" s="5"/>
      <c r="C25" s="5"/>
      <c r="D25" s="35"/>
      <c r="E25" s="35"/>
      <c r="F25" s="35"/>
      <c r="G25" s="35"/>
      <c r="H25" s="35"/>
      <c r="I25" s="35"/>
      <c r="J25" s="5"/>
      <c r="K25" s="5"/>
    </row>
    <row r="26" spans="1:31" x14ac:dyDescent="0.35">
      <c r="B26" s="13">
        <v>1</v>
      </c>
      <c r="C26" s="13">
        <v>2</v>
      </c>
      <c r="D26" s="13">
        <v>3</v>
      </c>
      <c r="E26" s="13">
        <v>4</v>
      </c>
      <c r="F26" s="13">
        <v>5</v>
      </c>
      <c r="G26" s="13">
        <v>6</v>
      </c>
      <c r="H26" s="13">
        <v>7</v>
      </c>
      <c r="I26" s="13">
        <v>8</v>
      </c>
      <c r="J26" s="13">
        <v>9</v>
      </c>
      <c r="K26" s="13">
        <v>10</v>
      </c>
      <c r="L26" s="13">
        <v>11</v>
      </c>
      <c r="M26" s="13">
        <v>12</v>
      </c>
      <c r="N26" s="13">
        <v>13</v>
      </c>
      <c r="O26" s="13">
        <v>14</v>
      </c>
      <c r="P26" s="13">
        <v>15</v>
      </c>
      <c r="Q26" s="13">
        <v>16</v>
      </c>
      <c r="R26" s="13">
        <v>17</v>
      </c>
      <c r="S26" s="13">
        <v>18</v>
      </c>
      <c r="T26" s="13">
        <v>19</v>
      </c>
      <c r="U26" s="13">
        <v>20</v>
      </c>
      <c r="V26" s="13">
        <v>21</v>
      </c>
      <c r="W26" s="13">
        <v>22</v>
      </c>
      <c r="X26" s="13">
        <v>23</v>
      </c>
      <c r="Y26" s="13">
        <v>24</v>
      </c>
      <c r="Z26" s="13">
        <v>25</v>
      </c>
      <c r="AA26" s="13">
        <v>26</v>
      </c>
      <c r="AB26" s="13">
        <v>27</v>
      </c>
      <c r="AC26" s="13">
        <v>28</v>
      </c>
      <c r="AD26" s="13">
        <v>29</v>
      </c>
      <c r="AE26" s="13">
        <v>30</v>
      </c>
    </row>
    <row r="27" spans="1:31" x14ac:dyDescent="0.3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35">
      <c r="A28" s="1" t="s">
        <v>149</v>
      </c>
    </row>
    <row r="29" spans="1:31" x14ac:dyDescent="0.35">
      <c r="A29" s="3" t="s">
        <v>303</v>
      </c>
    </row>
    <row r="30" spans="1:31" x14ac:dyDescent="0.35">
      <c r="A30" s="2" t="s">
        <v>0</v>
      </c>
      <c r="B30">
        <v>95</v>
      </c>
      <c r="C30">
        <v>148</v>
      </c>
      <c r="D30">
        <v>167</v>
      </c>
      <c r="E30">
        <v>95</v>
      </c>
      <c r="F30">
        <v>134</v>
      </c>
      <c r="G30">
        <v>89</v>
      </c>
      <c r="H30">
        <v>151</v>
      </c>
      <c r="I30">
        <v>98</v>
      </c>
      <c r="J30">
        <v>140</v>
      </c>
      <c r="K30">
        <v>138</v>
      </c>
      <c r="L30" s="30">
        <f>SUMPRODUCT(
  --(LEFT([1]!day_11[produk], LEN($A29)) = $A29),
  --(ISNUMBER(VALUE(MID([1]!day_11[produk], LEN($A29)+1, 1)))),
  [1]!day_11[qty]
)</f>
        <v>69</v>
      </c>
      <c r="M30" s="30">
        <f>SUMPRODUCT(
  --(LEFT([1]!day_12[produk], LEN($A29)) = $A29),
  --(ISNUMBER(VALUE(MID([1]!day_12[produk], LEN($A29)+1, 1)))),
  [1]!day_12[qty]
)</f>
        <v>95</v>
      </c>
      <c r="N30" s="30">
        <f>SUMPRODUCT(
  --(LEFT([1]!day_13[produk], LEN($A29)) = $A29),
  --(ISNUMBER(VALUE(MID([1]!day_13[produk], LEN($A29)+1, 1)))),
  [1]!day_13[qty]
)</f>
        <v>96</v>
      </c>
      <c r="O30" s="30">
        <f>SUMPRODUCT(
  --(LEFT([1]!day_14[produk], LEN($A29)) = $A29),
  --(ISNUMBER(VALUE(MID([1]!day_14[produk], LEN($A29)+1, 1)))),
  [1]!day_14[qty]
)</f>
        <v>108</v>
      </c>
      <c r="P30" s="30">
        <f>SUMPRODUCT(
  --(LEFT([1]!day_15[produk], LEN($A29)) = $A29),
  --(ISNUMBER(VALUE(MID([1]!day_15[produk], LEN($A29)+1, 1)))),
  [1]!day_15[qty]
)</f>
        <v>149</v>
      </c>
    </row>
    <row r="31" spans="1:31" x14ac:dyDescent="0.35">
      <c r="A31" s="2" t="s">
        <v>1</v>
      </c>
      <c r="B31" s="19">
        <v>3141685</v>
      </c>
      <c r="C31" s="19">
        <v>4623790</v>
      </c>
      <c r="D31" s="19">
        <v>5915040</v>
      </c>
      <c r="E31" s="19">
        <v>2893473</v>
      </c>
      <c r="F31" s="19">
        <v>5477937</v>
      </c>
      <c r="G31" s="19">
        <v>2642891</v>
      </c>
      <c r="H31" s="19">
        <v>4822945</v>
      </c>
      <c r="I31" s="19">
        <v>3194041</v>
      </c>
      <c r="J31" s="19">
        <v>4241972</v>
      </c>
      <c r="K31" s="19">
        <v>4655511</v>
      </c>
      <c r="L31" s="30">
        <f>SUMPRODUCT(
  --(LEFT([1]!day_11[produk], LEN($A29)) = $A29),
  --(ISNUMBER(VALUE(MID([1]!day_11[produk], LEN($A29)+1, 1)))),
  [1]!day_11[harga]
)</f>
        <v>2456700</v>
      </c>
      <c r="M31" s="30">
        <f>SUMPRODUCT(
  --(LEFT([1]!day_12[produk], LEN($A29)) = $A29),
  --(ISNUMBER(VALUE(MID([1]!day_12[produk], LEN($A29)+1, 1)))),
  [1]!day_12[harga]
)</f>
        <v>3450905</v>
      </c>
      <c r="N31" s="30">
        <f>SUMPRODUCT(
  --(LEFT([1]!day_13[produk], LEN($A29)) = $A29),
  --(ISNUMBER(VALUE(MID([1]!day_13[produk], LEN($A29)+1, 1)))),
  [1]!day_13[harga]
)</f>
        <v>2766576</v>
      </c>
      <c r="O31" s="30">
        <f>SUMPRODUCT(
  --(LEFT([1]!day_14[produk], LEN($A29)) = $A29),
  --(ISNUMBER(VALUE(MID([1]!day_14[produk], LEN($A29)+1, 1)))),
  [1]!day_14[harga]
)</f>
        <v>2927155</v>
      </c>
      <c r="P31" s="30">
        <f>SUMPRODUCT(
  --(LEFT([1]!day_15[produk], LEN($A29)) = $A29),
  --(ISNUMBER(VALUE(MID([1]!day_15[produk], LEN($A29)+1, 1)))),
  [1]!day_15[harga]
)</f>
        <v>4689011</v>
      </c>
    </row>
    <row r="32" spans="1:31" x14ac:dyDescent="0.35">
      <c r="L32" s="21"/>
      <c r="M32" s="21"/>
      <c r="N32" s="21"/>
      <c r="O32" s="21"/>
    </row>
    <row r="33" spans="1:16" x14ac:dyDescent="0.35">
      <c r="A33" s="1" t="s">
        <v>358</v>
      </c>
      <c r="L33" s="21"/>
      <c r="M33" s="21"/>
      <c r="N33" s="21"/>
      <c r="O33" s="21"/>
    </row>
    <row r="34" spans="1:16" x14ac:dyDescent="0.35">
      <c r="A34" s="3" t="s">
        <v>304</v>
      </c>
      <c r="L34" s="21"/>
      <c r="M34" s="21"/>
      <c r="N34" s="21"/>
      <c r="O34" s="21"/>
    </row>
    <row r="35" spans="1:16" x14ac:dyDescent="0.35">
      <c r="A35" s="2" t="s">
        <v>0</v>
      </c>
      <c r="B35">
        <v>248</v>
      </c>
      <c r="C35">
        <v>276</v>
      </c>
      <c r="D35">
        <v>280</v>
      </c>
      <c r="E35">
        <v>252</v>
      </c>
      <c r="F35">
        <v>229</v>
      </c>
      <c r="G35">
        <v>254</v>
      </c>
      <c r="H35">
        <v>276</v>
      </c>
      <c r="I35">
        <v>232</v>
      </c>
      <c r="J35">
        <v>291</v>
      </c>
      <c r="K35">
        <v>271</v>
      </c>
      <c r="L35" s="30">
        <f>SUMPRODUCT(
  --(LEFT([1]!day_11[produk], LEN($A34)) = $A34),
  --(ISNUMBER(VALUE(MID([1]!day_11[produk], LEN($A34)+1, 1)))),
  [1]!day_11[qty]
)</f>
        <v>81</v>
      </c>
      <c r="M35" s="30">
        <f>SUMPRODUCT(
  --(LEFT([1]!day_12[produk], LEN($A34)) = $A34),
  --(ISNUMBER(VALUE(MID([1]!day_12[produk], LEN($A34)+1, 1)))),
  [1]!day_12[qty]
)</f>
        <v>193</v>
      </c>
      <c r="N35" s="30">
        <f>SUMPRODUCT(
  --(LEFT([1]!day_13[produk], LEN($A34)) = $A34),
  --(ISNUMBER(VALUE(MID([1]!day_13[produk], LEN($A34)+1, 1)))),
  [1]!day_13[qty]
)</f>
        <v>228</v>
      </c>
      <c r="O35" s="30">
        <f>SUMPRODUCT(
  --(LEFT([1]!day_14[produk], LEN($A34)) = $A34),
  --(ISNUMBER(VALUE(MID([1]!day_14[produk], LEN($A34)+1, 1)))),
  [1]!day_14[qty]
)</f>
        <v>239</v>
      </c>
      <c r="P35" s="30">
        <f>SUMPRODUCT(
  --(LEFT([1]!day_15[produk], LEN($A34)) = $A34),
  --(ISNUMBER(VALUE(MID([1]!day_15[produk], LEN($A34)+1, 1)))),
  [1]!day_15[qty]
)</f>
        <v>247</v>
      </c>
    </row>
    <row r="36" spans="1:16" x14ac:dyDescent="0.35">
      <c r="A36" s="2" t="s">
        <v>1</v>
      </c>
      <c r="B36" s="19">
        <v>3850351</v>
      </c>
      <c r="C36" s="19">
        <v>4141412</v>
      </c>
      <c r="D36" s="19">
        <v>4377103</v>
      </c>
      <c r="E36" s="19">
        <v>4003294</v>
      </c>
      <c r="F36" s="19">
        <v>3477927</v>
      </c>
      <c r="G36" s="19">
        <v>4859924</v>
      </c>
      <c r="H36" s="19">
        <v>3887245</v>
      </c>
      <c r="I36" s="19">
        <v>3815963</v>
      </c>
      <c r="J36" s="19">
        <v>4290662</v>
      </c>
      <c r="K36" s="19">
        <v>4094181</v>
      </c>
      <c r="L36" s="30">
        <f>SUMPRODUCT(
  --(LEFT([1]!day_11[produk], LEN($A34)) = $A34),
  --(ISNUMBER(VALUE(MID([1]!day_11[produk], LEN($A34)+1, 1)))),
  [1]!day_11[harga]
)</f>
        <v>1149888</v>
      </c>
      <c r="M36" s="30">
        <f>SUMPRODUCT(
  --(LEFT([1]!day_12[produk], LEN($A34)) = $A34),
  --(ISNUMBER(VALUE(MID([1]!day_12[produk], LEN($A34)+1, 1)))),
  [1]!day_12[harga]
)</f>
        <v>3109083</v>
      </c>
      <c r="N36" s="30">
        <f>SUMPRODUCT(
  --(LEFT([1]!day_13[produk], LEN($A34)) = $A34),
  --(ISNUMBER(VALUE(MID([1]!day_13[produk], LEN($A34)+1, 1)))),
  [1]!day_13[harga]
)</f>
        <v>3449140</v>
      </c>
      <c r="O36" s="30">
        <f>SUMPRODUCT(
  --(LEFT([1]!day_14[produk], LEN($A34)) = $A34),
  --(ISNUMBER(VALUE(MID([1]!day_14[produk], LEN($A34)+1, 1)))),
  [1]!day_14[harga]
)</f>
        <v>3618258</v>
      </c>
      <c r="P36" s="30">
        <f>SUMPRODUCT(
  --(LEFT([1]!day_15[produk], LEN($A34)) = $A34),
  --(ISNUMBER(VALUE(MID([1]!day_15[produk], LEN($A34)+1, 1)))),
  [1]!day_15[harga]
)</f>
        <v>3971788</v>
      </c>
    </row>
    <row r="37" spans="1:16" x14ac:dyDescent="0.35">
      <c r="L37" s="30"/>
      <c r="M37" s="30"/>
      <c r="N37" s="30"/>
      <c r="O37" s="30"/>
      <c r="P37" s="30"/>
    </row>
    <row r="38" spans="1:16" x14ac:dyDescent="0.35">
      <c r="A38" s="1" t="s">
        <v>150</v>
      </c>
      <c r="L38" s="30"/>
      <c r="M38" s="30"/>
      <c r="N38" s="30"/>
      <c r="O38" s="30"/>
      <c r="P38" s="30"/>
    </row>
    <row r="39" spans="1:16" x14ac:dyDescent="0.35">
      <c r="A39" s="3" t="s">
        <v>305</v>
      </c>
      <c r="L39" s="30"/>
      <c r="M39" s="30"/>
      <c r="N39" s="30"/>
      <c r="O39" s="30"/>
      <c r="P39" s="30"/>
    </row>
    <row r="40" spans="1:16" x14ac:dyDescent="0.35">
      <c r="A40" s="2" t="s">
        <v>0</v>
      </c>
      <c r="B40">
        <v>4</v>
      </c>
      <c r="C40">
        <v>7</v>
      </c>
      <c r="D40">
        <v>17</v>
      </c>
      <c r="E40">
        <v>1</v>
      </c>
      <c r="F40">
        <v>7</v>
      </c>
      <c r="G40">
        <v>1</v>
      </c>
      <c r="H40">
        <v>1</v>
      </c>
      <c r="I40">
        <v>6</v>
      </c>
      <c r="J40">
        <v>5</v>
      </c>
      <c r="K40">
        <v>2</v>
      </c>
      <c r="L40" s="30">
        <f>SUMPRODUCT(
  --(LEFT([1]!day_11[produk], LEN($A39)) = $A39),
  --(ISNUMBER(VALUE(MID([1]!day_11[produk], LEN($A39)+1, 1)))),
  [1]!day_11[qty]
)</f>
        <v>0</v>
      </c>
      <c r="M40" s="30">
        <f>SUMPRODUCT(
  --(LEFT([1]!day_12[produk], LEN($A39)) = $A39),
  --(ISNUMBER(VALUE(MID([1]!day_12[produk], LEN($A39)+1, 1)))),
  [1]!day_12[qty]
)</f>
        <v>8</v>
      </c>
      <c r="N40" s="30">
        <f>SUMPRODUCT(
  --(LEFT([1]!day_13[produk], LEN($A39)) = $A39),
  --(ISNUMBER(VALUE(MID([1]!day_13[produk], LEN($A39)+1, 1)))),
  [1]!day_13[qty]
)</f>
        <v>1</v>
      </c>
      <c r="O40" s="30">
        <f>SUMPRODUCT(
  --(LEFT([1]!day_14[produk], LEN($A39)) = $A39),
  --(ISNUMBER(VALUE(MID([1]!day_14[produk], LEN($A39)+1, 1)))),
  [1]!day_14[qty]
)</f>
        <v>2</v>
      </c>
      <c r="P40" s="30">
        <f>SUMPRODUCT(
  --(LEFT([1]!day_15[produk], LEN($A39)) = $A39),
  --(ISNUMBER(VALUE(MID([1]!day_15[produk], LEN($A39)+1, 1)))),
  [1]!day_15[qty]
)</f>
        <v>2</v>
      </c>
    </row>
    <row r="41" spans="1:16" x14ac:dyDescent="0.35">
      <c r="A41" s="2" t="s">
        <v>1</v>
      </c>
      <c r="B41" s="19">
        <v>141572</v>
      </c>
      <c r="C41" s="19">
        <v>219771</v>
      </c>
      <c r="D41" s="19">
        <v>595590</v>
      </c>
      <c r="E41" s="19">
        <v>29902</v>
      </c>
      <c r="F41" s="19">
        <v>242335</v>
      </c>
      <c r="G41" s="19">
        <v>41109</v>
      </c>
      <c r="H41" s="19">
        <v>41109</v>
      </c>
      <c r="I41" s="19">
        <v>190219</v>
      </c>
      <c r="J41" s="19">
        <v>182831</v>
      </c>
      <c r="K41" s="19">
        <v>59504</v>
      </c>
      <c r="L41" s="30">
        <f>SUMPRODUCT(
  --(LEFT([1]!day_11[produk], LEN($A39)) = $A39),
  --(ISNUMBER(VALUE(MID([1]!day_11[produk], LEN($A39)+1, 1)))),
  [1]!day_11[harga]
)</f>
        <v>0</v>
      </c>
      <c r="M41" s="30">
        <f>SUMPRODUCT(
  --(LEFT([1]!day_12[produk], LEN($A39)) = $A39),
  --(ISNUMBER(VALUE(MID([1]!day_12[produk], LEN($A39)+1, 1)))),
  [1]!day_12[harga]
)</f>
        <v>283144</v>
      </c>
      <c r="N41" s="30">
        <f>SUMPRODUCT(
  --(LEFT([1]!day_13[produk], LEN($A39)) = $A39),
  --(ISNUMBER(VALUE(MID([1]!day_13[produk], LEN($A39)+1, 1)))),
  [1]!day_13[harga]
)</f>
        <v>41109</v>
      </c>
      <c r="O41" s="30">
        <f>SUMPRODUCT(
  --(LEFT([1]!day_14[produk], LEN($A39)) = $A39),
  --(ISNUMBER(VALUE(MID([1]!day_14[produk], LEN($A39)+1, 1)))),
  [1]!day_14[harga]
)</f>
        <v>71011</v>
      </c>
      <c r="P41" s="30">
        <f>SUMPRODUCT(
  --(LEFT([1]!day_15[produk], LEN($A39)) = $A39),
  --(ISNUMBER(VALUE(MID([1]!day_15[produk], LEN($A39)+1, 1)))),
  [1]!day_15[harga]
)</f>
        <v>71011</v>
      </c>
    </row>
    <row r="42" spans="1:16" x14ac:dyDescent="0.35">
      <c r="A42" s="2"/>
      <c r="B42" s="5"/>
      <c r="C42" s="6"/>
      <c r="L42" s="30"/>
      <c r="M42" s="30"/>
      <c r="N42" s="30"/>
      <c r="O42" s="30"/>
      <c r="P42" s="30"/>
    </row>
    <row r="43" spans="1:16" x14ac:dyDescent="0.35">
      <c r="A43" s="1" t="s">
        <v>360</v>
      </c>
      <c r="B43" s="5"/>
      <c r="C43" s="6"/>
      <c r="L43" s="30"/>
      <c r="M43" s="30"/>
      <c r="N43" s="30"/>
      <c r="O43" s="30"/>
      <c r="P43" s="30"/>
    </row>
    <row r="44" spans="1:16" x14ac:dyDescent="0.35">
      <c r="A44" s="3" t="s">
        <v>359</v>
      </c>
      <c r="B44" s="5"/>
      <c r="C44" s="6"/>
      <c r="L44" s="30"/>
      <c r="M44" s="30"/>
      <c r="N44" s="30"/>
      <c r="O44" s="30"/>
      <c r="P44" s="30"/>
    </row>
    <row r="45" spans="1:16" x14ac:dyDescent="0.35">
      <c r="A45" s="2" t="s">
        <v>0</v>
      </c>
      <c r="B45" s="5">
        <v>70</v>
      </c>
      <c r="C45" s="6">
        <v>140</v>
      </c>
      <c r="D45">
        <v>118</v>
      </c>
      <c r="E45">
        <v>153</v>
      </c>
      <c r="F45">
        <v>161</v>
      </c>
      <c r="G45">
        <v>67</v>
      </c>
      <c r="H45">
        <v>49</v>
      </c>
      <c r="I45">
        <v>172</v>
      </c>
      <c r="J45">
        <v>95</v>
      </c>
      <c r="K45">
        <v>125</v>
      </c>
      <c r="L45" s="30">
        <f>SUMPRODUCT(
  --(LEFT([1]!day_11[produk], LEN($A44)) = $A44),
  --(ISNUMBER(VALUE(MID([1]!day_11[produk], LEN($A44)+1, 1)))),
  [1]!day_11[qty]
)</f>
        <v>60</v>
      </c>
      <c r="M45" s="30">
        <f>SUMPRODUCT(
  --(LEFT([1]!day_12[produk], LEN($A44)) = $A44),
  --(ISNUMBER(VALUE(MID([1]!day_12[produk], LEN($A44)+1, 1)))),
  [1]!day_12[qty]
)</f>
        <v>61</v>
      </c>
      <c r="N45" s="30">
        <f>SUMPRODUCT(
  --(LEFT([1]!day_13[produk], LEN($A44)) = $A44),
  --(ISNUMBER(VALUE(MID([1]!day_13[produk], LEN($A44)+1, 1)))),
  [1]!day_13[qty]
)</f>
        <v>92</v>
      </c>
      <c r="O45" s="30">
        <f>SUMPRODUCT(
  --(LEFT([1]!day_14[produk], LEN($A44)) = $A44),
  --(ISNUMBER(VALUE(MID([1]!day_14[produk], LEN($A44)+1, 1)))),
  [1]!day_14[qty]
)</f>
        <v>65</v>
      </c>
      <c r="P45" s="30">
        <f>SUMPRODUCT(
  --(LEFT([1]!day_15[produk], LEN($A44)) = $A44),
  --(ISNUMBER(VALUE(MID([1]!day_15[produk], LEN($A44)+1, 1)))),
  [1]!day_15[qty]
)</f>
        <v>136</v>
      </c>
    </row>
    <row r="46" spans="1:16" x14ac:dyDescent="0.35">
      <c r="A46" s="2" t="s">
        <v>1</v>
      </c>
      <c r="B46" s="19">
        <v>1189785</v>
      </c>
      <c r="C46" s="19">
        <v>1489452</v>
      </c>
      <c r="D46" s="19">
        <v>1346077</v>
      </c>
      <c r="E46" s="19">
        <v>1939891</v>
      </c>
      <c r="F46" s="19">
        <v>1980959</v>
      </c>
      <c r="G46" s="19">
        <v>808022</v>
      </c>
      <c r="H46" s="19">
        <v>631464</v>
      </c>
      <c r="I46" s="19">
        <v>1901095</v>
      </c>
      <c r="J46" s="19">
        <v>1171613</v>
      </c>
      <c r="K46" s="19">
        <v>1397751</v>
      </c>
      <c r="L46" s="30">
        <f>SUMPRODUCT(
  --(LEFT([1]!day_11[produk], LEN($A44)) = $A44),
  --(ISNUMBER(VALUE(MID([1]!day_11[produk], LEN($A44)+1, 1)))),
  [1]!day_11[harga]
)</f>
        <v>1019243</v>
      </c>
      <c r="M46" s="30">
        <f>SUMPRODUCT(
  --(LEFT([1]!day_12[produk], LEN($A44)) = $A44),
  --(ISNUMBER(VALUE(MID([1]!day_12[produk], LEN($A44)+1, 1)))),
  [1]!day_12[harga]
)</f>
        <v>956611</v>
      </c>
      <c r="N46" s="30">
        <f>SUMPRODUCT(
  --(LEFT([1]!day_13[produk], LEN($A44)) = $A44),
  --(ISNUMBER(VALUE(MID([1]!day_13[produk], LEN($A44)+1, 1)))),
  [1]!day_13[harga]
)</f>
        <v>958393</v>
      </c>
      <c r="O46" s="30">
        <f>SUMPRODUCT(
  --(LEFT([1]!day_14[produk], LEN($A44)) = $A44),
  --(ISNUMBER(VALUE(MID([1]!day_14[produk], LEN($A44)+1, 1)))),
  [1]!day_14[harga]
)</f>
        <v>688488</v>
      </c>
      <c r="P46" s="30">
        <f>SUMPRODUCT(
  --(LEFT([1]!day_15[produk], LEN($A44)) = $A44),
  --(ISNUMBER(VALUE(MID([1]!day_15[produk], LEN($A44)+1, 1)))),
  [1]!day_15[harga]
)</f>
        <v>1472842</v>
      </c>
    </row>
    <row r="47" spans="1:16" x14ac:dyDescent="0.35">
      <c r="A47" s="2"/>
      <c r="B47" s="5"/>
      <c r="C47" s="5"/>
      <c r="D47" s="34" t="s">
        <v>366</v>
      </c>
      <c r="E47" s="35"/>
      <c r="F47" s="35"/>
      <c r="G47" s="35"/>
      <c r="H47" s="35"/>
      <c r="I47" s="35"/>
      <c r="J47" s="5"/>
      <c r="K47" s="5"/>
    </row>
    <row r="48" spans="1:16" x14ac:dyDescent="0.35">
      <c r="A48" s="2"/>
      <c r="B48" s="5"/>
      <c r="C48" s="5"/>
      <c r="D48" s="35"/>
      <c r="E48" s="35"/>
      <c r="F48" s="35"/>
      <c r="G48" s="35"/>
      <c r="H48" s="35"/>
      <c r="I48" s="35"/>
      <c r="J48" s="5"/>
      <c r="K48" s="5"/>
    </row>
    <row r="49" spans="1:31" x14ac:dyDescent="0.35">
      <c r="B49" s="13">
        <v>1</v>
      </c>
      <c r="C49" s="13">
        <v>2</v>
      </c>
      <c r="D49" s="13">
        <v>3</v>
      </c>
      <c r="E49" s="13">
        <v>4</v>
      </c>
      <c r="F49" s="13">
        <v>5</v>
      </c>
      <c r="G49" s="13">
        <v>6</v>
      </c>
      <c r="H49" s="13">
        <v>7</v>
      </c>
      <c r="I49" s="13">
        <v>8</v>
      </c>
      <c r="J49" s="13">
        <v>9</v>
      </c>
      <c r="K49" s="13">
        <v>10</v>
      </c>
      <c r="L49" s="13">
        <v>11</v>
      </c>
      <c r="M49" s="13">
        <v>12</v>
      </c>
      <c r="N49" s="13">
        <v>13</v>
      </c>
      <c r="O49" s="13">
        <v>14</v>
      </c>
      <c r="P49" s="13">
        <v>15</v>
      </c>
      <c r="Q49" s="13">
        <v>16</v>
      </c>
      <c r="R49" s="13">
        <v>17</v>
      </c>
      <c r="S49" s="13">
        <v>18</v>
      </c>
      <c r="T49" s="13">
        <v>19</v>
      </c>
      <c r="U49" s="13">
        <v>20</v>
      </c>
      <c r="V49" s="13">
        <v>21</v>
      </c>
      <c r="W49" s="13">
        <v>22</v>
      </c>
      <c r="X49" s="13">
        <v>23</v>
      </c>
      <c r="Y49" s="13">
        <v>24</v>
      </c>
      <c r="Z49" s="13">
        <v>25</v>
      </c>
      <c r="AA49" s="13">
        <v>26</v>
      </c>
      <c r="AB49" s="13">
        <v>27</v>
      </c>
      <c r="AC49" s="13">
        <v>28</v>
      </c>
      <c r="AD49" s="13">
        <v>29</v>
      </c>
      <c r="AE49" s="13">
        <v>30</v>
      </c>
    </row>
    <row r="51" spans="1:31" x14ac:dyDescent="0.35">
      <c r="A51" s="1" t="s">
        <v>151</v>
      </c>
    </row>
    <row r="52" spans="1:31" x14ac:dyDescent="0.35">
      <c r="A52" s="3" t="s">
        <v>306</v>
      </c>
    </row>
    <row r="53" spans="1:31" x14ac:dyDescent="0.35">
      <c r="A53" s="2" t="s">
        <v>0</v>
      </c>
      <c r="L53" s="30">
        <f>SUMPRODUCT(
  --(LEFT([1]!day_11[produk], LEN($A52)) = $A52),
  --(ISNUMBER(VALUE(MID([1]!day_11[produk], LEN($A52)+1, 1)))),
  [1]!day_11[qty]
)</f>
        <v>5</v>
      </c>
      <c r="M53" s="30">
        <f>SUMPRODUCT(
  --(LEFT([1]!day_12[produk], LEN($A52)) = $A52),
  --(ISNUMBER(VALUE(MID([1]!day_12[produk], LEN($A52)+1, 1)))),
  [1]!day_12[qty]
)</f>
        <v>4</v>
      </c>
      <c r="N53" s="30">
        <f>SUMPRODUCT(
  --(LEFT([1]!day_13[produk], LEN($A52)) = $A52),
  --(ISNUMBER(VALUE(MID([1]!day_13[produk], LEN($A52)+1, 1)))),
  [1]!day_13[qty]
)</f>
        <v>5</v>
      </c>
      <c r="O53" s="30">
        <f>SUMPRODUCT(
  --(LEFT([1]!day_14[produk], LEN($A52)) = $A52),
  --(ISNUMBER(VALUE(MID([1]!day_14[produk], LEN($A52)+1, 1)))),
  [1]!day_14[qty]
)</f>
        <v>10</v>
      </c>
      <c r="P53" s="30">
        <f>SUMPRODUCT(
  --(LEFT([1]!day_15[produk], LEN($A52)) = $A52),
  --(ISNUMBER(VALUE(MID([1]!day_15[produk], LEN($A52)+1, 1)))),
  [1]!day_15[qty]
)</f>
        <v>12</v>
      </c>
    </row>
    <row r="54" spans="1:31" x14ac:dyDescent="0.35">
      <c r="A54" s="2" t="s">
        <v>1</v>
      </c>
      <c r="B54" s="19"/>
      <c r="C54" s="19"/>
      <c r="L54" s="30">
        <f>SUMPRODUCT(
  --(LEFT([1]!day_11[produk], LEN($A52)) = $A52),
  --(ISNUMBER(VALUE(MID([1]!day_11[produk], LEN($A52)+1, 1)))),
  [1]!day_11[harga]
)</f>
        <v>116555</v>
      </c>
      <c r="M54" s="30">
        <f>SUMPRODUCT(
  --(LEFT([1]!day_12[produk], LEN($A52)) = $A52),
  --(ISNUMBER(VALUE(MID([1]!day_12[produk], LEN($A52)+1, 1)))),
  [1]!day_12[harga]
)</f>
        <v>48960</v>
      </c>
      <c r="N54" s="30">
        <f>SUMPRODUCT(
  --(LEFT([1]!day_13[produk], LEN($A52)) = $A52),
  --(ISNUMBER(VALUE(MID([1]!day_13[produk], LEN($A52)+1, 1)))),
  [1]!day_13[harga]
)</f>
        <v>125141</v>
      </c>
      <c r="O54" s="30">
        <f>SUMPRODUCT(
  --(LEFT([1]!day_14[produk], LEN($A52)) = $A52),
  --(ISNUMBER(VALUE(MID([1]!day_14[produk], LEN($A52)+1, 1)))),
  [1]!day_14[harga]
)</f>
        <v>204655</v>
      </c>
      <c r="P54" s="30">
        <f>SUMPRODUCT(
  --(LEFT([1]!day_15[produk], LEN($A52)) = $A52),
  --(ISNUMBER(VALUE(MID([1]!day_15[produk], LEN($A52)+1, 1)))),
  [1]!day_15[harga]
)</f>
        <v>376246</v>
      </c>
    </row>
    <row r="55" spans="1:31" x14ac:dyDescent="0.35">
      <c r="A55" s="2"/>
      <c r="B55" s="5"/>
      <c r="L55" s="21"/>
      <c r="M55" s="21"/>
      <c r="N55" s="21"/>
      <c r="O55" s="21"/>
    </row>
    <row r="56" spans="1:31" x14ac:dyDescent="0.35">
      <c r="A56" s="1" t="s">
        <v>361</v>
      </c>
      <c r="B56" s="5"/>
      <c r="L56" s="21"/>
      <c r="M56" s="21"/>
      <c r="N56" s="21"/>
      <c r="O56" s="21"/>
    </row>
    <row r="57" spans="1:31" x14ac:dyDescent="0.35">
      <c r="A57" s="3" t="s">
        <v>307</v>
      </c>
      <c r="B57" s="5"/>
      <c r="L57" s="21"/>
      <c r="M57" s="21"/>
      <c r="N57" s="21"/>
      <c r="O57" s="21"/>
    </row>
    <row r="58" spans="1:31" x14ac:dyDescent="0.35">
      <c r="A58" s="2" t="s">
        <v>0</v>
      </c>
      <c r="B58" s="5"/>
      <c r="L58" s="30">
        <f>SUMPRODUCT(
  --(LEFT([1]!day_11[produk], LEN($A57)) = $A57),
  --(ISNUMBER(VALUE(MID([1]!day_11[produk], LEN($A57)+1, 1)))),
  [1]!day_11[qty]
)</f>
        <v>2</v>
      </c>
      <c r="M58" s="30">
        <f>SUMPRODUCT(
  --(LEFT([1]!day_12[produk], LEN($A57)) = $A57),
  --(ISNUMBER(VALUE(MID([1]!day_12[produk], LEN($A57)+1, 1)))),
  [1]!day_12[qty]
)</f>
        <v>4</v>
      </c>
      <c r="N58" s="30">
        <f>SUMPRODUCT(
  --(LEFT([1]!day_13[produk], LEN($A57)) = $A57),
  --(ISNUMBER(VALUE(MID([1]!day_13[produk], LEN($A57)+1, 1)))),
  [1]!day_13[qty]
)</f>
        <v>2</v>
      </c>
      <c r="O58" s="30">
        <f>SUMPRODUCT(
  --(LEFT([1]!day_14[produk], LEN($A57)) = $A57),
  --(ISNUMBER(VALUE(MID([1]!day_14[produk], LEN($A57)+1, 1)))),
  [1]!day_14[qty]
)</f>
        <v>0</v>
      </c>
      <c r="P58" s="30">
        <f>SUMPRODUCT(
  --(LEFT([1]!day_15[produk], LEN($A57)) = $A57),
  --(ISNUMBER(VALUE(MID([1]!day_15[produk], LEN($A57)+1, 1)))),
  [1]!day_15[qty]
)</f>
        <v>0</v>
      </c>
    </row>
    <row r="59" spans="1:31" x14ac:dyDescent="0.35">
      <c r="A59" s="2" t="s">
        <v>1</v>
      </c>
      <c r="B59" s="5"/>
      <c r="L59" s="30">
        <f>SUMPRODUCT(
  --(LEFT([1]!day_11[produk], LEN($A57)) = $A57),
  --(ISNUMBER(VALUE(MID([1]!day_11[produk], LEN($A57)+1, 1)))),
  [1]!day_11[harga]
)</f>
        <v>113190</v>
      </c>
      <c r="M59" s="30">
        <f>SUMPRODUCT(
  --(LEFT([1]!day_12[produk], LEN($A57)) = $A57),
  --(ISNUMBER(VALUE(MID([1]!day_12[produk], LEN($A57)+1, 1)))),
  [1]!day_12[harga]
)</f>
        <v>89720</v>
      </c>
      <c r="N59" s="30">
        <f>SUMPRODUCT(
  --(LEFT([1]!day_13[produk], LEN($A57)) = $A57),
  --(ISNUMBER(VALUE(MID([1]!day_13[produk], LEN($A57)+1, 1)))),
  [1]!day_13[harga]
)</f>
        <v>44940</v>
      </c>
      <c r="O59" s="30">
        <f>SUMPRODUCT(
  --(LEFT([1]!day_14[produk], LEN($A57)) = $A57),
  --(ISNUMBER(VALUE(MID([1]!day_14[produk], LEN($A57)+1, 1)))),
  [1]!day_14[harga]
)</f>
        <v>0</v>
      </c>
      <c r="P59" s="30">
        <f>SUMPRODUCT(
  --(LEFT([1]!day_15[produk], LEN($A57)) = $A57),
  --(ISNUMBER(VALUE(MID([1]!day_15[produk], LEN($A57)+1, 1)))),
  [1]!day_15[harga]
)</f>
        <v>0</v>
      </c>
    </row>
    <row r="60" spans="1:31" x14ac:dyDescent="0.35">
      <c r="A60" s="2"/>
      <c r="B60" s="5"/>
      <c r="L60" s="30"/>
      <c r="M60" s="30"/>
      <c r="N60" s="30"/>
      <c r="O60" s="30"/>
      <c r="P60" s="30"/>
    </row>
    <row r="61" spans="1:31" x14ac:dyDescent="0.35">
      <c r="A61" s="1" t="s">
        <v>363</v>
      </c>
      <c r="B61" s="5"/>
      <c r="L61" s="30"/>
      <c r="M61" s="30"/>
      <c r="N61" s="30"/>
      <c r="O61" s="30"/>
      <c r="P61" s="30"/>
    </row>
    <row r="62" spans="1:31" x14ac:dyDescent="0.35">
      <c r="A62" s="3" t="s">
        <v>362</v>
      </c>
      <c r="B62" s="5"/>
      <c r="L62" s="30"/>
      <c r="M62" s="30"/>
      <c r="N62" s="30"/>
      <c r="O62" s="30"/>
      <c r="P62" s="30"/>
    </row>
    <row r="63" spans="1:31" x14ac:dyDescent="0.35">
      <c r="A63" s="2" t="s">
        <v>0</v>
      </c>
      <c r="B63" s="5"/>
      <c r="L63" s="30">
        <f>SUMPRODUCT(
  --(LEFT([1]!day_11[produk], LEN($A62)) = $A62),
  --(ISNUMBER(VALUE(MID([1]!day_11[produk], LEN($A62)+1, 1)))),
  [1]!day_11[qty]
)</f>
        <v>15</v>
      </c>
      <c r="M63" s="30">
        <f>SUMPRODUCT(
  --(LEFT([1]!day_12[produk], LEN($A62)) = $A62),
  --(ISNUMBER(VALUE(MID([1]!day_12[produk], LEN($A62)+1, 1)))),
  [1]!day_12[qty]
)</f>
        <v>17</v>
      </c>
      <c r="N63" s="30">
        <f>SUMPRODUCT(
  --(LEFT([1]!day_13[produk], LEN($A62)) = $A62),
  --(ISNUMBER(VALUE(MID([1]!day_13[produk], LEN($A62)+1, 1)))),
  [1]!day_13[qty]
)</f>
        <v>10</v>
      </c>
      <c r="O63" s="30">
        <f>SUMPRODUCT(
  --(LEFT([1]!day_14[produk], LEN($A62)) = $A62),
  --(ISNUMBER(VALUE(MID([1]!day_14[produk], LEN($A62)+1, 1)))),
  [1]!day_14[qty]
)</f>
        <v>14</v>
      </c>
      <c r="P63" s="30">
        <f>SUMPRODUCT(
  --(LEFT([1]!day_15[produk], LEN($A62)) = $A62),
  --(ISNUMBER(VALUE(MID([1]!day_15[produk], LEN($A62)+1, 1)))),
  [1]!day_15[qty]
)</f>
        <v>12</v>
      </c>
    </row>
    <row r="64" spans="1:31" x14ac:dyDescent="0.35">
      <c r="A64" s="2" t="s">
        <v>1</v>
      </c>
      <c r="B64" s="5"/>
      <c r="L64" s="30">
        <f>SUMPRODUCT(
  --(LEFT([1]!day_11[produk], LEN($A62)) = $A62),
  --(ISNUMBER(VALUE(MID([1]!day_11[produk], LEN($A62)+1, 1)))),
  [1]!day_11[harga]
)</f>
        <v>121080</v>
      </c>
      <c r="M64" s="30">
        <f>SUMPRODUCT(
  --(LEFT([1]!day_12[produk], LEN($A62)) = $A62),
  --(ISNUMBER(VALUE(MID([1]!day_12[produk], LEN($A62)+1, 1)))),
  [1]!day_12[harga]
)</f>
        <v>190030</v>
      </c>
      <c r="N64" s="30">
        <f>SUMPRODUCT(
  --(LEFT([1]!day_13[produk], LEN($A62)) = $A62),
  --(ISNUMBER(VALUE(MID([1]!day_13[produk], LEN($A62)+1, 1)))),
  [1]!day_13[harga]
)</f>
        <v>88545</v>
      </c>
      <c r="O64" s="30">
        <f>SUMPRODUCT(
  --(LEFT([1]!day_14[produk], LEN($A62)) = $A62),
  --(ISNUMBER(VALUE(MID([1]!day_14[produk], LEN($A62)+1, 1)))),
  [1]!day_14[harga]
)</f>
        <v>133815</v>
      </c>
      <c r="P64" s="30">
        <f>SUMPRODUCT(
  --(LEFT([1]!day_15[produk], LEN($A62)) = $A62),
  --(ISNUMBER(VALUE(MID([1]!day_15[produk], LEN($A62)+1, 1)))),
  [1]!day_15[harga]
)</f>
        <v>119305</v>
      </c>
    </row>
    <row r="65" spans="1:31" x14ac:dyDescent="0.35">
      <c r="A65" s="2"/>
      <c r="B65" s="5"/>
      <c r="L65" s="30"/>
      <c r="M65" s="30"/>
      <c r="N65" s="30"/>
      <c r="O65" s="30"/>
      <c r="P65" s="30"/>
    </row>
    <row r="66" spans="1:31" x14ac:dyDescent="0.35">
      <c r="A66" s="1" t="s">
        <v>365</v>
      </c>
      <c r="B66" s="5"/>
      <c r="L66" s="30"/>
      <c r="M66" s="30"/>
      <c r="N66" s="30"/>
      <c r="O66" s="30"/>
      <c r="P66" s="30"/>
    </row>
    <row r="67" spans="1:31" x14ac:dyDescent="0.35">
      <c r="A67" s="3" t="s">
        <v>364</v>
      </c>
      <c r="B67" s="5"/>
      <c r="L67" s="30"/>
      <c r="M67" s="30"/>
      <c r="N67" s="30"/>
      <c r="O67" s="30"/>
      <c r="P67" s="30"/>
    </row>
    <row r="68" spans="1:31" x14ac:dyDescent="0.35">
      <c r="A68" s="2" t="s">
        <v>0</v>
      </c>
      <c r="B68" s="5"/>
      <c r="L68" s="30">
        <f>SUMPRODUCT(
  --(LEFT([1]!day_11[produk], LEN($A67)) = $A67),
  --(ISNUMBER(VALUE(MID([1]!day_11[produk], LEN($A67)+1, 1)))),
  [1]!day_11[qty]
)</f>
        <v>7</v>
      </c>
      <c r="M68" s="30">
        <f>SUMPRODUCT(
  --(LEFT([1]!day_12[produk], LEN($A67)) = $A67),
  --(ISNUMBER(VALUE(MID([1]!day_12[produk], LEN($A67)+1, 1)))),
  [1]!day_12[qty]
)</f>
        <v>5</v>
      </c>
      <c r="N68" s="30">
        <f>SUMPRODUCT(
  --(LEFT([1]!day_13[produk], LEN($A67)) = $A67),
  --(ISNUMBER(VALUE(MID([1]!day_13[produk], LEN($A67)+1, 1)))),
  [1]!day_13[qty]
)</f>
        <v>4</v>
      </c>
      <c r="O68" s="30">
        <f>SUMPRODUCT(
  --(LEFT([1]!day_14[produk], LEN($A67)) = $A67),
  --(ISNUMBER(VALUE(MID([1]!day_14[produk], LEN($A67)+1, 1)))),
  [1]!day_14[qty]
)</f>
        <v>4</v>
      </c>
      <c r="P68" s="30">
        <f>SUMPRODUCT(
  --(LEFT([1]!day_15[produk], LEN($A67)) = $A67),
  --(ISNUMBER(VALUE(MID([1]!day_15[produk], LEN($A67)+1, 1)))),
  [1]!day_15[qty]
)</f>
        <v>10</v>
      </c>
    </row>
    <row r="69" spans="1:31" ht="15" customHeight="1" x14ac:dyDescent="0.35">
      <c r="A69" s="2" t="s">
        <v>1</v>
      </c>
      <c r="B69" s="5"/>
      <c r="L69" s="30">
        <f>SUMPRODUCT(
  --(LEFT([1]!day_11[produk], LEN($A67)) = $A67),
  --(ISNUMBER(VALUE(MID([1]!day_11[produk], LEN($A67)+1, 1)))),
  [1]!day_11[harga]
)</f>
        <v>222595</v>
      </c>
      <c r="M69" s="30">
        <f>SUMPRODUCT(
  --(LEFT([1]!day_12[produk], LEN($A67)) = $A67),
  --(ISNUMBER(VALUE(MID([1]!day_12[produk], LEN($A67)+1, 1)))),
  [1]!day_12[harga]
)</f>
        <v>200250</v>
      </c>
      <c r="N69" s="30">
        <f>SUMPRODUCT(
  --(LEFT([1]!day_13[produk], LEN($A67)) = $A67),
  --(ISNUMBER(VALUE(MID([1]!day_13[produk], LEN($A67)+1, 1)))),
  [1]!day_13[harga]
)</f>
        <v>99505</v>
      </c>
      <c r="O69" s="30">
        <f>SUMPRODUCT(
  --(LEFT([1]!day_14[produk], LEN($A67)) = $A67),
  --(ISNUMBER(VALUE(MID([1]!day_14[produk], LEN($A67)+1, 1)))),
  [1]!day_14[harga]
)</f>
        <v>150720</v>
      </c>
      <c r="P69" s="30">
        <f>SUMPRODUCT(
  --(LEFT([1]!day_15[produk], LEN($A67)) = $A67),
  --(ISNUMBER(VALUE(MID([1]!day_15[produk], LEN($A67)+1, 1)))),
  [1]!day_15[harga]
)</f>
        <v>265110</v>
      </c>
    </row>
    <row r="70" spans="1:31" x14ac:dyDescent="0.35">
      <c r="A70" s="2"/>
      <c r="B70" s="5"/>
      <c r="D70" s="34" t="s">
        <v>367</v>
      </c>
      <c r="E70" s="35"/>
      <c r="F70" s="35"/>
      <c r="G70" s="35"/>
      <c r="H70" s="35"/>
      <c r="I70" s="35"/>
    </row>
    <row r="71" spans="1:31" ht="15" customHeight="1" x14ac:dyDescent="0.35">
      <c r="A71" s="2"/>
      <c r="B71" s="5"/>
      <c r="C71" s="5"/>
      <c r="D71" s="35"/>
      <c r="E71" s="35"/>
      <c r="F71" s="35"/>
      <c r="G71" s="35"/>
      <c r="H71" s="35"/>
      <c r="I71" s="35"/>
      <c r="J71" s="5"/>
      <c r="K71" s="5"/>
    </row>
    <row r="72" spans="1:31" x14ac:dyDescent="0.35">
      <c r="B72" s="13">
        <v>1</v>
      </c>
      <c r="C72" s="13">
        <v>2</v>
      </c>
      <c r="D72" s="13">
        <v>3</v>
      </c>
      <c r="E72" s="13">
        <v>4</v>
      </c>
      <c r="F72" s="13">
        <v>5</v>
      </c>
      <c r="G72" s="13">
        <v>6</v>
      </c>
      <c r="H72" s="13">
        <v>7</v>
      </c>
      <c r="I72" s="13">
        <v>8</v>
      </c>
      <c r="J72" s="13">
        <v>9</v>
      </c>
      <c r="K72" s="13">
        <v>10</v>
      </c>
      <c r="L72" s="13">
        <v>11</v>
      </c>
      <c r="M72" s="13">
        <v>12</v>
      </c>
      <c r="N72" s="13">
        <v>13</v>
      </c>
      <c r="O72" s="13">
        <v>14</v>
      </c>
      <c r="P72" s="13">
        <v>15</v>
      </c>
      <c r="Q72" s="13">
        <v>16</v>
      </c>
      <c r="R72" s="13">
        <v>17</v>
      </c>
      <c r="S72" s="13">
        <v>18</v>
      </c>
      <c r="T72" s="13">
        <v>19</v>
      </c>
      <c r="U72" s="13">
        <v>20</v>
      </c>
      <c r="V72" s="13">
        <v>21</v>
      </c>
      <c r="W72" s="13">
        <v>22</v>
      </c>
      <c r="X72" s="13">
        <v>23</v>
      </c>
      <c r="Y72" s="13">
        <v>24</v>
      </c>
      <c r="Z72" s="13">
        <v>25</v>
      </c>
      <c r="AA72" s="13">
        <v>26</v>
      </c>
      <c r="AB72" s="13">
        <v>27</v>
      </c>
      <c r="AC72" s="13">
        <v>28</v>
      </c>
      <c r="AD72" s="13">
        <v>29</v>
      </c>
      <c r="AE72" s="13">
        <v>30</v>
      </c>
    </row>
    <row r="74" spans="1:31" x14ac:dyDescent="0.35">
      <c r="A74" s="1" t="s">
        <v>152</v>
      </c>
      <c r="C74" s="31"/>
      <c r="D74" s="31"/>
      <c r="E74" s="31"/>
      <c r="F74" s="31"/>
    </row>
    <row r="75" spans="1:31" x14ac:dyDescent="0.35">
      <c r="A75" s="3" t="s">
        <v>370</v>
      </c>
      <c r="C75" s="31"/>
      <c r="D75" s="31"/>
      <c r="E75" s="31"/>
      <c r="F75" s="31"/>
    </row>
    <row r="76" spans="1:31" x14ac:dyDescent="0.35">
      <c r="A76" s="2" t="s">
        <v>0</v>
      </c>
      <c r="C76" s="31"/>
      <c r="D76" s="31"/>
      <c r="E76" s="31"/>
      <c r="F76" s="31"/>
      <c r="L76" s="30">
        <f>SUMPRODUCT(
  --(LEFT([1]!day_11[produk], LEN($A75)) = $A75),
  --(ISNUMBER(VALUE(MID([1]!day_11[produk], LEN($A75)+1, 1)))),
  [1]!day_11[qty]
)</f>
        <v>0</v>
      </c>
      <c r="M76" s="30">
        <f>SUMPRODUCT(
  --(LEFT([1]!day_12[produk], LEN($A75)) = $A75),
  --(ISNUMBER(VALUE(MID([1]!day_12[produk], LEN($A75)+1, 1)))),
  [1]!day_12[qty]
)</f>
        <v>0</v>
      </c>
      <c r="N76" s="30">
        <f>SUMPRODUCT(
  --(LEFT([1]!day_13[produk], LEN($A75)) = $A75),
  --(ISNUMBER(VALUE(MID([1]!day_13[produk], LEN($A75)+1, 1)))),
  [1]!day_13[qty]
)</f>
        <v>0</v>
      </c>
      <c r="O76" s="30">
        <f>SUMPRODUCT(
  --(LEFT([1]!day_14[produk], LEN($A75)) = $A75),
  --(ISNUMBER(VALUE(MID([1]!day_14[produk], LEN($A75)+1, 1)))),
  [1]!day_14[qty]
)</f>
        <v>0</v>
      </c>
      <c r="P76" s="30">
        <f>SUMPRODUCT(
  --(LEFT([1]!day_15[produk], LEN($A75)) = $A75),
  --(ISNUMBER(VALUE(MID([1]!day_15[produk], LEN($A75)+1, 1)))),
  [1]!day_15[qty]
)</f>
        <v>0</v>
      </c>
    </row>
    <row r="77" spans="1:31" x14ac:dyDescent="0.35">
      <c r="A77" s="2" t="s">
        <v>1</v>
      </c>
      <c r="C77" s="31"/>
      <c r="D77" s="31"/>
      <c r="E77" s="31"/>
      <c r="F77" s="31"/>
      <c r="L77" s="30">
        <f>SUMPRODUCT(
  --(LEFT([1]!day_11[produk], LEN($A75)) = $A75),
  --(ISNUMBER(VALUE(MID([1]!day_11[produk], LEN($A75)+1, 1)))),
  [1]!day_11[harga]
)</f>
        <v>0</v>
      </c>
      <c r="M77" s="30">
        <f>SUMPRODUCT(
  --(LEFT([1]!day_12[produk], LEN($A75)) = $A75),
  --(ISNUMBER(VALUE(MID([1]!day_12[produk], LEN($A75)+1, 1)))),
  [1]!day_12[harga]
)</f>
        <v>0</v>
      </c>
      <c r="N77" s="30">
        <f>SUMPRODUCT(
  --(LEFT([1]!day_13[produk], LEN($A75)) = $A75),
  --(ISNUMBER(VALUE(MID([1]!day_13[produk], LEN($A75)+1, 1)))),
  [1]!day_13[harga]
)</f>
        <v>0</v>
      </c>
      <c r="O77" s="30">
        <f>SUMPRODUCT(
  --(LEFT([1]!day_14[produk], LEN($A75)) = $A75),
  --(ISNUMBER(VALUE(MID([1]!day_14[produk], LEN($A75)+1, 1)))),
  [1]!day_14[harga]
)</f>
        <v>0</v>
      </c>
      <c r="P77" s="30">
        <f>SUMPRODUCT(
  --(LEFT([1]!day_15[produk], LEN($A75)) = $A75),
  --(ISNUMBER(VALUE(MID([1]!day_15[produk], LEN($A75)+1, 1)))),
  [1]!day_15[harga]
)</f>
        <v>0</v>
      </c>
    </row>
    <row r="78" spans="1:31" x14ac:dyDescent="0.35">
      <c r="C78" s="31"/>
      <c r="D78" s="31"/>
      <c r="E78" s="31"/>
      <c r="F78" s="31"/>
      <c r="L78" s="21"/>
      <c r="M78" s="21"/>
      <c r="N78" s="21"/>
      <c r="O78" s="21"/>
    </row>
    <row r="79" spans="1:31" x14ac:dyDescent="0.35">
      <c r="A79" s="1" t="s">
        <v>153</v>
      </c>
      <c r="C79" s="31"/>
      <c r="D79" s="31"/>
      <c r="E79" s="31"/>
      <c r="F79" s="31"/>
      <c r="L79" s="21"/>
      <c r="M79" s="21"/>
      <c r="N79" s="21"/>
      <c r="O79" s="21"/>
    </row>
    <row r="80" spans="1:31" x14ac:dyDescent="0.35">
      <c r="A80" s="3" t="s">
        <v>371</v>
      </c>
      <c r="C80" s="31"/>
      <c r="D80" s="31"/>
      <c r="E80" s="31"/>
      <c r="F80" s="31"/>
      <c r="L80" s="21"/>
      <c r="M80" s="21"/>
      <c r="N80" s="21"/>
      <c r="O80" s="21"/>
    </row>
    <row r="81" spans="1:16" x14ac:dyDescent="0.35">
      <c r="A81" s="2" t="s">
        <v>0</v>
      </c>
      <c r="C81" s="31"/>
      <c r="D81" s="31"/>
      <c r="E81" s="31"/>
      <c r="F81" s="31"/>
      <c r="L81" s="30">
        <f>SUMPRODUCT(
  --(LEFT([1]!day_11[produk], LEN($A80)) = $A80),
  --(ISNUMBER(VALUE(MID([1]!day_11[produk], LEN($A80)+1, 1)))),
  [1]!day_11[qty]
)</f>
        <v>0</v>
      </c>
      <c r="M81" s="30">
        <f>SUMPRODUCT(
  --(LEFT([1]!day_12[produk], LEN($A80)) = $A80),
  --(ISNUMBER(VALUE(MID([1]!day_12[produk], LEN($A80)+1, 1)))),
  [1]!day_12[qty]
)</f>
        <v>0</v>
      </c>
      <c r="N81" s="30">
        <f>SUMPRODUCT(
  --(LEFT([1]!day_13[produk], LEN($A80)) = $A80),
  --(ISNUMBER(VALUE(MID([1]!day_13[produk], LEN($A80)+1, 1)))),
  [1]!day_13[qty]
)</f>
        <v>0</v>
      </c>
      <c r="O81" s="30">
        <f>SUMPRODUCT(
  --(LEFT([1]!day_14[produk], LEN($A80)) = $A80),
  --(ISNUMBER(VALUE(MID([1]!day_14[produk], LEN($A80)+1, 1)))),
  [1]!day_14[qty]
)</f>
        <v>0</v>
      </c>
      <c r="P81" s="30">
        <f>SUMPRODUCT(
  --(LEFT([1]!day_15[produk], LEN($A80)) = $A80),
  --(ISNUMBER(VALUE(MID([1]!day_15[produk], LEN($A80)+1, 1)))),
  [1]!day_15[qty]
)</f>
        <v>0</v>
      </c>
    </row>
    <row r="82" spans="1:16" x14ac:dyDescent="0.35">
      <c r="A82" s="2" t="s">
        <v>1</v>
      </c>
      <c r="C82" s="31"/>
      <c r="D82" s="31"/>
      <c r="E82" s="31"/>
      <c r="F82" s="31"/>
      <c r="L82" s="30">
        <f>SUMPRODUCT(
  --(LEFT([1]!day_11[produk], LEN($A80)) = $A80),
  --(ISNUMBER(VALUE(MID([1]!day_11[produk], LEN($A80)+1, 1)))),
  [1]!day_11[harga]
)</f>
        <v>0</v>
      </c>
      <c r="M82" s="30">
        <f>SUMPRODUCT(
  --(LEFT([1]!day_12[produk], LEN($A80)) = $A80),
  --(ISNUMBER(VALUE(MID([1]!day_12[produk], LEN($A80)+1, 1)))),
  [1]!day_12[harga]
)</f>
        <v>0</v>
      </c>
      <c r="N82" s="30">
        <f>SUMPRODUCT(
  --(LEFT([1]!day_13[produk], LEN($A80)) = $A80),
  --(ISNUMBER(VALUE(MID([1]!day_13[produk], LEN($A80)+1, 1)))),
  [1]!day_13[harga]
)</f>
        <v>0</v>
      </c>
      <c r="O82" s="30">
        <f>SUMPRODUCT(
  --(LEFT([1]!day_14[produk], LEN($A80)) = $A80),
  --(ISNUMBER(VALUE(MID([1]!day_14[produk], LEN($A80)+1, 1)))),
  [1]!day_14[harga]
)</f>
        <v>0</v>
      </c>
      <c r="P82" s="30">
        <f>SUMPRODUCT(
  --(LEFT([1]!day_15[produk], LEN($A80)) = $A80),
  --(ISNUMBER(VALUE(MID([1]!day_15[produk], LEN($A80)+1, 1)))),
  [1]!day_15[harga]
)</f>
        <v>0</v>
      </c>
    </row>
    <row r="83" spans="1:16" x14ac:dyDescent="0.35">
      <c r="C83" s="31"/>
      <c r="D83" s="31"/>
      <c r="E83" s="31"/>
      <c r="F83" s="31"/>
      <c r="L83" s="30"/>
      <c r="M83" s="30"/>
      <c r="N83" s="30"/>
      <c r="O83" s="30"/>
      <c r="P83" s="30"/>
    </row>
    <row r="84" spans="1:16" x14ac:dyDescent="0.35">
      <c r="A84" s="1" t="s">
        <v>154</v>
      </c>
      <c r="C84" s="31"/>
      <c r="D84" s="31"/>
      <c r="E84" s="31"/>
      <c r="F84" s="31"/>
      <c r="L84" s="30"/>
      <c r="M84" s="30"/>
      <c r="N84" s="30"/>
      <c r="O84" s="30"/>
      <c r="P84" s="30"/>
    </row>
    <row r="85" spans="1:16" x14ac:dyDescent="0.35">
      <c r="A85" s="3" t="s">
        <v>372</v>
      </c>
      <c r="C85" s="31"/>
      <c r="D85" s="31"/>
      <c r="E85" s="31"/>
      <c r="F85" s="31"/>
      <c r="L85" s="30"/>
      <c r="M85" s="30"/>
      <c r="N85" s="30"/>
      <c r="O85" s="30"/>
      <c r="P85" s="30"/>
    </row>
    <row r="86" spans="1:16" x14ac:dyDescent="0.35">
      <c r="A86" s="2" t="s">
        <v>0</v>
      </c>
      <c r="C86" s="31"/>
      <c r="D86" s="31"/>
      <c r="E86" s="31"/>
      <c r="F86" s="31"/>
      <c r="L86" s="30">
        <f>SUMPRODUCT(
  --(LEFT([1]!day_11[produk], LEN($A85)) = $A85),
  --(ISNUMBER(VALUE(MID([1]!day_11[produk], LEN($A85)+1, 1)))),
  [1]!day_11[qty]
)</f>
        <v>0</v>
      </c>
      <c r="M86" s="30">
        <f>SUMPRODUCT(
  --(LEFT([1]!day_12[produk], LEN($A85)) = $A85),
  --(ISNUMBER(VALUE(MID([1]!day_12[produk], LEN($A85)+1, 1)))),
  [1]!day_12[qty]
)</f>
        <v>0</v>
      </c>
      <c r="N86" s="30">
        <f>SUMPRODUCT(
  --(LEFT([1]!day_13[produk], LEN($A85)) = $A85),
  --(ISNUMBER(VALUE(MID([1]!day_13[produk], LEN($A85)+1, 1)))),
  [1]!day_13[qty]
)</f>
        <v>0</v>
      </c>
      <c r="O86" s="30">
        <f>SUMPRODUCT(
  --(LEFT([1]!day_14[produk], LEN($A85)) = $A85),
  --(ISNUMBER(VALUE(MID([1]!day_14[produk], LEN($A85)+1, 1)))),
  [1]!day_14[qty]
)</f>
        <v>0</v>
      </c>
      <c r="P86" s="30">
        <f>SUMPRODUCT(
  --(LEFT([1]!day_15[produk], LEN($A85)) = $A85),
  --(ISNUMBER(VALUE(MID([1]!day_15[produk], LEN($A85)+1, 1)))),
  [1]!day_15[qty]
)</f>
        <v>0</v>
      </c>
    </row>
    <row r="87" spans="1:16" x14ac:dyDescent="0.35">
      <c r="A87" s="2" t="s">
        <v>1</v>
      </c>
      <c r="C87" s="31"/>
      <c r="D87" s="31"/>
      <c r="E87" s="31"/>
      <c r="F87" s="31"/>
      <c r="L87" s="30">
        <f>SUMPRODUCT(
  --(LEFT([1]!day_11[produk], LEN($A85)) = $A85),
  --(ISNUMBER(VALUE(MID([1]!day_11[produk], LEN($A85)+1, 1)))),
  [1]!day_11[harga]
)</f>
        <v>0</v>
      </c>
      <c r="M87" s="30">
        <f>SUMPRODUCT(
  --(LEFT([1]!day_12[produk], LEN($A85)) = $A85),
  --(ISNUMBER(VALUE(MID([1]!day_12[produk], LEN($A85)+1, 1)))),
  [1]!day_12[harga]
)</f>
        <v>0</v>
      </c>
      <c r="N87" s="30">
        <f>SUMPRODUCT(
  --(LEFT([1]!day_13[produk], LEN($A85)) = $A85),
  --(ISNUMBER(VALUE(MID([1]!day_13[produk], LEN($A85)+1, 1)))),
  [1]!day_13[harga]
)</f>
        <v>0</v>
      </c>
      <c r="O87" s="30">
        <f>SUMPRODUCT(
  --(LEFT([1]!day_14[produk], LEN($A85)) = $A85),
  --(ISNUMBER(VALUE(MID([1]!day_14[produk], LEN($A85)+1, 1)))),
  [1]!day_14[harga]
)</f>
        <v>0</v>
      </c>
      <c r="P87" s="30">
        <f>SUMPRODUCT(
  --(LEFT([1]!day_15[produk], LEN($A85)) = $A85),
  --(ISNUMBER(VALUE(MID([1]!day_15[produk], LEN($A85)+1, 1)))),
  [1]!day_15[harga]
)</f>
        <v>0</v>
      </c>
    </row>
    <row r="88" spans="1:16" x14ac:dyDescent="0.35">
      <c r="C88" s="31"/>
      <c r="D88" s="31"/>
      <c r="E88" s="31"/>
      <c r="F88" s="31"/>
      <c r="L88" s="30"/>
      <c r="M88" s="30"/>
      <c r="N88" s="30"/>
      <c r="O88" s="30"/>
      <c r="P88" s="30"/>
    </row>
    <row r="89" spans="1:16" x14ac:dyDescent="0.35">
      <c r="A89" s="1" t="s">
        <v>155</v>
      </c>
      <c r="C89" s="31"/>
      <c r="D89" s="31"/>
      <c r="E89" s="31"/>
      <c r="F89" s="31"/>
      <c r="L89" s="30"/>
      <c r="M89" s="30"/>
      <c r="N89" s="30"/>
      <c r="O89" s="30"/>
      <c r="P89" s="30"/>
    </row>
    <row r="90" spans="1:16" x14ac:dyDescent="0.35">
      <c r="A90" s="3" t="s">
        <v>373</v>
      </c>
      <c r="C90" s="31"/>
      <c r="D90" s="31"/>
      <c r="E90" s="31"/>
      <c r="F90" s="31"/>
      <c r="L90" s="30"/>
      <c r="M90" s="30"/>
      <c r="N90" s="30"/>
      <c r="O90" s="30"/>
      <c r="P90" s="30"/>
    </row>
    <row r="91" spans="1:16" x14ac:dyDescent="0.35">
      <c r="A91" s="2" t="s">
        <v>0</v>
      </c>
      <c r="C91" s="31"/>
      <c r="D91" s="31"/>
      <c r="E91" s="31"/>
      <c r="F91" s="31"/>
      <c r="L91" s="30">
        <f>SUMPRODUCT(
  --(LEFT([1]!day_11[produk], LEN($A90)) = $A90),
  --(ISNUMBER(VALUE(MID([1]!day_11[produk], LEN($A90)+1, 1)))),
  [1]!day_11[qty]
)</f>
        <v>0</v>
      </c>
      <c r="M91" s="30">
        <f>SUMPRODUCT(
  --(LEFT([1]!day_12[produk], LEN($A90)) = $A90),
  --(ISNUMBER(VALUE(MID([1]!day_12[produk], LEN($A90)+1, 1)))),
  [1]!day_12[qty]
)</f>
        <v>0</v>
      </c>
      <c r="N91" s="30">
        <f>SUMPRODUCT(
  --(LEFT([1]!day_13[produk], LEN($A90)) = $A90),
  --(ISNUMBER(VALUE(MID([1]!day_13[produk], LEN($A90)+1, 1)))),
  [1]!day_13[qty]
)</f>
        <v>0</v>
      </c>
      <c r="O91" s="30">
        <f>SUMPRODUCT(
  --(LEFT([1]!day_14[produk], LEN($A90)) = $A90),
  --(ISNUMBER(VALUE(MID([1]!day_14[produk], LEN($A90)+1, 1)))),
  [1]!day_14[qty]
)</f>
        <v>0</v>
      </c>
      <c r="P91" s="30">
        <f>SUMPRODUCT(
  --(LEFT([1]!day_15[produk], LEN($A90)) = $A90),
  --(ISNUMBER(VALUE(MID([1]!day_15[produk], LEN($A90)+1, 1)))),
  [1]!day_15[qty]
)</f>
        <v>0</v>
      </c>
    </row>
    <row r="92" spans="1:16" x14ac:dyDescent="0.35">
      <c r="A92" s="2" t="s">
        <v>1</v>
      </c>
      <c r="C92" s="31"/>
      <c r="D92" s="31"/>
      <c r="E92" s="31"/>
      <c r="F92" s="31"/>
      <c r="L92" s="30">
        <f>SUMPRODUCT(
  --(LEFT([1]!day_11[produk], LEN($A90)) = $A90),
  --(ISNUMBER(VALUE(MID([1]!day_11[produk], LEN($A90)+1, 1)))),
  [1]!day_11[harga]
)</f>
        <v>0</v>
      </c>
      <c r="M92" s="30">
        <f>SUMPRODUCT(
  --(LEFT([1]!day_12[produk], LEN($A90)) = $A90),
  --(ISNUMBER(VALUE(MID([1]!day_12[produk], LEN($A90)+1, 1)))),
  [1]!day_12[harga]
)</f>
        <v>0</v>
      </c>
      <c r="N92" s="30">
        <f>SUMPRODUCT(
  --(LEFT([1]!day_13[produk], LEN($A90)) = $A90),
  --(ISNUMBER(VALUE(MID([1]!day_13[produk], LEN($A90)+1, 1)))),
  [1]!day_13[harga]
)</f>
        <v>0</v>
      </c>
      <c r="O92" s="30">
        <f>SUMPRODUCT(
  --(LEFT([1]!day_14[produk], LEN($A90)) = $A90),
  --(ISNUMBER(VALUE(MID([1]!day_14[produk], LEN($A90)+1, 1)))),
  [1]!day_14[harga]
)</f>
        <v>0</v>
      </c>
      <c r="P92" s="30">
        <f>SUMPRODUCT(
  --(LEFT([1]!day_15[produk], LEN($A90)) = $A90),
  --(ISNUMBER(VALUE(MID([1]!day_15[produk], LEN($A90)+1, 1)))),
  [1]!day_15[harga]
)</f>
        <v>0</v>
      </c>
    </row>
    <row r="93" spans="1:16" x14ac:dyDescent="0.35">
      <c r="C93" s="31"/>
      <c r="D93" s="31"/>
      <c r="E93" s="31"/>
      <c r="F93" s="31"/>
    </row>
    <row r="94" spans="1:16" x14ac:dyDescent="0.35">
      <c r="A94" s="1" t="s">
        <v>156</v>
      </c>
      <c r="C94" s="31"/>
      <c r="D94" s="31"/>
      <c r="E94" s="31"/>
      <c r="F94" s="31"/>
    </row>
    <row r="95" spans="1:16" x14ac:dyDescent="0.35">
      <c r="A95" s="3" t="s">
        <v>374</v>
      </c>
      <c r="C95" s="31"/>
      <c r="D95" s="31"/>
      <c r="E95" s="31"/>
      <c r="F95" s="31"/>
    </row>
    <row r="96" spans="1:16" x14ac:dyDescent="0.35">
      <c r="A96" s="2" t="s">
        <v>0</v>
      </c>
      <c r="C96" s="31"/>
      <c r="D96" s="31"/>
      <c r="E96" s="31"/>
      <c r="F96" s="31"/>
    </row>
    <row r="97" spans="1:6" x14ac:dyDescent="0.35">
      <c r="A97" s="2" t="s">
        <v>1</v>
      </c>
      <c r="C97" s="31"/>
      <c r="D97" s="31"/>
      <c r="E97" s="31"/>
      <c r="F97" s="31"/>
    </row>
    <row r="98" spans="1:6" x14ac:dyDescent="0.35">
      <c r="C98" s="31"/>
      <c r="D98" s="31"/>
      <c r="E98" s="31"/>
      <c r="F98" s="31"/>
    </row>
    <row r="99" spans="1:6" x14ac:dyDescent="0.35">
      <c r="A99" s="1" t="s">
        <v>368</v>
      </c>
      <c r="C99" s="31"/>
      <c r="D99" s="31"/>
      <c r="E99" s="31"/>
      <c r="F99" s="31"/>
    </row>
    <row r="100" spans="1:6" x14ac:dyDescent="0.35">
      <c r="A100" s="3" t="s">
        <v>375</v>
      </c>
      <c r="C100" s="31"/>
      <c r="D100" s="31"/>
      <c r="E100" s="31"/>
      <c r="F100" s="31"/>
    </row>
    <row r="101" spans="1:6" x14ac:dyDescent="0.35">
      <c r="A101" s="2" t="s">
        <v>0</v>
      </c>
      <c r="C101" s="31"/>
      <c r="D101" s="31"/>
      <c r="E101" s="31"/>
      <c r="F101" s="31"/>
    </row>
    <row r="102" spans="1:6" x14ac:dyDescent="0.35">
      <c r="A102" s="2" t="s">
        <v>1</v>
      </c>
      <c r="C102" s="31"/>
      <c r="D102" s="31"/>
      <c r="E102" s="31"/>
      <c r="F102" s="31"/>
    </row>
    <row r="103" spans="1:6" x14ac:dyDescent="0.35">
      <c r="C103" s="31"/>
      <c r="D103" s="31"/>
      <c r="E103" s="31"/>
      <c r="F103" s="31"/>
    </row>
    <row r="104" spans="1:6" x14ac:dyDescent="0.35">
      <c r="A104" s="1" t="s">
        <v>369</v>
      </c>
      <c r="C104" s="31"/>
      <c r="D104" s="31"/>
      <c r="E104" s="31"/>
      <c r="F104" s="31"/>
    </row>
    <row r="105" spans="1:6" x14ac:dyDescent="0.35">
      <c r="A105" s="3" t="s">
        <v>376</v>
      </c>
      <c r="C105" s="31"/>
      <c r="D105" s="31"/>
      <c r="E105" s="31"/>
      <c r="F105" s="31"/>
    </row>
    <row r="106" spans="1:6" x14ac:dyDescent="0.35">
      <c r="A106" s="2" t="s">
        <v>0</v>
      </c>
      <c r="C106" s="31"/>
      <c r="D106" s="31"/>
      <c r="E106" s="31"/>
      <c r="F106" s="31"/>
    </row>
    <row r="107" spans="1:6" x14ac:dyDescent="0.35">
      <c r="A107" s="2" t="s">
        <v>1</v>
      </c>
      <c r="C107" s="31"/>
      <c r="D107" s="31"/>
      <c r="E107" s="31"/>
      <c r="F107" s="31"/>
    </row>
    <row r="108" spans="1:6" x14ac:dyDescent="0.35">
      <c r="C108" s="31"/>
      <c r="D108" s="31"/>
      <c r="E108" s="31"/>
      <c r="F108" s="31"/>
    </row>
    <row r="109" spans="1:6" x14ac:dyDescent="0.35">
      <c r="A109" s="1" t="s">
        <v>377</v>
      </c>
      <c r="C109" s="31"/>
      <c r="D109" s="31"/>
      <c r="E109" s="31"/>
      <c r="F109" s="31"/>
    </row>
    <row r="110" spans="1:6" x14ac:dyDescent="0.35">
      <c r="A110" s="3" t="s">
        <v>378</v>
      </c>
      <c r="C110" s="31"/>
      <c r="D110" s="31"/>
      <c r="E110" s="31"/>
      <c r="F110" s="31"/>
    </row>
    <row r="111" spans="1:6" x14ac:dyDescent="0.35">
      <c r="A111" s="2" t="s">
        <v>0</v>
      </c>
      <c r="C111" s="31"/>
      <c r="D111" s="31"/>
      <c r="E111" s="31"/>
      <c r="F111" s="31"/>
    </row>
    <row r="112" spans="1:6" x14ac:dyDescent="0.35">
      <c r="A112" s="2" t="s">
        <v>1</v>
      </c>
      <c r="C112" s="31"/>
      <c r="D112" s="31"/>
      <c r="E112" s="31"/>
      <c r="F112" s="31"/>
    </row>
    <row r="113" spans="1:6" x14ac:dyDescent="0.35">
      <c r="C113" s="31"/>
      <c r="D113" s="31"/>
      <c r="E113" s="31"/>
      <c r="F113" s="31"/>
    </row>
    <row r="114" spans="1:6" x14ac:dyDescent="0.35">
      <c r="A114" s="1" t="s">
        <v>379</v>
      </c>
      <c r="C114" s="31"/>
      <c r="D114" s="31"/>
      <c r="E114" s="31"/>
      <c r="F114" s="31"/>
    </row>
    <row r="115" spans="1:6" x14ac:dyDescent="0.35">
      <c r="A115" s="3" t="s">
        <v>380</v>
      </c>
      <c r="C115" s="31"/>
      <c r="D115" s="31"/>
      <c r="E115" s="31"/>
      <c r="F115" s="31"/>
    </row>
    <row r="116" spans="1:6" x14ac:dyDescent="0.35">
      <c r="A116" s="2" t="s">
        <v>0</v>
      </c>
      <c r="C116" s="31"/>
      <c r="D116" s="31"/>
      <c r="E116" s="31"/>
      <c r="F116" s="31"/>
    </row>
    <row r="117" spans="1:6" x14ac:dyDescent="0.35">
      <c r="A117" s="2" t="s">
        <v>1</v>
      </c>
      <c r="C117" s="31"/>
      <c r="D117" s="31"/>
      <c r="E117" s="31"/>
      <c r="F117" s="31"/>
    </row>
    <row r="118" spans="1:6" x14ac:dyDescent="0.35">
      <c r="C118" s="31"/>
      <c r="D118" s="31"/>
      <c r="E118" s="31"/>
      <c r="F118" s="31"/>
    </row>
    <row r="119" spans="1:6" x14ac:dyDescent="0.35">
      <c r="A119" s="1" t="s">
        <v>381</v>
      </c>
      <c r="C119" s="31"/>
      <c r="D119" s="31"/>
      <c r="E119" s="31"/>
      <c r="F119" s="31"/>
    </row>
    <row r="120" spans="1:6" x14ac:dyDescent="0.35">
      <c r="A120" s="3" t="s">
        <v>382</v>
      </c>
      <c r="C120" s="31"/>
      <c r="D120" s="31"/>
      <c r="E120" s="31"/>
      <c r="F120" s="31"/>
    </row>
    <row r="121" spans="1:6" x14ac:dyDescent="0.35">
      <c r="A121" s="2" t="s">
        <v>0</v>
      </c>
      <c r="C121" s="31"/>
      <c r="D121" s="31"/>
      <c r="E121" s="31"/>
      <c r="F121" s="31"/>
    </row>
    <row r="122" spans="1:6" x14ac:dyDescent="0.35">
      <c r="A122" s="2" t="s">
        <v>1</v>
      </c>
      <c r="C122" s="31"/>
      <c r="D122" s="31"/>
      <c r="E122" s="31"/>
      <c r="F122" s="31"/>
    </row>
    <row r="123" spans="1:6" x14ac:dyDescent="0.35">
      <c r="C123" s="31"/>
      <c r="D123" s="31"/>
      <c r="E123" s="31"/>
      <c r="F123" s="31"/>
    </row>
    <row r="124" spans="1:6" x14ac:dyDescent="0.35">
      <c r="A124" s="1" t="s">
        <v>383</v>
      </c>
      <c r="C124" s="31"/>
      <c r="D124" s="31"/>
      <c r="E124" s="31"/>
      <c r="F124" s="31"/>
    </row>
    <row r="125" spans="1:6" x14ac:dyDescent="0.35">
      <c r="A125" s="3" t="s">
        <v>384</v>
      </c>
      <c r="C125" s="31"/>
      <c r="D125" s="31"/>
      <c r="E125" s="31"/>
      <c r="F125" s="31"/>
    </row>
    <row r="126" spans="1:6" x14ac:dyDescent="0.35">
      <c r="A126" s="2" t="s">
        <v>0</v>
      </c>
      <c r="C126" s="31"/>
      <c r="D126" s="31"/>
      <c r="E126" s="31"/>
      <c r="F126" s="31"/>
    </row>
    <row r="127" spans="1:6" x14ac:dyDescent="0.35">
      <c r="A127" s="2" t="s">
        <v>1</v>
      </c>
      <c r="C127" s="31"/>
      <c r="D127" s="31"/>
      <c r="E127" s="31"/>
      <c r="F127" s="31"/>
    </row>
    <row r="128" spans="1:6" x14ac:dyDescent="0.35">
      <c r="C128" s="31"/>
      <c r="D128" s="31"/>
      <c r="E128" s="31"/>
      <c r="F128" s="31"/>
    </row>
    <row r="129" spans="1:31" x14ac:dyDescent="0.35">
      <c r="A129" s="1" t="s">
        <v>385</v>
      </c>
      <c r="C129" s="31"/>
      <c r="D129" s="31"/>
      <c r="E129" s="31"/>
      <c r="F129" s="31"/>
    </row>
    <row r="130" spans="1:31" x14ac:dyDescent="0.35">
      <c r="A130" s="3" t="s">
        <v>386</v>
      </c>
      <c r="C130" s="31"/>
      <c r="D130" s="31"/>
      <c r="E130" s="31"/>
      <c r="F130" s="31"/>
    </row>
    <row r="131" spans="1:31" x14ac:dyDescent="0.35">
      <c r="A131" s="2" t="s">
        <v>0</v>
      </c>
      <c r="C131" s="31"/>
      <c r="D131" s="31"/>
      <c r="E131" s="31"/>
      <c r="F131" s="31"/>
    </row>
    <row r="132" spans="1:31" x14ac:dyDescent="0.35">
      <c r="A132" s="2" t="s">
        <v>1</v>
      </c>
      <c r="C132" s="31"/>
      <c r="D132" s="31"/>
      <c r="E132" s="31"/>
      <c r="F132" s="31"/>
    </row>
    <row r="133" spans="1:31" x14ac:dyDescent="0.35">
      <c r="C133" s="31"/>
      <c r="D133" s="31"/>
      <c r="E133" s="31"/>
      <c r="F133" s="31"/>
    </row>
    <row r="134" spans="1:31" ht="15" customHeight="1" x14ac:dyDescent="0.35">
      <c r="B134" s="34" t="s">
        <v>473</v>
      </c>
      <c r="C134" s="35"/>
      <c r="D134" s="35"/>
      <c r="E134" s="35"/>
      <c r="F134" s="35"/>
      <c r="G134" s="35"/>
    </row>
    <row r="135" spans="1:31" x14ac:dyDescent="0.35">
      <c r="B135" s="35"/>
      <c r="C135" s="35"/>
      <c r="D135" s="35"/>
      <c r="E135" s="35"/>
      <c r="F135" s="35"/>
      <c r="G135" s="35"/>
    </row>
    <row r="136" spans="1:31" x14ac:dyDescent="0.35">
      <c r="B136" s="13">
        <v>1</v>
      </c>
      <c r="C136" s="13">
        <v>2</v>
      </c>
      <c r="D136" s="13">
        <v>3</v>
      </c>
      <c r="E136" s="13">
        <v>4</v>
      </c>
      <c r="F136" s="13">
        <v>5</v>
      </c>
      <c r="G136" s="13">
        <v>6</v>
      </c>
      <c r="H136" s="13">
        <v>7</v>
      </c>
      <c r="I136" s="13">
        <v>8</v>
      </c>
      <c r="J136" s="13">
        <v>9</v>
      </c>
      <c r="K136" s="13">
        <v>10</v>
      </c>
      <c r="L136" s="13">
        <v>11</v>
      </c>
      <c r="M136" s="13">
        <v>12</v>
      </c>
      <c r="N136" s="13">
        <v>13</v>
      </c>
      <c r="O136" s="13">
        <v>14</v>
      </c>
      <c r="P136" s="13">
        <v>15</v>
      </c>
      <c r="Q136" s="13">
        <v>16</v>
      </c>
      <c r="R136" s="13">
        <v>17</v>
      </c>
      <c r="S136" s="13">
        <v>18</v>
      </c>
      <c r="T136" s="13">
        <v>19</v>
      </c>
      <c r="U136" s="13">
        <v>20</v>
      </c>
      <c r="V136" s="13">
        <v>21</v>
      </c>
      <c r="W136" s="13">
        <v>22</v>
      </c>
      <c r="X136" s="13">
        <v>23</v>
      </c>
      <c r="Y136" s="13">
        <v>24</v>
      </c>
      <c r="Z136" s="13">
        <v>25</v>
      </c>
      <c r="AA136" s="13">
        <v>26</v>
      </c>
      <c r="AB136" s="13">
        <v>27</v>
      </c>
      <c r="AC136" s="13">
        <v>28</v>
      </c>
      <c r="AD136" s="13">
        <v>29</v>
      </c>
      <c r="AE136" s="13">
        <v>30</v>
      </c>
    </row>
    <row r="137" spans="1:31" x14ac:dyDescent="0.35">
      <c r="A137" s="1" t="s">
        <v>387</v>
      </c>
      <c r="C137" s="31"/>
      <c r="D137" s="31"/>
      <c r="E137" s="31"/>
      <c r="F137" s="31"/>
    </row>
    <row r="138" spans="1:31" x14ac:dyDescent="0.35">
      <c r="A138" s="3" t="s">
        <v>388</v>
      </c>
      <c r="C138" s="31"/>
      <c r="D138" s="31"/>
      <c r="E138" s="31"/>
      <c r="F138" s="31"/>
    </row>
    <row r="139" spans="1:31" x14ac:dyDescent="0.35">
      <c r="A139" s="2" t="s">
        <v>0</v>
      </c>
      <c r="C139" s="31"/>
      <c r="D139" s="31"/>
      <c r="E139" s="31"/>
      <c r="F139" s="31"/>
    </row>
    <row r="140" spans="1:31" x14ac:dyDescent="0.35">
      <c r="A140" s="2" t="s">
        <v>1</v>
      </c>
      <c r="C140" s="31"/>
      <c r="D140" s="31"/>
      <c r="E140" s="31"/>
      <c r="F140" s="31"/>
    </row>
    <row r="141" spans="1:31" x14ac:dyDescent="0.35">
      <c r="C141" s="31"/>
      <c r="D141" s="31"/>
      <c r="E141" s="31"/>
      <c r="F141" s="31"/>
    </row>
    <row r="142" spans="1:31" x14ac:dyDescent="0.35">
      <c r="A142" s="1" t="s">
        <v>389</v>
      </c>
      <c r="C142" s="31"/>
      <c r="D142" s="31"/>
      <c r="E142" s="31"/>
      <c r="F142" s="31"/>
    </row>
    <row r="143" spans="1:31" x14ac:dyDescent="0.35">
      <c r="A143" s="3" t="s">
        <v>390</v>
      </c>
      <c r="C143" s="31"/>
      <c r="D143" s="31"/>
      <c r="E143" s="31"/>
      <c r="F143" s="31"/>
    </row>
    <row r="144" spans="1:31" x14ac:dyDescent="0.35">
      <c r="A144" s="2" t="s">
        <v>0</v>
      </c>
      <c r="C144" s="31"/>
      <c r="D144" s="31"/>
      <c r="E144" s="31"/>
      <c r="F144" s="31"/>
    </row>
    <row r="145" spans="1:31" x14ac:dyDescent="0.35">
      <c r="A145" s="2" t="s">
        <v>1</v>
      </c>
      <c r="C145" s="31"/>
      <c r="D145" s="31"/>
      <c r="E145" s="31"/>
      <c r="F145" s="31"/>
    </row>
    <row r="146" spans="1:31" x14ac:dyDescent="0.35">
      <c r="C146" s="31"/>
      <c r="D146" s="31"/>
      <c r="E146" s="31"/>
      <c r="F146" s="31"/>
    </row>
    <row r="147" spans="1:31" ht="15" customHeight="1" x14ac:dyDescent="0.35">
      <c r="B147" s="34" t="s">
        <v>474</v>
      </c>
      <c r="C147" s="35"/>
      <c r="D147" s="35"/>
      <c r="E147" s="35"/>
      <c r="F147" s="35"/>
      <c r="G147" s="35"/>
    </row>
    <row r="148" spans="1:31" x14ac:dyDescent="0.35">
      <c r="B148" s="35"/>
      <c r="C148" s="35"/>
      <c r="D148" s="35"/>
      <c r="E148" s="35"/>
      <c r="F148" s="35"/>
      <c r="G148" s="35"/>
    </row>
    <row r="149" spans="1:31" x14ac:dyDescent="0.35">
      <c r="B149" s="13">
        <v>1</v>
      </c>
      <c r="C149" s="13">
        <v>2</v>
      </c>
      <c r="D149" s="13">
        <v>3</v>
      </c>
      <c r="E149" s="13">
        <v>4</v>
      </c>
      <c r="F149" s="13">
        <v>5</v>
      </c>
      <c r="G149" s="13">
        <v>6</v>
      </c>
      <c r="H149" s="13">
        <v>7</v>
      </c>
      <c r="I149" s="13">
        <v>8</v>
      </c>
      <c r="J149" s="13">
        <v>9</v>
      </c>
      <c r="K149" s="13">
        <v>10</v>
      </c>
      <c r="L149" s="13">
        <v>11</v>
      </c>
      <c r="M149" s="13">
        <v>12</v>
      </c>
      <c r="N149" s="13">
        <v>13</v>
      </c>
      <c r="O149" s="13">
        <v>14</v>
      </c>
      <c r="P149" s="13">
        <v>15</v>
      </c>
      <c r="Q149" s="13">
        <v>16</v>
      </c>
      <c r="R149" s="13">
        <v>17</v>
      </c>
      <c r="S149" s="13">
        <v>18</v>
      </c>
      <c r="T149" s="13">
        <v>19</v>
      </c>
      <c r="U149" s="13">
        <v>20</v>
      </c>
      <c r="V149" s="13">
        <v>21</v>
      </c>
      <c r="W149" s="13">
        <v>22</v>
      </c>
      <c r="X149" s="13">
        <v>23</v>
      </c>
      <c r="Y149" s="13">
        <v>24</v>
      </c>
      <c r="Z149" s="13">
        <v>25</v>
      </c>
      <c r="AA149" s="13">
        <v>26</v>
      </c>
      <c r="AB149" s="13">
        <v>27</v>
      </c>
      <c r="AC149" s="13">
        <v>28</v>
      </c>
      <c r="AD149" s="13">
        <v>29</v>
      </c>
      <c r="AE149" s="13">
        <v>30</v>
      </c>
    </row>
    <row r="150" spans="1:31" x14ac:dyDescent="0.35">
      <c r="A150" s="1" t="s">
        <v>157</v>
      </c>
      <c r="C150" s="31"/>
      <c r="D150" s="31"/>
      <c r="E150" s="31"/>
      <c r="F150" s="31"/>
    </row>
    <row r="151" spans="1:31" x14ac:dyDescent="0.35">
      <c r="A151" s="3" t="s">
        <v>391</v>
      </c>
      <c r="C151" s="31"/>
      <c r="D151" s="31"/>
      <c r="E151" s="31"/>
      <c r="F151" s="31"/>
    </row>
    <row r="152" spans="1:31" x14ac:dyDescent="0.35">
      <c r="A152" s="2" t="s">
        <v>0</v>
      </c>
      <c r="C152" s="31"/>
      <c r="D152" s="31"/>
      <c r="E152" s="31"/>
      <c r="F152" s="31"/>
    </row>
    <row r="153" spans="1:31" x14ac:dyDescent="0.35">
      <c r="A153" s="2" t="s">
        <v>1</v>
      </c>
      <c r="C153" s="31"/>
      <c r="D153" s="31"/>
      <c r="E153" s="31"/>
      <c r="F153" s="31"/>
    </row>
    <row r="154" spans="1:31" x14ac:dyDescent="0.35">
      <c r="C154" s="31"/>
      <c r="D154" s="31"/>
      <c r="E154" s="31"/>
      <c r="F154" s="31"/>
    </row>
    <row r="155" spans="1:31" x14ac:dyDescent="0.35">
      <c r="A155" s="1" t="s">
        <v>392</v>
      </c>
      <c r="C155" s="31"/>
      <c r="D155" s="31"/>
      <c r="E155" s="31"/>
      <c r="F155" s="31"/>
    </row>
    <row r="156" spans="1:31" x14ac:dyDescent="0.35">
      <c r="A156" s="3" t="s">
        <v>393</v>
      </c>
      <c r="C156" s="31"/>
      <c r="D156" s="31"/>
      <c r="E156" s="31"/>
      <c r="F156" s="31"/>
    </row>
    <row r="157" spans="1:31" x14ac:dyDescent="0.35">
      <c r="A157" s="2" t="s">
        <v>0</v>
      </c>
      <c r="C157" s="31"/>
      <c r="D157" s="31"/>
      <c r="E157" s="31"/>
      <c r="F157" s="31"/>
    </row>
    <row r="158" spans="1:31" x14ac:dyDescent="0.35">
      <c r="A158" s="2" t="s">
        <v>1</v>
      </c>
      <c r="C158" s="31"/>
      <c r="D158" s="31"/>
      <c r="E158" s="31"/>
      <c r="F158" s="31"/>
    </row>
    <row r="159" spans="1:31" x14ac:dyDescent="0.35">
      <c r="C159" s="31"/>
      <c r="D159" s="31"/>
      <c r="E159" s="31"/>
      <c r="F159" s="31"/>
    </row>
    <row r="160" spans="1:31" x14ac:dyDescent="0.35">
      <c r="A160" s="1" t="s">
        <v>394</v>
      </c>
      <c r="C160" s="31"/>
      <c r="D160" s="31"/>
      <c r="E160" s="31"/>
      <c r="F160" s="31"/>
    </row>
    <row r="161" spans="1:6" x14ac:dyDescent="0.35">
      <c r="A161" s="3" t="s">
        <v>395</v>
      </c>
      <c r="C161" s="31"/>
      <c r="D161" s="31"/>
      <c r="E161" s="31"/>
      <c r="F161" s="31"/>
    </row>
    <row r="162" spans="1:6" x14ac:dyDescent="0.35">
      <c r="A162" s="2" t="s">
        <v>0</v>
      </c>
      <c r="C162" s="31"/>
      <c r="D162" s="31"/>
      <c r="E162" s="31"/>
      <c r="F162" s="31"/>
    </row>
    <row r="163" spans="1:6" x14ac:dyDescent="0.35">
      <c r="A163" s="2" t="s">
        <v>1</v>
      </c>
      <c r="C163" s="31"/>
      <c r="D163" s="31"/>
      <c r="E163" s="31"/>
      <c r="F163" s="31"/>
    </row>
    <row r="164" spans="1:6" x14ac:dyDescent="0.35">
      <c r="C164" s="31"/>
      <c r="D164" s="31"/>
      <c r="E164" s="31"/>
      <c r="F164" s="31"/>
    </row>
    <row r="165" spans="1:6" x14ac:dyDescent="0.35">
      <c r="A165" s="1" t="s">
        <v>396</v>
      </c>
      <c r="C165" s="31"/>
      <c r="D165" s="31"/>
      <c r="E165" s="31"/>
      <c r="F165" s="31"/>
    </row>
    <row r="166" spans="1:6" x14ac:dyDescent="0.35">
      <c r="A166" s="3" t="s">
        <v>397</v>
      </c>
      <c r="C166" s="31"/>
      <c r="D166" s="31"/>
      <c r="E166" s="31"/>
      <c r="F166" s="31"/>
    </row>
    <row r="167" spans="1:6" x14ac:dyDescent="0.35">
      <c r="A167" s="2" t="s">
        <v>0</v>
      </c>
      <c r="C167" s="31"/>
      <c r="D167" s="31"/>
      <c r="E167" s="31"/>
      <c r="F167" s="31"/>
    </row>
    <row r="168" spans="1:6" x14ac:dyDescent="0.35">
      <c r="A168" s="2" t="s">
        <v>1</v>
      </c>
      <c r="C168" s="31"/>
      <c r="D168" s="31"/>
      <c r="E168" s="31"/>
      <c r="F168" s="31"/>
    </row>
    <row r="169" spans="1:6" x14ac:dyDescent="0.35">
      <c r="C169" s="31"/>
      <c r="D169" s="31"/>
      <c r="E169" s="31"/>
      <c r="F169" s="31"/>
    </row>
    <row r="170" spans="1:6" x14ac:dyDescent="0.35">
      <c r="A170" s="1" t="s">
        <v>398</v>
      </c>
      <c r="C170" s="31"/>
      <c r="D170" s="31"/>
      <c r="E170" s="31"/>
      <c r="F170" s="31"/>
    </row>
    <row r="171" spans="1:6" x14ac:dyDescent="0.35">
      <c r="A171" s="3" t="s">
        <v>399</v>
      </c>
      <c r="C171" s="31"/>
      <c r="D171" s="31"/>
      <c r="E171" s="31"/>
      <c r="F171" s="31"/>
    </row>
    <row r="172" spans="1:6" x14ac:dyDescent="0.35">
      <c r="A172" s="2" t="s">
        <v>0</v>
      </c>
      <c r="C172" s="31"/>
      <c r="D172" s="31"/>
      <c r="E172" s="31"/>
      <c r="F172" s="31"/>
    </row>
    <row r="173" spans="1:6" x14ac:dyDescent="0.35">
      <c r="A173" s="2" t="s">
        <v>1</v>
      </c>
      <c r="C173" s="31"/>
      <c r="D173" s="31"/>
      <c r="E173" s="31"/>
      <c r="F173" s="31"/>
    </row>
    <row r="174" spans="1:6" x14ac:dyDescent="0.35">
      <c r="C174" s="31"/>
      <c r="D174" s="31"/>
      <c r="E174" s="31"/>
      <c r="F174" s="31"/>
    </row>
    <row r="175" spans="1:6" x14ac:dyDescent="0.35">
      <c r="A175" s="1" t="s">
        <v>400</v>
      </c>
      <c r="C175" s="31"/>
      <c r="D175" s="31"/>
      <c r="E175" s="31"/>
      <c r="F175" s="31"/>
    </row>
    <row r="176" spans="1:6" x14ac:dyDescent="0.35">
      <c r="A176" s="3" t="s">
        <v>401</v>
      </c>
      <c r="C176" s="31"/>
      <c r="D176" s="31"/>
      <c r="E176" s="31"/>
      <c r="F176" s="31"/>
    </row>
    <row r="177" spans="1:6" x14ac:dyDescent="0.35">
      <c r="A177" s="2" t="s">
        <v>0</v>
      </c>
      <c r="C177" s="31"/>
      <c r="D177" s="31"/>
      <c r="E177" s="31"/>
      <c r="F177" s="31"/>
    </row>
    <row r="178" spans="1:6" x14ac:dyDescent="0.35">
      <c r="A178" s="2" t="s">
        <v>1</v>
      </c>
      <c r="C178" s="31"/>
      <c r="D178" s="31"/>
      <c r="E178" s="31"/>
      <c r="F178" s="31"/>
    </row>
    <row r="179" spans="1:6" x14ac:dyDescent="0.35">
      <c r="C179" s="31"/>
      <c r="D179" s="31"/>
      <c r="E179" s="31"/>
      <c r="F179" s="31"/>
    </row>
    <row r="180" spans="1:6" x14ac:dyDescent="0.35">
      <c r="A180" s="1" t="s">
        <v>402</v>
      </c>
      <c r="C180" s="31"/>
      <c r="D180" s="31"/>
      <c r="E180" s="31"/>
      <c r="F180" s="31"/>
    </row>
    <row r="181" spans="1:6" x14ac:dyDescent="0.35">
      <c r="A181" s="3" t="s">
        <v>403</v>
      </c>
      <c r="C181" s="31"/>
      <c r="D181" s="31"/>
      <c r="E181" s="31"/>
      <c r="F181" s="31"/>
    </row>
    <row r="182" spans="1:6" x14ac:dyDescent="0.35">
      <c r="A182" s="2" t="s">
        <v>0</v>
      </c>
      <c r="C182" s="31"/>
      <c r="D182" s="31"/>
      <c r="E182" s="31"/>
      <c r="F182" s="31"/>
    </row>
    <row r="183" spans="1:6" x14ac:dyDescent="0.35">
      <c r="A183" s="2" t="s">
        <v>1</v>
      </c>
      <c r="C183" s="31"/>
      <c r="D183" s="31"/>
      <c r="E183" s="31"/>
      <c r="F183" s="31"/>
    </row>
    <row r="184" spans="1:6" x14ac:dyDescent="0.35">
      <c r="C184" s="31"/>
      <c r="D184" s="31"/>
      <c r="E184" s="31"/>
      <c r="F184" s="31"/>
    </row>
    <row r="185" spans="1:6" x14ac:dyDescent="0.35">
      <c r="A185" s="1" t="s">
        <v>404</v>
      </c>
      <c r="C185" s="31"/>
      <c r="D185" s="31"/>
      <c r="E185" s="31"/>
      <c r="F185" s="31"/>
    </row>
    <row r="186" spans="1:6" x14ac:dyDescent="0.35">
      <c r="A186" s="3" t="s">
        <v>405</v>
      </c>
      <c r="C186" s="31"/>
      <c r="D186" s="31"/>
      <c r="E186" s="31"/>
      <c r="F186" s="31"/>
    </row>
    <row r="187" spans="1:6" x14ac:dyDescent="0.35">
      <c r="A187" s="2" t="s">
        <v>0</v>
      </c>
      <c r="C187" s="31"/>
      <c r="D187" s="31"/>
      <c r="E187" s="31"/>
      <c r="F187" s="31"/>
    </row>
    <row r="188" spans="1:6" x14ac:dyDescent="0.35">
      <c r="A188" s="2" t="s">
        <v>1</v>
      </c>
      <c r="C188" s="31"/>
      <c r="D188" s="31"/>
      <c r="E188" s="31"/>
      <c r="F188" s="31"/>
    </row>
    <row r="189" spans="1:6" x14ac:dyDescent="0.35">
      <c r="C189" s="31"/>
      <c r="D189" s="31"/>
      <c r="E189" s="31"/>
      <c r="F189" s="31"/>
    </row>
    <row r="190" spans="1:6" x14ac:dyDescent="0.35">
      <c r="A190" s="1" t="s">
        <v>406</v>
      </c>
      <c r="C190" s="31"/>
      <c r="D190" s="31"/>
      <c r="E190" s="31"/>
      <c r="F190" s="31"/>
    </row>
    <row r="191" spans="1:6" x14ac:dyDescent="0.35">
      <c r="A191" s="3" t="s">
        <v>407</v>
      </c>
      <c r="C191" s="31"/>
      <c r="D191" s="31"/>
      <c r="E191" s="31"/>
      <c r="F191" s="31"/>
    </row>
    <row r="192" spans="1:6" x14ac:dyDescent="0.35">
      <c r="A192" s="2" t="s">
        <v>0</v>
      </c>
      <c r="C192" s="31"/>
      <c r="D192" s="31"/>
      <c r="E192" s="31"/>
      <c r="F192" s="31"/>
    </row>
    <row r="193" spans="1:6" x14ac:dyDescent="0.35">
      <c r="A193" s="2" t="s">
        <v>1</v>
      </c>
      <c r="C193" s="31"/>
      <c r="D193" s="31"/>
      <c r="E193" s="31"/>
      <c r="F193" s="31"/>
    </row>
    <row r="194" spans="1:6" x14ac:dyDescent="0.35">
      <c r="C194" s="31"/>
      <c r="D194" s="31"/>
      <c r="E194" s="31"/>
      <c r="F194" s="31"/>
    </row>
    <row r="195" spans="1:6" x14ac:dyDescent="0.35">
      <c r="A195" s="1" t="s">
        <v>408</v>
      </c>
      <c r="C195" s="31"/>
      <c r="D195" s="31"/>
      <c r="E195" s="31"/>
      <c r="F195" s="31"/>
    </row>
    <row r="196" spans="1:6" x14ac:dyDescent="0.35">
      <c r="A196" s="3" t="s">
        <v>409</v>
      </c>
      <c r="C196" s="31"/>
      <c r="D196" s="31"/>
      <c r="E196" s="31"/>
      <c r="F196" s="31"/>
    </row>
    <row r="197" spans="1:6" x14ac:dyDescent="0.35">
      <c r="A197" s="2" t="s">
        <v>0</v>
      </c>
      <c r="C197" s="31"/>
      <c r="D197" s="31"/>
      <c r="E197" s="31"/>
      <c r="F197" s="31"/>
    </row>
    <row r="198" spans="1:6" x14ac:dyDescent="0.35">
      <c r="A198" s="2" t="s">
        <v>1</v>
      </c>
      <c r="C198" s="31"/>
      <c r="D198" s="31"/>
      <c r="E198" s="31"/>
      <c r="F198" s="31"/>
    </row>
    <row r="199" spans="1:6" x14ac:dyDescent="0.35">
      <c r="C199" s="31"/>
      <c r="D199" s="31"/>
      <c r="E199" s="31"/>
      <c r="F199" s="31"/>
    </row>
    <row r="200" spans="1:6" x14ac:dyDescent="0.35">
      <c r="A200" s="1" t="s">
        <v>410</v>
      </c>
      <c r="C200" s="31"/>
      <c r="D200" s="31"/>
      <c r="E200" s="31"/>
      <c r="F200" s="31"/>
    </row>
    <row r="201" spans="1:6" x14ac:dyDescent="0.35">
      <c r="A201" s="3" t="s">
        <v>411</v>
      </c>
      <c r="C201" s="31"/>
      <c r="D201" s="31"/>
      <c r="E201" s="31"/>
      <c r="F201" s="31"/>
    </row>
    <row r="202" spans="1:6" x14ac:dyDescent="0.35">
      <c r="A202" s="2" t="s">
        <v>0</v>
      </c>
      <c r="C202" s="31"/>
      <c r="D202" s="31"/>
      <c r="E202" s="31"/>
      <c r="F202" s="31"/>
    </row>
    <row r="203" spans="1:6" x14ac:dyDescent="0.35">
      <c r="A203" s="2" t="s">
        <v>1</v>
      </c>
      <c r="C203" s="31"/>
      <c r="D203" s="31"/>
      <c r="E203" s="31"/>
      <c r="F203" s="31"/>
    </row>
    <row r="204" spans="1:6" x14ac:dyDescent="0.35">
      <c r="C204" s="31"/>
      <c r="D204" s="31"/>
      <c r="E204" s="31"/>
      <c r="F204" s="31"/>
    </row>
    <row r="205" spans="1:6" x14ac:dyDescent="0.35">
      <c r="A205" s="1" t="s">
        <v>412</v>
      </c>
      <c r="C205" s="31"/>
      <c r="D205" s="31"/>
      <c r="E205" s="31"/>
      <c r="F205" s="31"/>
    </row>
    <row r="206" spans="1:6" x14ac:dyDescent="0.35">
      <c r="A206" s="3" t="s">
        <v>413</v>
      </c>
      <c r="C206" s="31"/>
      <c r="D206" s="31"/>
      <c r="E206" s="31"/>
      <c r="F206" s="31"/>
    </row>
    <row r="207" spans="1:6" x14ac:dyDescent="0.35">
      <c r="A207" s="2" t="s">
        <v>0</v>
      </c>
      <c r="C207" s="31"/>
      <c r="D207" s="31"/>
      <c r="E207" s="31"/>
      <c r="F207" s="31"/>
    </row>
    <row r="208" spans="1:6" x14ac:dyDescent="0.35">
      <c r="A208" s="2" t="s">
        <v>1</v>
      </c>
      <c r="C208" s="31"/>
      <c r="D208" s="31"/>
      <c r="E208" s="31"/>
      <c r="F208" s="31"/>
    </row>
    <row r="209" spans="1:6" x14ac:dyDescent="0.35">
      <c r="C209" s="31"/>
      <c r="D209" s="31"/>
      <c r="E209" s="31"/>
      <c r="F209" s="31"/>
    </row>
    <row r="210" spans="1:6" x14ac:dyDescent="0.35">
      <c r="A210" s="1" t="s">
        <v>414</v>
      </c>
      <c r="C210" s="31"/>
      <c r="D210" s="31"/>
      <c r="E210" s="31"/>
      <c r="F210" s="31"/>
    </row>
    <row r="211" spans="1:6" x14ac:dyDescent="0.35">
      <c r="A211" s="3" t="s">
        <v>415</v>
      </c>
      <c r="C211" s="31"/>
      <c r="D211" s="31"/>
      <c r="E211" s="31"/>
      <c r="F211" s="31"/>
    </row>
    <row r="212" spans="1:6" x14ac:dyDescent="0.35">
      <c r="A212" s="2" t="s">
        <v>0</v>
      </c>
      <c r="C212" s="31"/>
      <c r="D212" s="31"/>
      <c r="E212" s="31"/>
      <c r="F212" s="31"/>
    </row>
    <row r="213" spans="1:6" x14ac:dyDescent="0.35">
      <c r="A213" s="2" t="s">
        <v>1</v>
      </c>
      <c r="C213" s="31"/>
      <c r="D213" s="31"/>
      <c r="E213" s="31"/>
      <c r="F213" s="31"/>
    </row>
    <row r="214" spans="1:6" x14ac:dyDescent="0.35">
      <c r="C214" s="31"/>
      <c r="D214" s="31"/>
      <c r="E214" s="31"/>
      <c r="F214" s="31"/>
    </row>
    <row r="215" spans="1:6" x14ac:dyDescent="0.35">
      <c r="A215" s="1" t="s">
        <v>416</v>
      </c>
      <c r="C215" s="31"/>
      <c r="D215" s="31"/>
      <c r="E215" s="31"/>
      <c r="F215" s="31"/>
    </row>
    <row r="216" spans="1:6" x14ac:dyDescent="0.35">
      <c r="A216" s="3" t="s">
        <v>417</v>
      </c>
      <c r="C216" s="31"/>
      <c r="D216" s="31"/>
      <c r="E216" s="31"/>
      <c r="F216" s="31"/>
    </row>
    <row r="217" spans="1:6" x14ac:dyDescent="0.35">
      <c r="A217" s="2" t="s">
        <v>0</v>
      </c>
      <c r="C217" s="31"/>
      <c r="D217" s="31"/>
      <c r="E217" s="31"/>
      <c r="F217" s="31"/>
    </row>
    <row r="218" spans="1:6" x14ac:dyDescent="0.35">
      <c r="A218" s="2" t="s">
        <v>1</v>
      </c>
      <c r="C218" s="31"/>
      <c r="D218" s="31"/>
      <c r="E218" s="31"/>
      <c r="F218" s="31"/>
    </row>
    <row r="219" spans="1:6" x14ac:dyDescent="0.35">
      <c r="C219" s="31"/>
      <c r="D219" s="31"/>
      <c r="E219" s="31"/>
      <c r="F219" s="31"/>
    </row>
    <row r="220" spans="1:6" x14ac:dyDescent="0.35">
      <c r="A220" s="1" t="s">
        <v>418</v>
      </c>
      <c r="C220" s="31"/>
      <c r="D220" s="31"/>
      <c r="E220" s="31"/>
      <c r="F220" s="31"/>
    </row>
    <row r="221" spans="1:6" x14ac:dyDescent="0.35">
      <c r="A221" s="3" t="s">
        <v>419</v>
      </c>
      <c r="C221" s="31"/>
      <c r="D221" s="31"/>
      <c r="E221" s="31"/>
      <c r="F221" s="31"/>
    </row>
    <row r="222" spans="1:6" x14ac:dyDescent="0.35">
      <c r="A222" s="2" t="s">
        <v>0</v>
      </c>
      <c r="C222" s="31"/>
      <c r="D222" s="31"/>
      <c r="E222" s="31"/>
      <c r="F222" s="31"/>
    </row>
    <row r="223" spans="1:6" x14ac:dyDescent="0.35">
      <c r="A223" s="2" t="s">
        <v>1</v>
      </c>
      <c r="C223" s="31"/>
      <c r="D223" s="31"/>
      <c r="E223" s="31"/>
      <c r="F223" s="31"/>
    </row>
    <row r="224" spans="1:6" x14ac:dyDescent="0.35">
      <c r="C224" s="31"/>
      <c r="D224" s="31"/>
      <c r="E224" s="31"/>
      <c r="F224" s="31"/>
    </row>
    <row r="225" spans="1:6" x14ac:dyDescent="0.35">
      <c r="A225" s="1" t="s">
        <v>420</v>
      </c>
      <c r="C225" s="31"/>
      <c r="D225" s="31"/>
      <c r="E225" s="31"/>
      <c r="F225" s="31"/>
    </row>
    <row r="226" spans="1:6" x14ac:dyDescent="0.35">
      <c r="A226" s="3" t="s">
        <v>421</v>
      </c>
      <c r="C226" s="31"/>
      <c r="D226" s="31"/>
      <c r="E226" s="31"/>
      <c r="F226" s="31"/>
    </row>
    <row r="227" spans="1:6" x14ac:dyDescent="0.35">
      <c r="A227" s="2" t="s">
        <v>0</v>
      </c>
      <c r="C227" s="31"/>
      <c r="D227" s="31"/>
      <c r="E227" s="31"/>
      <c r="F227" s="31"/>
    </row>
    <row r="228" spans="1:6" x14ac:dyDescent="0.35">
      <c r="A228" s="2" t="s">
        <v>1</v>
      </c>
      <c r="C228" s="31"/>
      <c r="D228" s="31"/>
      <c r="E228" s="31"/>
      <c r="F228" s="31"/>
    </row>
    <row r="229" spans="1:6" x14ac:dyDescent="0.35">
      <c r="C229" s="31"/>
      <c r="D229" s="31"/>
      <c r="E229" s="31"/>
      <c r="F229" s="31"/>
    </row>
    <row r="230" spans="1:6" x14ac:dyDescent="0.35">
      <c r="A230" s="1" t="s">
        <v>422</v>
      </c>
      <c r="C230" s="31"/>
      <c r="D230" s="31"/>
      <c r="E230" s="31"/>
      <c r="F230" s="31"/>
    </row>
    <row r="231" spans="1:6" x14ac:dyDescent="0.35">
      <c r="A231" s="3" t="s">
        <v>423</v>
      </c>
      <c r="C231" s="31"/>
      <c r="D231" s="31"/>
      <c r="E231" s="31"/>
      <c r="F231" s="31"/>
    </row>
    <row r="232" spans="1:6" x14ac:dyDescent="0.35">
      <c r="A232" s="2" t="s">
        <v>0</v>
      </c>
      <c r="C232" s="31"/>
      <c r="D232" s="31"/>
      <c r="E232" s="31"/>
      <c r="F232" s="31"/>
    </row>
    <row r="233" spans="1:6" x14ac:dyDescent="0.35">
      <c r="A233" s="2" t="s">
        <v>1</v>
      </c>
      <c r="C233" s="31"/>
      <c r="D233" s="31"/>
      <c r="E233" s="31"/>
      <c r="F233" s="31"/>
    </row>
    <row r="234" spans="1:6" x14ac:dyDescent="0.35">
      <c r="C234" s="31"/>
      <c r="D234" s="31"/>
      <c r="E234" s="31"/>
      <c r="F234" s="31"/>
    </row>
    <row r="235" spans="1:6" x14ac:dyDescent="0.35">
      <c r="A235" s="1" t="s">
        <v>424</v>
      </c>
      <c r="C235" s="31"/>
      <c r="D235" s="31"/>
      <c r="E235" s="31"/>
      <c r="F235" s="31"/>
    </row>
    <row r="236" spans="1:6" x14ac:dyDescent="0.35">
      <c r="A236" s="3" t="s">
        <v>425</v>
      </c>
      <c r="C236" s="31"/>
      <c r="D236" s="31"/>
      <c r="E236" s="31"/>
      <c r="F236" s="31"/>
    </row>
    <row r="237" spans="1:6" x14ac:dyDescent="0.35">
      <c r="A237" s="2" t="s">
        <v>0</v>
      </c>
      <c r="C237" s="31"/>
      <c r="D237" s="31"/>
      <c r="E237" s="31"/>
      <c r="F237" s="31"/>
    </row>
    <row r="238" spans="1:6" x14ac:dyDescent="0.35">
      <c r="A238" s="2" t="s">
        <v>1</v>
      </c>
      <c r="C238" s="31"/>
      <c r="D238" s="31"/>
      <c r="E238" s="31"/>
      <c r="F238" s="31"/>
    </row>
    <row r="239" spans="1:6" x14ac:dyDescent="0.35">
      <c r="C239" s="31"/>
      <c r="D239" s="31"/>
      <c r="E239" s="31"/>
      <c r="F239" s="31"/>
    </row>
    <row r="240" spans="1:6" x14ac:dyDescent="0.35">
      <c r="A240" s="1" t="s">
        <v>426</v>
      </c>
      <c r="C240" s="31"/>
      <c r="D240" s="31"/>
      <c r="E240" s="31"/>
      <c r="F240" s="31"/>
    </row>
    <row r="241" spans="1:6" x14ac:dyDescent="0.35">
      <c r="A241" s="3" t="s">
        <v>427</v>
      </c>
      <c r="C241" s="31"/>
      <c r="D241" s="31"/>
      <c r="E241" s="31"/>
      <c r="F241" s="31"/>
    </row>
    <row r="242" spans="1:6" x14ac:dyDescent="0.35">
      <c r="A242" s="2" t="s">
        <v>0</v>
      </c>
      <c r="C242" s="31"/>
      <c r="D242" s="31"/>
      <c r="E242" s="31"/>
      <c r="F242" s="31"/>
    </row>
    <row r="243" spans="1:6" x14ac:dyDescent="0.35">
      <c r="A243" s="2" t="s">
        <v>1</v>
      </c>
      <c r="C243" s="31"/>
      <c r="D243" s="31"/>
      <c r="E243" s="31"/>
      <c r="F243" s="31"/>
    </row>
    <row r="244" spans="1:6" x14ac:dyDescent="0.35">
      <c r="C244" s="31"/>
      <c r="D244" s="31"/>
      <c r="E244" s="31"/>
      <c r="F244" s="31"/>
    </row>
    <row r="245" spans="1:6" x14ac:dyDescent="0.35">
      <c r="A245" s="1" t="s">
        <v>428</v>
      </c>
      <c r="C245" s="31"/>
      <c r="D245" s="31"/>
      <c r="E245" s="31"/>
      <c r="F245" s="31"/>
    </row>
    <row r="246" spans="1:6" x14ac:dyDescent="0.35">
      <c r="A246" s="3" t="s">
        <v>429</v>
      </c>
      <c r="C246" s="31"/>
      <c r="D246" s="31"/>
      <c r="E246" s="31"/>
      <c r="F246" s="31"/>
    </row>
    <row r="247" spans="1:6" x14ac:dyDescent="0.35">
      <c r="A247" s="2" t="s">
        <v>0</v>
      </c>
      <c r="C247" s="31"/>
      <c r="D247" s="31"/>
      <c r="E247" s="31"/>
      <c r="F247" s="31"/>
    </row>
    <row r="248" spans="1:6" x14ac:dyDescent="0.35">
      <c r="A248" s="2" t="s">
        <v>1</v>
      </c>
      <c r="C248" s="31"/>
      <c r="D248" s="31"/>
      <c r="E248" s="31"/>
      <c r="F248" s="31"/>
    </row>
    <row r="249" spans="1:6" x14ac:dyDescent="0.35">
      <c r="C249" s="31"/>
      <c r="D249" s="31"/>
      <c r="E249" s="31"/>
      <c r="F249" s="31"/>
    </row>
    <row r="250" spans="1:6" x14ac:dyDescent="0.35">
      <c r="A250" s="1" t="s">
        <v>430</v>
      </c>
      <c r="C250" s="31"/>
      <c r="D250" s="31"/>
      <c r="E250" s="31"/>
      <c r="F250" s="31"/>
    </row>
    <row r="251" spans="1:6" x14ac:dyDescent="0.35">
      <c r="A251" s="3" t="s">
        <v>431</v>
      </c>
      <c r="C251" s="31"/>
      <c r="D251" s="31"/>
      <c r="E251" s="31"/>
      <c r="F251" s="31"/>
    </row>
    <row r="252" spans="1:6" x14ac:dyDescent="0.35">
      <c r="A252" s="2" t="s">
        <v>0</v>
      </c>
      <c r="C252" s="31"/>
      <c r="D252" s="31"/>
      <c r="E252" s="31"/>
      <c r="F252" s="31"/>
    </row>
    <row r="253" spans="1:6" x14ac:dyDescent="0.35">
      <c r="A253" s="2" t="s">
        <v>1</v>
      </c>
      <c r="C253" s="31"/>
      <c r="D253" s="31"/>
      <c r="E253" s="31"/>
      <c r="F253" s="31"/>
    </row>
    <row r="254" spans="1:6" x14ac:dyDescent="0.35">
      <c r="C254" s="31"/>
      <c r="D254" s="31"/>
      <c r="E254" s="31"/>
      <c r="F254" s="31"/>
    </row>
    <row r="255" spans="1:6" x14ac:dyDescent="0.35">
      <c r="A255" s="1" t="s">
        <v>432</v>
      </c>
      <c r="C255" s="31"/>
      <c r="D255" s="31"/>
      <c r="E255" s="31"/>
      <c r="F255" s="31"/>
    </row>
    <row r="256" spans="1:6" x14ac:dyDescent="0.35">
      <c r="A256" s="3" t="s">
        <v>433</v>
      </c>
      <c r="C256" s="31"/>
      <c r="D256" s="31"/>
      <c r="E256" s="31"/>
      <c r="F256" s="31"/>
    </row>
    <row r="257" spans="1:6" x14ac:dyDescent="0.35">
      <c r="A257" s="2" t="s">
        <v>0</v>
      </c>
      <c r="C257" s="31"/>
      <c r="D257" s="31"/>
      <c r="E257" s="31"/>
      <c r="F257" s="31"/>
    </row>
    <row r="258" spans="1:6" x14ac:dyDescent="0.35">
      <c r="A258" s="2" t="s">
        <v>1</v>
      </c>
      <c r="C258" s="31"/>
      <c r="D258" s="31"/>
      <c r="E258" s="31"/>
      <c r="F258" s="31"/>
    </row>
    <row r="259" spans="1:6" x14ac:dyDescent="0.35">
      <c r="C259" s="31"/>
      <c r="D259" s="31"/>
      <c r="E259" s="31"/>
      <c r="F259" s="31"/>
    </row>
    <row r="260" spans="1:6" x14ac:dyDescent="0.35">
      <c r="A260" s="1" t="s">
        <v>434</v>
      </c>
      <c r="C260" s="31"/>
      <c r="D260" s="31"/>
      <c r="E260" s="31"/>
      <c r="F260" s="31"/>
    </row>
    <row r="261" spans="1:6" x14ac:dyDescent="0.35">
      <c r="A261" s="3" t="s">
        <v>435</v>
      </c>
      <c r="C261" s="31"/>
      <c r="D261" s="31"/>
      <c r="E261" s="31"/>
      <c r="F261" s="31"/>
    </row>
    <row r="262" spans="1:6" x14ac:dyDescent="0.35">
      <c r="A262" s="2" t="s">
        <v>0</v>
      </c>
      <c r="C262" s="31"/>
      <c r="D262" s="31"/>
      <c r="E262" s="31"/>
      <c r="F262" s="31"/>
    </row>
    <row r="263" spans="1:6" x14ac:dyDescent="0.35">
      <c r="A263" s="2" t="s">
        <v>1</v>
      </c>
      <c r="C263" s="31"/>
      <c r="D263" s="31"/>
      <c r="E263" s="31"/>
      <c r="F263" s="31"/>
    </row>
    <row r="264" spans="1:6" x14ac:dyDescent="0.35">
      <c r="C264" s="31"/>
      <c r="D264" s="31"/>
      <c r="E264" s="31"/>
      <c r="F264" s="31"/>
    </row>
    <row r="265" spans="1:6" x14ac:dyDescent="0.35">
      <c r="A265" s="1" t="s">
        <v>436</v>
      </c>
      <c r="C265" s="31"/>
      <c r="D265" s="31"/>
      <c r="E265" s="31"/>
      <c r="F265" s="31"/>
    </row>
    <row r="266" spans="1:6" x14ac:dyDescent="0.35">
      <c r="A266" s="3" t="s">
        <v>437</v>
      </c>
      <c r="C266" s="31"/>
      <c r="D266" s="31"/>
      <c r="E266" s="31"/>
      <c r="F266" s="31"/>
    </row>
    <row r="267" spans="1:6" x14ac:dyDescent="0.35">
      <c r="A267" s="2" t="s">
        <v>0</v>
      </c>
      <c r="C267" s="31"/>
      <c r="D267" s="31"/>
      <c r="E267" s="31"/>
      <c r="F267" s="31"/>
    </row>
    <row r="268" spans="1:6" x14ac:dyDescent="0.35">
      <c r="A268" s="2" t="s">
        <v>1</v>
      </c>
      <c r="C268" s="31"/>
      <c r="D268" s="31"/>
      <c r="E268" s="31"/>
      <c r="F268" s="31"/>
    </row>
    <row r="269" spans="1:6" x14ac:dyDescent="0.35">
      <c r="C269" s="31"/>
      <c r="D269" s="31"/>
      <c r="E269" s="31"/>
      <c r="F269" s="31"/>
    </row>
    <row r="270" spans="1:6" x14ac:dyDescent="0.35">
      <c r="A270" s="1" t="s">
        <v>438</v>
      </c>
      <c r="C270" s="31"/>
      <c r="D270" s="31"/>
      <c r="E270" s="31"/>
      <c r="F270" s="31"/>
    </row>
    <row r="271" spans="1:6" x14ac:dyDescent="0.35">
      <c r="A271" s="3" t="s">
        <v>439</v>
      </c>
      <c r="C271" s="31"/>
      <c r="D271" s="31"/>
      <c r="E271" s="31"/>
      <c r="F271" s="31"/>
    </row>
    <row r="272" spans="1:6" x14ac:dyDescent="0.35">
      <c r="A272" s="2" t="s">
        <v>0</v>
      </c>
      <c r="C272" s="31"/>
      <c r="D272" s="31"/>
      <c r="E272" s="31"/>
      <c r="F272" s="31"/>
    </row>
    <row r="273" spans="1:6" x14ac:dyDescent="0.35">
      <c r="A273" s="2" t="s">
        <v>1</v>
      </c>
      <c r="C273" s="31"/>
      <c r="D273" s="31"/>
      <c r="E273" s="31"/>
      <c r="F273" s="31"/>
    </row>
    <row r="274" spans="1:6" x14ac:dyDescent="0.35">
      <c r="C274" s="31"/>
      <c r="D274" s="31"/>
      <c r="E274" s="31"/>
      <c r="F274" s="31"/>
    </row>
    <row r="275" spans="1:6" x14ac:dyDescent="0.35">
      <c r="A275" s="1" t="s">
        <v>440</v>
      </c>
      <c r="C275" s="31"/>
      <c r="D275" s="31"/>
      <c r="E275" s="31"/>
      <c r="F275" s="31"/>
    </row>
    <row r="276" spans="1:6" x14ac:dyDescent="0.35">
      <c r="A276" s="3" t="s">
        <v>441</v>
      </c>
      <c r="C276" s="31"/>
      <c r="D276" s="31"/>
      <c r="E276" s="31"/>
      <c r="F276" s="31"/>
    </row>
    <row r="277" spans="1:6" x14ac:dyDescent="0.35">
      <c r="A277" s="2" t="s">
        <v>0</v>
      </c>
      <c r="C277" s="31"/>
      <c r="D277" s="31"/>
      <c r="E277" s="31"/>
      <c r="F277" s="31"/>
    </row>
    <row r="278" spans="1:6" x14ac:dyDescent="0.35">
      <c r="A278" s="2" t="s">
        <v>1</v>
      </c>
      <c r="C278" s="31"/>
      <c r="D278" s="31"/>
      <c r="E278" s="31"/>
      <c r="F278" s="31"/>
    </row>
    <row r="279" spans="1:6" x14ac:dyDescent="0.35">
      <c r="C279" s="31"/>
      <c r="D279" s="31"/>
      <c r="E279" s="31"/>
      <c r="F279" s="31"/>
    </row>
    <row r="280" spans="1:6" x14ac:dyDescent="0.35">
      <c r="A280" s="1" t="s">
        <v>442</v>
      </c>
      <c r="C280" s="31"/>
      <c r="D280" s="31"/>
      <c r="E280" s="31"/>
      <c r="F280" s="31"/>
    </row>
    <row r="281" spans="1:6" x14ac:dyDescent="0.35">
      <c r="A281" s="3" t="s">
        <v>443</v>
      </c>
      <c r="C281" s="31"/>
      <c r="D281" s="31"/>
      <c r="E281" s="31"/>
      <c r="F281" s="31"/>
    </row>
    <row r="282" spans="1:6" x14ac:dyDescent="0.35">
      <c r="A282" s="2" t="s">
        <v>0</v>
      </c>
      <c r="C282" s="31"/>
      <c r="D282" s="31"/>
      <c r="E282" s="31"/>
      <c r="F282" s="31"/>
    </row>
    <row r="283" spans="1:6" x14ac:dyDescent="0.35">
      <c r="A283" s="2" t="s">
        <v>1</v>
      </c>
      <c r="C283" s="31"/>
      <c r="D283" s="31"/>
      <c r="E283" s="31"/>
      <c r="F283" s="31"/>
    </row>
    <row r="284" spans="1:6" x14ac:dyDescent="0.35">
      <c r="C284" s="31"/>
      <c r="D284" s="31"/>
      <c r="E284" s="31"/>
      <c r="F284" s="31"/>
    </row>
    <row r="285" spans="1:6" x14ac:dyDescent="0.35">
      <c r="A285" s="1" t="s">
        <v>444</v>
      </c>
      <c r="C285" s="31"/>
      <c r="D285" s="31"/>
      <c r="E285" s="31"/>
      <c r="F285" s="31"/>
    </row>
    <row r="286" spans="1:6" x14ac:dyDescent="0.35">
      <c r="A286" s="3" t="s">
        <v>445</v>
      </c>
      <c r="C286" s="31"/>
      <c r="D286" s="31"/>
      <c r="E286" s="31"/>
      <c r="F286" s="31"/>
    </row>
    <row r="287" spans="1:6" x14ac:dyDescent="0.35">
      <c r="A287" s="2" t="s">
        <v>0</v>
      </c>
      <c r="C287" s="31"/>
      <c r="D287" s="31"/>
      <c r="E287" s="31"/>
      <c r="F287" s="31"/>
    </row>
    <row r="288" spans="1:6" x14ac:dyDescent="0.35">
      <c r="A288" s="2" t="s">
        <v>1</v>
      </c>
      <c r="C288" s="31"/>
      <c r="D288" s="31"/>
      <c r="E288" s="31"/>
      <c r="F288" s="31"/>
    </row>
    <row r="289" spans="1:31" x14ac:dyDescent="0.35">
      <c r="C289" s="31"/>
      <c r="D289" s="31"/>
      <c r="E289" s="31"/>
      <c r="F289" s="31"/>
    </row>
    <row r="290" spans="1:31" ht="15" customHeight="1" x14ac:dyDescent="0.35">
      <c r="B290" s="34" t="s">
        <v>475</v>
      </c>
      <c r="C290" s="35"/>
      <c r="D290" s="35"/>
      <c r="E290" s="35"/>
      <c r="F290" s="35"/>
      <c r="G290" s="35"/>
    </row>
    <row r="291" spans="1:31" x14ac:dyDescent="0.35">
      <c r="B291" s="35"/>
      <c r="C291" s="35"/>
      <c r="D291" s="35"/>
      <c r="E291" s="35"/>
      <c r="F291" s="35"/>
      <c r="G291" s="35"/>
    </row>
    <row r="292" spans="1:31" x14ac:dyDescent="0.35">
      <c r="B292" s="13">
        <v>1</v>
      </c>
      <c r="C292" s="13">
        <v>2</v>
      </c>
      <c r="D292" s="13">
        <v>3</v>
      </c>
      <c r="E292" s="13">
        <v>4</v>
      </c>
      <c r="F292" s="13">
        <v>5</v>
      </c>
      <c r="G292" s="13">
        <v>6</v>
      </c>
      <c r="H292" s="13">
        <v>7</v>
      </c>
      <c r="I292" s="13">
        <v>8</v>
      </c>
      <c r="J292" s="13">
        <v>9</v>
      </c>
      <c r="K292" s="13">
        <v>10</v>
      </c>
      <c r="L292" s="13">
        <v>11</v>
      </c>
      <c r="M292" s="13">
        <v>12</v>
      </c>
      <c r="N292" s="13">
        <v>13</v>
      </c>
      <c r="O292" s="13">
        <v>14</v>
      </c>
      <c r="P292" s="13">
        <v>15</v>
      </c>
      <c r="Q292" s="13">
        <v>16</v>
      </c>
      <c r="R292" s="13">
        <v>17</v>
      </c>
      <c r="S292" s="13">
        <v>18</v>
      </c>
      <c r="T292" s="13">
        <v>19</v>
      </c>
      <c r="U292" s="13">
        <v>20</v>
      </c>
      <c r="V292" s="13">
        <v>21</v>
      </c>
      <c r="W292" s="13">
        <v>22</v>
      </c>
      <c r="X292" s="13">
        <v>23</v>
      </c>
      <c r="Y292" s="13">
        <v>24</v>
      </c>
      <c r="Z292" s="13">
        <v>25</v>
      </c>
      <c r="AA292" s="13">
        <v>26</v>
      </c>
      <c r="AB292" s="13">
        <v>27</v>
      </c>
      <c r="AC292" s="13">
        <v>28</v>
      </c>
      <c r="AD292" s="13">
        <v>29</v>
      </c>
      <c r="AE292" s="13">
        <v>30</v>
      </c>
    </row>
    <row r="293" spans="1:31" x14ac:dyDescent="0.35">
      <c r="A293" s="1" t="s">
        <v>446</v>
      </c>
      <c r="C293" s="31"/>
      <c r="D293" s="31"/>
      <c r="E293" s="31"/>
      <c r="F293" s="31"/>
    </row>
    <row r="294" spans="1:31" x14ac:dyDescent="0.35">
      <c r="A294" s="3" t="s">
        <v>447</v>
      </c>
      <c r="C294" s="31"/>
      <c r="D294" s="31"/>
      <c r="E294" s="31"/>
      <c r="F294" s="31"/>
    </row>
    <row r="295" spans="1:31" x14ac:dyDescent="0.35">
      <c r="A295" s="2" t="s">
        <v>0</v>
      </c>
      <c r="C295" s="31"/>
      <c r="D295" s="31"/>
      <c r="E295" s="31"/>
      <c r="F295" s="31"/>
    </row>
    <row r="296" spans="1:31" x14ac:dyDescent="0.35">
      <c r="A296" s="2" t="s">
        <v>1</v>
      </c>
      <c r="C296" s="31"/>
      <c r="D296" s="31"/>
      <c r="E296" s="31"/>
      <c r="F296" s="31"/>
    </row>
    <row r="297" spans="1:31" x14ac:dyDescent="0.35">
      <c r="C297" s="31"/>
      <c r="D297" s="31"/>
      <c r="E297" s="31"/>
      <c r="F297" s="31"/>
    </row>
    <row r="298" spans="1:31" x14ac:dyDescent="0.35">
      <c r="A298" s="1" t="s">
        <v>448</v>
      </c>
      <c r="C298" s="31"/>
      <c r="D298" s="31"/>
      <c r="E298" s="31"/>
      <c r="F298" s="31"/>
    </row>
    <row r="299" spans="1:31" x14ac:dyDescent="0.35">
      <c r="A299" s="3" t="s">
        <v>449</v>
      </c>
      <c r="C299" s="31"/>
      <c r="D299" s="31"/>
      <c r="E299" s="31"/>
      <c r="F299" s="31"/>
    </row>
    <row r="300" spans="1:31" x14ac:dyDescent="0.35">
      <c r="A300" s="2" t="s">
        <v>0</v>
      </c>
      <c r="C300" s="31"/>
      <c r="D300" s="31"/>
      <c r="E300" s="31"/>
      <c r="F300" s="31"/>
    </row>
    <row r="301" spans="1:31" x14ac:dyDescent="0.35">
      <c r="A301" s="2" t="s">
        <v>1</v>
      </c>
      <c r="C301" s="31"/>
      <c r="D301" s="31"/>
      <c r="E301" s="31"/>
      <c r="F301" s="31"/>
    </row>
    <row r="302" spans="1:31" x14ac:dyDescent="0.35">
      <c r="C302" s="31"/>
      <c r="D302" s="31"/>
      <c r="E302" s="31"/>
      <c r="F302" s="31"/>
    </row>
    <row r="303" spans="1:31" x14ac:dyDescent="0.35">
      <c r="A303" s="1" t="s">
        <v>450</v>
      </c>
      <c r="C303" s="31"/>
      <c r="D303" s="31"/>
      <c r="E303" s="31"/>
      <c r="F303" s="31"/>
    </row>
    <row r="304" spans="1:31" x14ac:dyDescent="0.35">
      <c r="A304" s="3" t="s">
        <v>451</v>
      </c>
      <c r="C304" s="31"/>
      <c r="D304" s="31"/>
      <c r="E304" s="31"/>
      <c r="F304" s="31"/>
    </row>
    <row r="305" spans="1:6" x14ac:dyDescent="0.35">
      <c r="A305" s="2" t="s">
        <v>0</v>
      </c>
      <c r="C305" s="31"/>
      <c r="D305" s="31"/>
      <c r="E305" s="31"/>
      <c r="F305" s="31"/>
    </row>
    <row r="306" spans="1:6" x14ac:dyDescent="0.35">
      <c r="A306" s="2" t="s">
        <v>1</v>
      </c>
      <c r="C306" s="31"/>
      <c r="D306" s="31"/>
      <c r="E306" s="31"/>
      <c r="F306" s="31"/>
    </row>
    <row r="307" spans="1:6" x14ac:dyDescent="0.35">
      <c r="C307" s="31"/>
      <c r="D307" s="31"/>
      <c r="E307" s="31"/>
      <c r="F307" s="31"/>
    </row>
    <row r="308" spans="1:6" x14ac:dyDescent="0.35">
      <c r="A308" s="1" t="s">
        <v>452</v>
      </c>
    </row>
    <row r="309" spans="1:6" x14ac:dyDescent="0.35">
      <c r="A309" s="3" t="s">
        <v>453</v>
      </c>
    </row>
    <row r="310" spans="1:6" x14ac:dyDescent="0.35">
      <c r="A310" s="2" t="s">
        <v>0</v>
      </c>
    </row>
    <row r="311" spans="1:6" x14ac:dyDescent="0.35">
      <c r="A311" s="2" t="s">
        <v>1</v>
      </c>
    </row>
    <row r="313" spans="1:6" x14ac:dyDescent="0.35">
      <c r="A313" s="1" t="s">
        <v>454</v>
      </c>
    </row>
    <row r="314" spans="1:6" x14ac:dyDescent="0.35">
      <c r="A314" s="3" t="s">
        <v>455</v>
      </c>
    </row>
    <row r="315" spans="1:6" x14ac:dyDescent="0.35">
      <c r="A315" s="2" t="s">
        <v>0</v>
      </c>
    </row>
    <row r="316" spans="1:6" x14ac:dyDescent="0.35">
      <c r="A316" s="2" t="s">
        <v>1</v>
      </c>
    </row>
    <row r="318" spans="1:6" x14ac:dyDescent="0.35">
      <c r="A318" s="1" t="s">
        <v>456</v>
      </c>
    </row>
    <row r="319" spans="1:6" x14ac:dyDescent="0.35">
      <c r="A319" s="3" t="s">
        <v>457</v>
      </c>
    </row>
    <row r="320" spans="1:6" x14ac:dyDescent="0.35">
      <c r="A320" s="2" t="s">
        <v>0</v>
      </c>
    </row>
    <row r="321" spans="1:6" x14ac:dyDescent="0.35">
      <c r="A321" s="2" t="s">
        <v>1</v>
      </c>
    </row>
    <row r="323" spans="1:6" x14ac:dyDescent="0.35">
      <c r="A323" s="1" t="s">
        <v>458</v>
      </c>
      <c r="C323" s="31"/>
      <c r="D323" s="31"/>
      <c r="E323" s="31"/>
      <c r="F323" s="31"/>
    </row>
    <row r="324" spans="1:6" x14ac:dyDescent="0.35">
      <c r="A324" s="3" t="s">
        <v>459</v>
      </c>
      <c r="C324" s="31"/>
      <c r="D324" s="31"/>
      <c r="E324" s="31"/>
      <c r="F324" s="31"/>
    </row>
    <row r="325" spans="1:6" x14ac:dyDescent="0.35">
      <c r="A325" s="2" t="s">
        <v>0</v>
      </c>
      <c r="C325" s="31"/>
      <c r="D325" s="31"/>
      <c r="E325" s="31"/>
      <c r="F325" s="31"/>
    </row>
    <row r="326" spans="1:6" x14ac:dyDescent="0.35">
      <c r="A326" s="2" t="s">
        <v>1</v>
      </c>
      <c r="C326" s="31"/>
      <c r="D326" s="31"/>
      <c r="E326" s="31"/>
      <c r="F326" s="31"/>
    </row>
    <row r="327" spans="1:6" x14ac:dyDescent="0.35">
      <c r="C327" s="31"/>
      <c r="D327" s="31"/>
      <c r="E327" s="31"/>
      <c r="F327" s="31"/>
    </row>
    <row r="328" spans="1:6" x14ac:dyDescent="0.35">
      <c r="A328" s="1" t="s">
        <v>460</v>
      </c>
      <c r="C328" s="31"/>
      <c r="D328" s="31"/>
      <c r="E328" s="31"/>
      <c r="F328" s="31"/>
    </row>
    <row r="329" spans="1:6" x14ac:dyDescent="0.35">
      <c r="A329" s="3" t="s">
        <v>461</v>
      </c>
      <c r="C329" s="31"/>
      <c r="D329" s="31"/>
      <c r="E329" s="31"/>
      <c r="F329" s="31"/>
    </row>
    <row r="330" spans="1:6" x14ac:dyDescent="0.35">
      <c r="A330" s="2" t="s">
        <v>0</v>
      </c>
      <c r="C330" s="31"/>
      <c r="D330" s="31"/>
      <c r="E330" s="31"/>
      <c r="F330" s="31"/>
    </row>
    <row r="331" spans="1:6" x14ac:dyDescent="0.35">
      <c r="A331" s="2" t="s">
        <v>1</v>
      </c>
      <c r="C331" s="31"/>
      <c r="D331" s="31"/>
      <c r="E331" s="31"/>
      <c r="F331" s="31"/>
    </row>
    <row r="332" spans="1:6" x14ac:dyDescent="0.35">
      <c r="C332" s="31"/>
      <c r="D332" s="31"/>
      <c r="E332" s="31"/>
      <c r="F332" s="31"/>
    </row>
    <row r="333" spans="1:6" x14ac:dyDescent="0.35">
      <c r="A333" s="1" t="s">
        <v>462</v>
      </c>
      <c r="C333" s="31"/>
      <c r="D333" s="31"/>
      <c r="E333" s="31"/>
      <c r="F333" s="31"/>
    </row>
    <row r="334" spans="1:6" x14ac:dyDescent="0.35">
      <c r="A334" s="3" t="s">
        <v>463</v>
      </c>
      <c r="C334" s="31"/>
      <c r="D334" s="31"/>
      <c r="E334" s="31"/>
      <c r="F334" s="31"/>
    </row>
    <row r="335" spans="1:6" x14ac:dyDescent="0.35">
      <c r="A335" s="2" t="s">
        <v>0</v>
      </c>
      <c r="C335" s="31"/>
      <c r="D335" s="31"/>
      <c r="E335" s="31"/>
      <c r="F335" s="31"/>
    </row>
    <row r="336" spans="1:6" x14ac:dyDescent="0.35">
      <c r="A336" s="2" t="s">
        <v>1</v>
      </c>
      <c r="C336" s="31"/>
      <c r="D336" s="31"/>
      <c r="E336" s="31"/>
      <c r="F336" s="31"/>
    </row>
    <row r="337" spans="1:6" x14ac:dyDescent="0.35">
      <c r="A337" s="2"/>
      <c r="C337" s="31"/>
      <c r="D337" s="31"/>
      <c r="E337" s="31"/>
      <c r="F337" s="31"/>
    </row>
    <row r="338" spans="1:6" x14ac:dyDescent="0.35">
      <c r="A338" s="1" t="s">
        <v>464</v>
      </c>
    </row>
    <row r="339" spans="1:6" x14ac:dyDescent="0.35">
      <c r="A339" s="3" t="s">
        <v>465</v>
      </c>
    </row>
    <row r="340" spans="1:6" x14ac:dyDescent="0.35">
      <c r="A340" s="2" t="s">
        <v>0</v>
      </c>
    </row>
    <row r="341" spans="1:6" x14ac:dyDescent="0.35">
      <c r="A341" s="2" t="s">
        <v>1</v>
      </c>
    </row>
    <row r="343" spans="1:6" x14ac:dyDescent="0.35">
      <c r="A343" s="1" t="s">
        <v>466</v>
      </c>
    </row>
    <row r="344" spans="1:6" x14ac:dyDescent="0.35">
      <c r="A344" s="3" t="s">
        <v>467</v>
      </c>
    </row>
    <row r="345" spans="1:6" x14ac:dyDescent="0.35">
      <c r="A345" s="2" t="s">
        <v>0</v>
      </c>
    </row>
    <row r="346" spans="1:6" x14ac:dyDescent="0.35">
      <c r="A346" s="2" t="s">
        <v>1</v>
      </c>
    </row>
    <row r="348" spans="1:6" x14ac:dyDescent="0.35">
      <c r="A348" s="1" t="s">
        <v>468</v>
      </c>
      <c r="C348" s="31"/>
      <c r="D348" s="31"/>
      <c r="E348" s="31"/>
      <c r="F348" s="31"/>
    </row>
    <row r="349" spans="1:6" x14ac:dyDescent="0.35">
      <c r="A349" s="3" t="s">
        <v>469</v>
      </c>
      <c r="C349" s="31"/>
      <c r="D349" s="31"/>
      <c r="E349" s="31"/>
      <c r="F349" s="31"/>
    </row>
    <row r="350" spans="1:6" x14ac:dyDescent="0.35">
      <c r="A350" s="2" t="s">
        <v>0</v>
      </c>
      <c r="C350" s="31"/>
      <c r="D350" s="31"/>
      <c r="E350" s="31"/>
      <c r="F350" s="31"/>
    </row>
    <row r="351" spans="1:6" x14ac:dyDescent="0.35">
      <c r="A351" s="2" t="s">
        <v>1</v>
      </c>
      <c r="C351" s="31"/>
      <c r="D351" s="31"/>
      <c r="E351" s="31"/>
      <c r="F351" s="31"/>
    </row>
    <row r="352" spans="1:6" x14ac:dyDescent="0.35">
      <c r="C352" s="31"/>
      <c r="D352" s="31"/>
      <c r="E352" s="31"/>
      <c r="F352" s="31"/>
    </row>
    <row r="353" spans="1:6" x14ac:dyDescent="0.35">
      <c r="A353" s="1" t="s">
        <v>470</v>
      </c>
    </row>
    <row r="354" spans="1:6" x14ac:dyDescent="0.35">
      <c r="A354" s="3" t="s">
        <v>471</v>
      </c>
    </row>
    <row r="355" spans="1:6" x14ac:dyDescent="0.35">
      <c r="A355" s="2" t="s">
        <v>0</v>
      </c>
    </row>
    <row r="356" spans="1:6" x14ac:dyDescent="0.35">
      <c r="A356" s="2" t="s">
        <v>1</v>
      </c>
    </row>
    <row r="358" spans="1:6" x14ac:dyDescent="0.35">
      <c r="A358" s="1" t="s">
        <v>158</v>
      </c>
      <c r="C358" s="31"/>
      <c r="D358" s="31"/>
      <c r="E358" s="31"/>
      <c r="F358" s="31"/>
    </row>
    <row r="359" spans="1:6" x14ac:dyDescent="0.35">
      <c r="A359" s="3" t="s">
        <v>472</v>
      </c>
      <c r="C359" s="31"/>
      <c r="D359" s="31"/>
      <c r="E359" s="31"/>
      <c r="F359" s="31"/>
    </row>
    <row r="360" spans="1:6" x14ac:dyDescent="0.35">
      <c r="A360" s="2" t="s">
        <v>0</v>
      </c>
    </row>
    <row r="361" spans="1:6" x14ac:dyDescent="0.35">
      <c r="A361" s="2" t="s">
        <v>1</v>
      </c>
    </row>
  </sheetData>
  <mergeCells count="7">
    <mergeCell ref="B134:G135"/>
    <mergeCell ref="B147:G148"/>
    <mergeCell ref="B290:G291"/>
    <mergeCell ref="D1:I2"/>
    <mergeCell ref="D24:I25"/>
    <mergeCell ref="D47:I48"/>
    <mergeCell ref="D70:I7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25"/>
  <sheetViews>
    <sheetView topLeftCell="A68" zoomScale="58" zoomScaleNormal="40" workbookViewId="0">
      <selection activeCell="S85" sqref="S85"/>
    </sheetView>
  </sheetViews>
  <sheetFormatPr defaultRowHeight="14.5" x14ac:dyDescent="0.35"/>
  <cols>
    <col min="1" max="1" width="32.1796875" customWidth="1"/>
    <col min="2" max="2" width="13.81640625" customWidth="1"/>
    <col min="3" max="3" width="13.1796875" customWidth="1"/>
    <col min="4" max="4" width="14" customWidth="1"/>
    <col min="5" max="5" width="13.81640625" customWidth="1"/>
    <col min="6" max="6" width="13.1796875" customWidth="1"/>
    <col min="7" max="7" width="14.453125" customWidth="1"/>
    <col min="8" max="8" width="12.7265625" customWidth="1"/>
    <col min="9" max="9" width="14.1796875" customWidth="1"/>
    <col min="10" max="10" width="13.81640625" customWidth="1"/>
    <col min="11" max="11" width="14.26953125" customWidth="1"/>
    <col min="12" max="12" width="9.7265625" bestFit="1" customWidth="1"/>
    <col min="13" max="13" width="14" bestFit="1" customWidth="1"/>
    <col min="14" max="15" width="26.26953125" bestFit="1" customWidth="1"/>
    <col min="16" max="16" width="9.7265625" bestFit="1" customWidth="1"/>
  </cols>
  <sheetData>
    <row r="1" spans="1:31" x14ac:dyDescent="0.35"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</row>
    <row r="2" spans="1:31" x14ac:dyDescent="0.35">
      <c r="A2" s="1" t="s">
        <v>129</v>
      </c>
    </row>
    <row r="3" spans="1:31" x14ac:dyDescent="0.35">
      <c r="A3" s="3" t="s">
        <v>308</v>
      </c>
    </row>
    <row r="4" spans="1:31" x14ac:dyDescent="0.35">
      <c r="A4" s="2" t="s">
        <v>0</v>
      </c>
      <c r="B4">
        <v>6</v>
      </c>
      <c r="E4">
        <v>2</v>
      </c>
      <c r="G4">
        <v>1</v>
      </c>
      <c r="H4">
        <v>2</v>
      </c>
      <c r="J4">
        <v>1</v>
      </c>
      <c r="K4">
        <v>2</v>
      </c>
      <c r="L4" s="30">
        <f>SUMPRODUCT(
  --(LEFT([1]!day_11[produk], LEN($A3)) = $A3),
  --(ISNUMBER(VALUE(MID([1]!day_11[produk], LEN($A3)+1, 1)))),
  [1]!day_11[qty]
)</f>
        <v>0</v>
      </c>
      <c r="M4" s="30">
        <f>SUMPRODUCT(
  --(LEFT([1]!day_12[produk], LEN($A3)) = $A3),
  --(ISNUMBER(VALUE(MID([1]!day_12[produk], LEN($A3)+1, 1)))),
  [1]!day_12[qty]
)</f>
        <v>1</v>
      </c>
      <c r="N4" s="30">
        <f>SUMPRODUCT(
  --(LEFT([1]!day_13[produk], LEN($A3)) = $A3),
  --(ISNUMBER(VALUE(MID([1]!day_13[produk], LEN($A3)+1, 1)))),
  [1]!day_13[qty]
)</f>
        <v>1</v>
      </c>
      <c r="O4" s="30">
        <f>SUMPRODUCT(
  --(LEFT([1]!day_14[produk], LEN($A3)) = $A3),
  --(ISNUMBER(VALUE(MID([1]!day_14[produk], LEN($A3)+1, 1)))),
  [1]!day_14[qty]
)</f>
        <v>1</v>
      </c>
      <c r="P4" s="30">
        <f>SUMPRODUCT(
  --(LEFT([1]!day_15[produk], LEN($A3)) = $A3),
  --(ISNUMBER(VALUE(MID([1]!day_15[produk], LEN($A3)+1, 1)))),
  [1]!day_15[qty]
)</f>
        <v>2</v>
      </c>
    </row>
    <row r="5" spans="1:31" x14ac:dyDescent="0.35">
      <c r="A5" s="2" t="s">
        <v>1</v>
      </c>
      <c r="B5" s="20">
        <v>41130</v>
      </c>
      <c r="C5" s="7"/>
      <c r="E5" s="20">
        <v>25410</v>
      </c>
      <c r="G5" s="20">
        <v>24155</v>
      </c>
      <c r="H5" s="20">
        <v>9375</v>
      </c>
      <c r="J5" s="20">
        <v>8005</v>
      </c>
      <c r="K5" s="20">
        <v>1355</v>
      </c>
      <c r="L5" s="30">
        <f>SUMPRODUCT(
  --(LEFT([1]!day_11[produk], LEN($A3)) = $A3),
  --(ISNUMBER(VALUE(MID([1]!day_11[produk], LEN($A3)+1, 1)))),
  [1]!day_11[harga]
)</f>
        <v>0</v>
      </c>
      <c r="M5" s="30">
        <f>SUMPRODUCT(
  --(LEFT([1]!day_12[produk], LEN($A3)) = $A3),
  --(ISNUMBER(VALUE(MID([1]!day_12[produk], LEN($A3)+1, 1)))),
  [1]!day_12[harga]
)</f>
        <v>7995</v>
      </c>
      <c r="N5" s="30">
        <f>SUMPRODUCT(
  --(LEFT([1]!day_13[produk], LEN($A3)) = $A3),
  --(ISNUMBER(VALUE(MID([1]!day_13[produk], LEN($A3)+1, 1)))),
  [1]!day_13[harga]
)</f>
        <v>7995</v>
      </c>
      <c r="O5" s="30">
        <f>SUMPRODUCT(
  --(LEFT([1]!day_14[produk], LEN($A3)) = $A3),
  --(ISNUMBER(VALUE(MID([1]!day_14[produk], LEN($A3)+1, 1)))),
  [1]!day_14[harga]
)</f>
        <v>1155</v>
      </c>
      <c r="P5" s="30">
        <f>SUMPRODUCT(
  --(LEFT([1]!day_15[produk], LEN($A3)) = $A3),
  --(ISNUMBER(VALUE(MID([1]!day_15[produk], LEN($A3)+1, 1)))),
  [1]!day_15[harga]
)</f>
        <v>9275</v>
      </c>
    </row>
    <row r="6" spans="1:31" x14ac:dyDescent="0.35">
      <c r="L6" s="21"/>
      <c r="M6" s="21"/>
      <c r="N6" s="21"/>
      <c r="O6" s="21"/>
    </row>
    <row r="7" spans="1:31" x14ac:dyDescent="0.35">
      <c r="A7" s="1" t="s">
        <v>130</v>
      </c>
      <c r="L7" s="21"/>
      <c r="M7" s="21"/>
      <c r="N7" s="21"/>
      <c r="O7" s="21"/>
    </row>
    <row r="8" spans="1:31" x14ac:dyDescent="0.35">
      <c r="A8" s="3" t="s">
        <v>309</v>
      </c>
      <c r="L8" s="21"/>
      <c r="M8" s="21"/>
      <c r="N8" s="21"/>
      <c r="O8" s="21"/>
    </row>
    <row r="9" spans="1:31" x14ac:dyDescent="0.35">
      <c r="A9" s="2" t="s">
        <v>0</v>
      </c>
      <c r="B9" s="4">
        <v>57</v>
      </c>
      <c r="C9" s="4">
        <v>48</v>
      </c>
      <c r="D9" s="4">
        <v>61</v>
      </c>
      <c r="E9" s="4">
        <v>57</v>
      </c>
      <c r="F9" s="4">
        <v>86</v>
      </c>
      <c r="G9" s="4">
        <v>47</v>
      </c>
      <c r="H9" s="4">
        <v>52</v>
      </c>
      <c r="I9" s="4">
        <v>53</v>
      </c>
      <c r="J9" s="4">
        <v>82</v>
      </c>
      <c r="K9" s="4">
        <v>7</v>
      </c>
      <c r="L9" s="30">
        <f>SUMPRODUCT(
  --(LEFT([1]!day_11[produk], LEN($A8)) = $A8),
  --(ISNUMBER(VALUE(MID([1]!day_11[produk], LEN($A8)+1, 1)))),
  [1]!day_11[qty]
)</f>
        <v>40</v>
      </c>
      <c r="M9" s="30">
        <f>SUMPRODUCT(
  --(LEFT([1]!day_12[produk], LEN($A8)) = $A8),
  --(ISNUMBER(VALUE(MID([1]!day_12[produk], LEN($A8)+1, 1)))),
  [1]!day_12[qty]
)</f>
        <v>50</v>
      </c>
      <c r="N9" s="30">
        <f>SUMPRODUCT(
  --(LEFT([1]!day_13[produk], LEN($A8)) = $A8),
  --(ISNUMBER(VALUE(MID([1]!day_13[produk], LEN($A8)+1, 1)))),
  [1]!day_13[qty]
)</f>
        <v>41</v>
      </c>
      <c r="O9" s="30">
        <f>SUMPRODUCT(
  --(LEFT([1]!day_14[produk], LEN($A8)) = $A8),
  --(ISNUMBER(VALUE(MID([1]!day_14[produk], LEN($A8)+1, 1)))),
  [1]!day_14[qty]
)</f>
        <v>47</v>
      </c>
      <c r="P9" s="30">
        <f>SUMPRODUCT(
  --(LEFT([1]!day_15[produk], LEN($A8)) = $A8),
  --(ISNUMBER(VALUE(MID([1]!day_15[produk], LEN($A8)+1, 1)))),
  [1]!day_15[qty]
)</f>
        <v>51</v>
      </c>
    </row>
    <row r="10" spans="1:31" x14ac:dyDescent="0.35">
      <c r="A10" s="2" t="s">
        <v>1</v>
      </c>
      <c r="B10" s="20">
        <v>615325</v>
      </c>
      <c r="C10" s="20">
        <v>618133</v>
      </c>
      <c r="D10" s="20">
        <v>767024</v>
      </c>
      <c r="E10" s="20">
        <v>629575</v>
      </c>
      <c r="F10" s="20">
        <v>2509918</v>
      </c>
      <c r="G10" s="20">
        <v>545037</v>
      </c>
      <c r="H10" s="20">
        <v>624689</v>
      </c>
      <c r="I10" s="20">
        <v>651932</v>
      </c>
      <c r="J10" s="20">
        <v>2458297</v>
      </c>
      <c r="K10" s="20">
        <v>495895</v>
      </c>
      <c r="L10" s="30">
        <f>SUMPRODUCT(
  --(LEFT([1]!day_11[produk], LEN($A8)) = $A8),
  --(ISNUMBER(VALUE(MID([1]!day_11[produk], LEN($A8)+1, 1)))),
  [1]!day_11[harga]
)</f>
        <v>460287</v>
      </c>
      <c r="M10" s="30">
        <f>SUMPRODUCT(
  --(LEFT([1]!day_12[produk], LEN($A8)) = $A8),
  --(ISNUMBER(VALUE(MID([1]!day_12[produk], LEN($A8)+1, 1)))),
  [1]!day_12[harga]
)</f>
        <v>767302</v>
      </c>
      <c r="N10" s="30">
        <f>SUMPRODUCT(
  --(LEFT([1]!day_13[produk], LEN($A8)) = $A8),
  --(ISNUMBER(VALUE(MID([1]!day_13[produk], LEN($A8)+1, 1)))),
  [1]!day_13[harga]
)</f>
        <v>413367</v>
      </c>
      <c r="O10" s="30">
        <f>SUMPRODUCT(
  --(LEFT([1]!day_14[produk], LEN($A8)) = $A8),
  --(ISNUMBER(VALUE(MID([1]!day_14[produk], LEN($A8)+1, 1)))),
  [1]!day_14[harga]
)</f>
        <v>547040</v>
      </c>
      <c r="P10" s="30">
        <f>SUMPRODUCT(
  --(LEFT([1]!day_15[produk], LEN($A8)) = $A8),
  --(ISNUMBER(VALUE(MID([1]!day_15[produk], LEN($A8)+1, 1)))),
  [1]!day_15[harga]
)</f>
        <v>565858</v>
      </c>
    </row>
    <row r="11" spans="1:31" x14ac:dyDescent="0.35">
      <c r="B11" s="4"/>
      <c r="C11" s="4"/>
      <c r="D11" s="4"/>
      <c r="L11" s="30"/>
      <c r="M11" s="30"/>
      <c r="N11" s="30"/>
      <c r="O11" s="30"/>
      <c r="P11" s="30"/>
    </row>
    <row r="12" spans="1:31" x14ac:dyDescent="0.35">
      <c r="A12" s="1" t="s">
        <v>131</v>
      </c>
      <c r="B12" s="4"/>
      <c r="C12" s="4"/>
      <c r="D12" s="4"/>
      <c r="L12" s="30"/>
      <c r="M12" s="30"/>
      <c r="N12" s="30"/>
      <c r="O12" s="30"/>
      <c r="P12" s="30"/>
    </row>
    <row r="13" spans="1:31" x14ac:dyDescent="0.35">
      <c r="A13" s="3" t="s">
        <v>310</v>
      </c>
      <c r="B13" s="4"/>
      <c r="C13" s="4"/>
      <c r="D13" s="4"/>
      <c r="L13" s="30"/>
      <c r="M13" s="30"/>
      <c r="N13" s="30"/>
      <c r="O13" s="30"/>
      <c r="P13" s="30"/>
    </row>
    <row r="14" spans="1:31" x14ac:dyDescent="0.35">
      <c r="A14" s="2" t="s">
        <v>0</v>
      </c>
      <c r="B14" s="4">
        <v>1</v>
      </c>
      <c r="C14" s="4">
        <v>2</v>
      </c>
      <c r="D14" s="4">
        <v>5</v>
      </c>
      <c r="E14" s="4">
        <v>2</v>
      </c>
      <c r="F14">
        <v>1</v>
      </c>
      <c r="H14">
        <v>3</v>
      </c>
      <c r="J14">
        <v>2</v>
      </c>
      <c r="L14" s="30">
        <f>SUMPRODUCT(
  --(LEFT([1]!day_11[produk], LEN($A13)) = $A13),
  --(ISNUMBER(VALUE(MID([1]!day_11[produk], LEN($A13)+1, 1)))),
  [1]!day_11[qty]
)</f>
        <v>1</v>
      </c>
      <c r="M14" s="30">
        <f>SUMPRODUCT(
  --(LEFT([1]!day_12[produk], LEN($A13)) = $A13),
  --(ISNUMBER(VALUE(MID([1]!day_12[produk], LEN($A13)+1, 1)))),
  [1]!day_12[qty]
)</f>
        <v>2</v>
      </c>
      <c r="N14" s="30">
        <f>SUMPRODUCT(
  --(LEFT([1]!day_13[produk], LEN($A13)) = $A13),
  --(ISNUMBER(VALUE(MID([1]!day_13[produk], LEN($A13)+1, 1)))),
  [1]!day_13[qty]
)</f>
        <v>1</v>
      </c>
      <c r="O14" s="30">
        <f>SUMPRODUCT(
  --(LEFT([1]!day_14[produk], LEN($A13)) = $A13),
  --(ISNUMBER(VALUE(MID([1]!day_14[produk], LEN($A13)+1, 1)))),
  [1]!day_14[qty]
)</f>
        <v>0</v>
      </c>
      <c r="P14" s="30">
        <f>SUMPRODUCT(
  --(LEFT([1]!day_15[produk], LEN($A13)) = $A13),
  --(ISNUMBER(VALUE(MID([1]!day_15[produk], LEN($A13)+1, 1)))),
  [1]!day_15[qty]
)</f>
        <v>3</v>
      </c>
    </row>
    <row r="15" spans="1:31" x14ac:dyDescent="0.35">
      <c r="A15" s="2" t="s">
        <v>1</v>
      </c>
      <c r="B15" s="20">
        <v>11627</v>
      </c>
      <c r="C15" s="20">
        <v>17640</v>
      </c>
      <c r="D15" s="20">
        <v>31100</v>
      </c>
      <c r="E15" s="20">
        <v>12560</v>
      </c>
      <c r="F15" s="20">
        <v>11460</v>
      </c>
      <c r="H15" s="20">
        <v>24045</v>
      </c>
      <c r="J15" s="20">
        <v>17615</v>
      </c>
      <c r="L15" s="30">
        <f>SUMPRODUCT(
  --(LEFT([1]!day_11[produk], LEN($A13)) = $A13),
  --(ISNUMBER(VALUE(MID([1]!day_11[produk], LEN($A13)+1, 1)))),
  [1]!day_11[harga]
)</f>
        <v>6180</v>
      </c>
      <c r="M15" s="30">
        <f>SUMPRODUCT(
  --(LEFT([1]!day_12[produk], LEN($A13)) = $A13),
  --(ISNUMBER(VALUE(MID([1]!day_12[produk], LEN($A13)+1, 1)))),
  [1]!day_12[harga]
)</f>
        <v>12385</v>
      </c>
      <c r="N15" s="30">
        <f>SUMPRODUCT(
  --(LEFT([1]!day_13[produk], LEN($A13)) = $A13),
  --(ISNUMBER(VALUE(MID([1]!day_13[produk], LEN($A13)+1, 1)))),
  [1]!day_13[harga]
)</f>
        <v>6155</v>
      </c>
      <c r="O15" s="30">
        <f>SUMPRODUCT(
  --(LEFT([1]!day_14[produk], LEN($A13)) = $A13),
  --(ISNUMBER(VALUE(MID([1]!day_14[produk], LEN($A13)+1, 1)))),
  [1]!day_14[harga]
)</f>
        <v>0</v>
      </c>
      <c r="P15" s="30">
        <f>SUMPRODUCT(
  --(LEFT([1]!day_15[produk], LEN($A13)) = $A13),
  --(ISNUMBER(VALUE(MID([1]!day_15[produk], LEN($A13)+1, 1)))),
  [1]!day_15[harga]
)</f>
        <v>24170</v>
      </c>
    </row>
    <row r="16" spans="1:31" x14ac:dyDescent="0.35">
      <c r="B16" s="4"/>
      <c r="C16" s="4"/>
      <c r="D16" s="4"/>
      <c r="L16" s="30"/>
      <c r="M16" s="30"/>
      <c r="N16" s="30"/>
      <c r="O16" s="30"/>
      <c r="P16" s="30"/>
    </row>
    <row r="17" spans="1:16" x14ac:dyDescent="0.35">
      <c r="A17" s="1" t="s">
        <v>132</v>
      </c>
      <c r="B17" s="4"/>
      <c r="C17" s="4"/>
      <c r="D17" s="4"/>
      <c r="L17" s="30"/>
      <c r="M17" s="30"/>
      <c r="N17" s="30"/>
      <c r="O17" s="30"/>
      <c r="P17" s="30"/>
    </row>
    <row r="18" spans="1:16" x14ac:dyDescent="0.35">
      <c r="A18" s="3" t="s">
        <v>311</v>
      </c>
      <c r="B18" s="4"/>
      <c r="C18" s="4"/>
      <c r="D18" s="4"/>
      <c r="L18" s="30"/>
      <c r="M18" s="30"/>
      <c r="N18" s="30"/>
      <c r="O18" s="30"/>
      <c r="P18" s="30"/>
    </row>
    <row r="19" spans="1:16" x14ac:dyDescent="0.35">
      <c r="A19" s="2" t="s">
        <v>0</v>
      </c>
      <c r="B19" s="4">
        <v>1</v>
      </c>
      <c r="C19" s="4">
        <v>1</v>
      </c>
      <c r="D19" s="4">
        <v>2</v>
      </c>
      <c r="E19" s="4">
        <v>1</v>
      </c>
      <c r="F19" s="4">
        <v>2</v>
      </c>
      <c r="G19" s="4">
        <v>2</v>
      </c>
      <c r="H19" s="4">
        <v>3</v>
      </c>
      <c r="I19" s="4">
        <v>1</v>
      </c>
      <c r="J19" s="4">
        <v>3</v>
      </c>
      <c r="L19" s="30">
        <f>SUMPRODUCT(
  --(LEFT([1]!day_11[produk], LEN($A18)) = $A18),
  --(ISNUMBER(VALUE(MID([1]!day_11[produk], LEN($A18)+1, 1)))),
  [1]!day_11[qty]
)</f>
        <v>1</v>
      </c>
      <c r="M19" s="30">
        <f>SUMPRODUCT(
  --(LEFT([1]!day_12[produk], LEN($A18)) = $A18),
  --(ISNUMBER(VALUE(MID([1]!day_12[produk], LEN($A18)+1, 1)))),
  [1]!day_12[qty]
)</f>
        <v>1</v>
      </c>
      <c r="N19" s="30">
        <f>SUMPRODUCT(
  --(LEFT([1]!day_13[produk], LEN($A18)) = $A18),
  --(ISNUMBER(VALUE(MID([1]!day_13[produk], LEN($A18)+1, 1)))),
  [1]!day_13[qty]
)</f>
        <v>3</v>
      </c>
      <c r="O19" s="30">
        <f>SUMPRODUCT(
  --(LEFT([1]!day_14[produk], LEN($A18)) = $A18),
  --(ISNUMBER(VALUE(MID([1]!day_14[produk], LEN($A18)+1, 1)))),
  [1]!day_14[qty]
)</f>
        <v>1</v>
      </c>
      <c r="P19" s="30">
        <f>SUMPRODUCT(
  --(LEFT([1]!day_15[produk], LEN($A18)) = $A18),
  --(ISNUMBER(VALUE(MID([1]!day_15[produk], LEN($A18)+1, 1)))),
  [1]!day_15[qty]
)</f>
        <v>5</v>
      </c>
    </row>
    <row r="20" spans="1:16" x14ac:dyDescent="0.35">
      <c r="A20" s="2" t="s">
        <v>1</v>
      </c>
      <c r="B20" s="20">
        <v>9435</v>
      </c>
      <c r="C20" s="20">
        <v>9435</v>
      </c>
      <c r="D20" s="20">
        <v>18870</v>
      </c>
      <c r="E20" s="20">
        <v>23655</v>
      </c>
      <c r="F20" s="20">
        <v>47525</v>
      </c>
      <c r="G20" s="20">
        <v>80415</v>
      </c>
      <c r="H20" s="20">
        <v>28355</v>
      </c>
      <c r="I20" s="20">
        <v>9435</v>
      </c>
      <c r="J20" s="20">
        <v>28422</v>
      </c>
      <c r="L20" s="30">
        <f>SUMPRODUCT(
  --(LEFT([1]!day_11[produk], LEN($A18)) = $A18),
  --(ISNUMBER(VALUE(MID([1]!day_11[produk], LEN($A18)+1, 1)))),
  [1]!day_11[harga]
)</f>
        <v>9485</v>
      </c>
      <c r="M20" s="30">
        <f>SUMPRODUCT(
  --(LEFT([1]!day_12[produk], LEN($A18)) = $A18),
  --(ISNUMBER(VALUE(MID([1]!day_12[produk], LEN($A18)+1, 1)))),
  [1]!day_12[harga]
)</f>
        <v>9535</v>
      </c>
      <c r="N20" s="30">
        <f>SUMPRODUCT(
  --(LEFT([1]!day_13[produk], LEN($A18)) = $A18),
  --(ISNUMBER(VALUE(MID([1]!day_13[produk], LEN($A18)+1, 1)))),
  [1]!day_13[harga]
)</f>
        <v>42475</v>
      </c>
      <c r="O20" s="30">
        <f>SUMPRODUCT(
  --(LEFT([1]!day_14[produk], LEN($A18)) = $A18),
  --(ISNUMBER(VALUE(MID([1]!day_14[produk], LEN($A18)+1, 1)))),
  [1]!day_14[harga]
)</f>
        <v>23605</v>
      </c>
      <c r="P20" s="30">
        <f>SUMPRODUCT(
  --(LEFT([1]!day_15[produk], LEN($A18)) = $A18),
  --(ISNUMBER(VALUE(MID([1]!day_15[produk], LEN($A18)+1, 1)))),
  [1]!day_15[harga]
)</f>
        <v>47225</v>
      </c>
    </row>
    <row r="21" spans="1:16" x14ac:dyDescent="0.35">
      <c r="B21" s="4"/>
      <c r="C21" s="4"/>
      <c r="D21" s="4"/>
      <c r="L21" s="30"/>
      <c r="M21" s="30"/>
      <c r="N21" s="30"/>
      <c r="O21" s="30"/>
      <c r="P21" s="30"/>
    </row>
    <row r="22" spans="1:16" x14ac:dyDescent="0.35">
      <c r="A22" s="1" t="s">
        <v>133</v>
      </c>
      <c r="B22" s="4"/>
      <c r="C22" s="4"/>
      <c r="D22" s="4"/>
      <c r="L22" s="30"/>
      <c r="M22" s="30"/>
      <c r="N22" s="30"/>
      <c r="O22" s="30"/>
      <c r="P22" s="30"/>
    </row>
    <row r="23" spans="1:16" x14ac:dyDescent="0.35">
      <c r="A23" s="3" t="s">
        <v>312</v>
      </c>
      <c r="B23" s="4"/>
      <c r="C23" s="4"/>
      <c r="D23" s="4"/>
      <c r="L23" s="30"/>
      <c r="M23" s="30"/>
      <c r="N23" s="30"/>
      <c r="O23" s="30"/>
      <c r="P23" s="30"/>
    </row>
    <row r="24" spans="1:16" x14ac:dyDescent="0.35">
      <c r="A24" s="2" t="s">
        <v>0</v>
      </c>
      <c r="B24" s="4">
        <v>435</v>
      </c>
      <c r="C24" s="4">
        <v>514</v>
      </c>
      <c r="D24" s="4">
        <v>335</v>
      </c>
      <c r="E24" s="4">
        <v>438</v>
      </c>
      <c r="F24">
        <v>457</v>
      </c>
      <c r="G24">
        <v>294</v>
      </c>
      <c r="H24">
        <v>267</v>
      </c>
      <c r="I24">
        <v>359</v>
      </c>
      <c r="J24">
        <v>409</v>
      </c>
      <c r="K24">
        <v>413</v>
      </c>
      <c r="L24" s="30">
        <f>SUMPRODUCT(
  --(LEFT([1]!day_11[produk], LEN($A23)) = $A23),
  --(ISNUMBER(VALUE(MID([1]!day_11[produk], LEN($A23)+1, 1)))),
  [1]!day_11[qty]
)</f>
        <v>364</v>
      </c>
      <c r="M24" s="30">
        <f>SUMPRODUCT(
  --(LEFT([1]!day_12[produk], LEN($A23)) = $A23),
  --(ISNUMBER(VALUE(MID([1]!day_12[produk], LEN($A23)+1, 1)))),
  [1]!day_12[qty]
)</f>
        <v>385</v>
      </c>
      <c r="N24" s="30">
        <f>SUMPRODUCT(
  --(LEFT([1]!day_13[produk], LEN($A23)) = $A23),
  --(ISNUMBER(VALUE(MID([1]!day_13[produk], LEN($A23)+1, 1)))),
  [1]!day_13[qty]
)</f>
        <v>433</v>
      </c>
      <c r="O24" s="30">
        <f>SUMPRODUCT(
  --(LEFT([1]!day_14[produk], LEN($A23)) = $A23),
  --(ISNUMBER(VALUE(MID([1]!day_14[produk], LEN($A23)+1, 1)))),
  [1]!day_14[qty]
)</f>
        <v>457</v>
      </c>
      <c r="P24" s="30">
        <f>SUMPRODUCT(
  --(LEFT([1]!day_15[produk], LEN($A23)) = $A23),
  --(ISNUMBER(VALUE(MID([1]!day_15[produk], LEN($A23)+1, 1)))),
  [1]!day_15[qty]
)</f>
        <v>414</v>
      </c>
    </row>
    <row r="25" spans="1:16" x14ac:dyDescent="0.35">
      <c r="A25" s="2" t="s">
        <v>1</v>
      </c>
      <c r="B25" s="20">
        <v>7614708</v>
      </c>
      <c r="C25" s="20">
        <v>8995493</v>
      </c>
      <c r="D25" s="20">
        <v>6768162</v>
      </c>
      <c r="E25" s="20">
        <v>9043042</v>
      </c>
      <c r="F25" s="20">
        <v>9179221</v>
      </c>
      <c r="G25" s="20">
        <v>5844433</v>
      </c>
      <c r="H25" s="20">
        <v>5464730</v>
      </c>
      <c r="I25" s="20">
        <v>8119093</v>
      </c>
      <c r="J25" s="20">
        <v>8680026</v>
      </c>
      <c r="K25" s="20">
        <v>8328244</v>
      </c>
      <c r="L25" s="30">
        <f>SUMPRODUCT(
  --(LEFT([1]!day_11[produk], LEN($A23)) = $A23),
  --(ISNUMBER(VALUE(MID([1]!day_11[produk], LEN($A23)+1, 1)))),
  [1]!day_11[harga]
)</f>
        <v>7850429</v>
      </c>
      <c r="M25" s="30">
        <f>SUMPRODUCT(
  --(LEFT([1]!day_12[produk], LEN($A23)) = $A23),
  --(ISNUMBER(VALUE(MID([1]!day_12[produk], LEN($A23)+1, 1)))),
  [1]!day_12[harga]
)</f>
        <v>7742466</v>
      </c>
      <c r="N25" s="30">
        <f>SUMPRODUCT(
  --(LEFT([1]!day_13[produk], LEN($A23)) = $A23),
  --(ISNUMBER(VALUE(MID([1]!day_13[produk], LEN($A23)+1, 1)))),
  [1]!day_13[harga]
)</f>
        <v>8856769</v>
      </c>
      <c r="O25" s="30">
        <f>SUMPRODUCT(
  --(LEFT([1]!day_14[produk], LEN($A23)) = $A23),
  --(ISNUMBER(VALUE(MID([1]!day_14[produk], LEN($A23)+1, 1)))),
  [1]!day_14[harga]
)</f>
        <v>9817206</v>
      </c>
      <c r="P25" s="30">
        <f>SUMPRODUCT(
  --(LEFT([1]!day_15[produk], LEN($A23)) = $A23),
  --(ISNUMBER(VALUE(MID([1]!day_15[produk], LEN($A23)+1, 1)))),
  [1]!day_15[harga]
)</f>
        <v>8752582</v>
      </c>
    </row>
    <row r="26" spans="1:16" x14ac:dyDescent="0.35">
      <c r="B26" s="4"/>
      <c r="C26" s="4"/>
      <c r="D26" s="4"/>
      <c r="L26" s="30"/>
      <c r="M26" s="30"/>
      <c r="N26" s="30"/>
      <c r="O26" s="30"/>
      <c r="P26" s="30"/>
    </row>
    <row r="27" spans="1:16" x14ac:dyDescent="0.35">
      <c r="A27" s="1" t="s">
        <v>134</v>
      </c>
      <c r="B27" s="4"/>
      <c r="C27" s="4"/>
      <c r="D27" s="4"/>
      <c r="L27" s="30"/>
      <c r="M27" s="30"/>
      <c r="N27" s="30"/>
      <c r="O27" s="30"/>
      <c r="P27" s="30"/>
    </row>
    <row r="28" spans="1:16" x14ac:dyDescent="0.35">
      <c r="A28" s="3" t="s">
        <v>313</v>
      </c>
      <c r="B28" s="4"/>
      <c r="C28" s="4"/>
      <c r="D28" s="4"/>
      <c r="L28" s="30"/>
      <c r="M28" s="30"/>
      <c r="N28" s="30"/>
      <c r="O28" s="30"/>
      <c r="P28" s="30"/>
    </row>
    <row r="29" spans="1:16" x14ac:dyDescent="0.35">
      <c r="A29" s="2" t="s">
        <v>0</v>
      </c>
      <c r="B29" s="4">
        <v>53</v>
      </c>
      <c r="C29" s="4">
        <v>41</v>
      </c>
      <c r="D29" s="4">
        <v>33</v>
      </c>
      <c r="E29" s="4">
        <v>57</v>
      </c>
      <c r="F29" s="4">
        <v>57</v>
      </c>
      <c r="G29" s="4">
        <v>45</v>
      </c>
      <c r="H29" s="4">
        <v>81</v>
      </c>
      <c r="I29" s="4">
        <v>43</v>
      </c>
      <c r="J29" s="4">
        <v>51</v>
      </c>
      <c r="K29" s="4">
        <v>33</v>
      </c>
      <c r="L29" s="30">
        <f>SUMPRODUCT(
  --(LEFT([1]!day_11[produk], LEN($A28)) = $A28),
  --(ISNUMBER(VALUE(MID([1]!day_11[produk], LEN($A28)+1, 1)))),
  [1]!day_11[qty]
)</f>
        <v>81</v>
      </c>
      <c r="M29" s="30">
        <f>SUMPRODUCT(
  --(LEFT([1]!day_12[produk], LEN($A28)) = $A28),
  --(ISNUMBER(VALUE(MID([1]!day_12[produk], LEN($A28)+1, 1)))),
  [1]!day_12[qty]
)</f>
        <v>47</v>
      </c>
      <c r="N29" s="30">
        <f>SUMPRODUCT(
  --(LEFT([1]!day_13[produk], LEN($A28)) = $A28),
  --(ISNUMBER(VALUE(MID([1]!day_13[produk], LEN($A28)+1, 1)))),
  [1]!day_13[qty]
)</f>
        <v>49</v>
      </c>
      <c r="O29" s="30">
        <f>SUMPRODUCT(
  --(LEFT([1]!day_14[produk], LEN($A28)) = $A28),
  --(ISNUMBER(VALUE(MID([1]!day_14[produk], LEN($A28)+1, 1)))),
  [1]!day_14[qty]
)</f>
        <v>51</v>
      </c>
      <c r="P29" s="30">
        <f>SUMPRODUCT(
  --(LEFT([1]!day_15[produk], LEN($A28)) = $A28),
  --(ISNUMBER(VALUE(MID([1]!day_15[produk], LEN($A28)+1, 1)))),
  [1]!day_15[qty]
)</f>
        <v>38</v>
      </c>
    </row>
    <row r="30" spans="1:16" x14ac:dyDescent="0.35">
      <c r="A30" s="2" t="s">
        <v>1</v>
      </c>
      <c r="B30" s="20">
        <v>1037182</v>
      </c>
      <c r="C30" s="20">
        <v>1068322</v>
      </c>
      <c r="D30" s="20">
        <v>461391</v>
      </c>
      <c r="E30" s="20">
        <v>1193502</v>
      </c>
      <c r="F30" s="20">
        <v>959795</v>
      </c>
      <c r="G30" s="20">
        <v>823666</v>
      </c>
      <c r="H30" s="20">
        <v>1772091</v>
      </c>
      <c r="I30" s="20">
        <v>925205</v>
      </c>
      <c r="J30" s="20">
        <v>1082974</v>
      </c>
      <c r="K30" s="20">
        <v>483542</v>
      </c>
      <c r="L30" s="30">
        <f>SUMPRODUCT(
  --(LEFT([1]!day_11[produk], LEN($A28)) = $A28),
  --(ISNUMBER(VALUE(MID([1]!day_11[produk], LEN($A28)+1, 1)))),
  [1]!day_11[harga]
)</f>
        <v>1666967</v>
      </c>
      <c r="M30" s="30">
        <f>SUMPRODUCT(
  --(LEFT([1]!day_12[produk], LEN($A28)) = $A28),
  --(ISNUMBER(VALUE(MID([1]!day_12[produk], LEN($A28)+1, 1)))),
  [1]!day_12[harga]
)</f>
        <v>1157842</v>
      </c>
      <c r="N30" s="30">
        <f>SUMPRODUCT(
  --(LEFT([1]!day_13[produk], LEN($A28)) = $A28),
  --(ISNUMBER(VALUE(MID([1]!day_13[produk], LEN($A28)+1, 1)))),
  [1]!day_13[harga]
)</f>
        <v>1006994</v>
      </c>
      <c r="O30" s="30">
        <f>SUMPRODUCT(
  --(LEFT([1]!day_14[produk], LEN($A28)) = $A28),
  --(ISNUMBER(VALUE(MID([1]!day_14[produk], LEN($A28)+1, 1)))),
  [1]!day_14[harga]
)</f>
        <v>872744</v>
      </c>
      <c r="P30" s="30">
        <f>SUMPRODUCT(
  --(LEFT([1]!day_15[produk], LEN($A28)) = $A28),
  --(ISNUMBER(VALUE(MID([1]!day_15[produk], LEN($A28)+1, 1)))),
  [1]!day_15[harga]
)</f>
        <v>877995</v>
      </c>
    </row>
    <row r="31" spans="1:16" x14ac:dyDescent="0.35">
      <c r="B31" s="4"/>
      <c r="C31" s="4"/>
      <c r="D31" s="4"/>
      <c r="L31" s="30"/>
      <c r="M31" s="30"/>
      <c r="N31" s="30"/>
      <c r="O31" s="30"/>
      <c r="P31" s="30"/>
    </row>
    <row r="32" spans="1:16" x14ac:dyDescent="0.35">
      <c r="A32" s="1" t="s">
        <v>135</v>
      </c>
      <c r="B32" s="4"/>
      <c r="C32" s="4"/>
      <c r="D32" s="4"/>
      <c r="L32" s="30"/>
      <c r="M32" s="30"/>
      <c r="N32" s="30"/>
      <c r="O32" s="30"/>
      <c r="P32" s="30"/>
    </row>
    <row r="33" spans="1:16" x14ac:dyDescent="0.35">
      <c r="A33" s="3" t="s">
        <v>314</v>
      </c>
      <c r="B33" s="4"/>
      <c r="C33" s="4"/>
      <c r="D33" s="4"/>
      <c r="L33" s="30"/>
      <c r="M33" s="30"/>
      <c r="N33" s="30"/>
      <c r="O33" s="30"/>
      <c r="P33" s="30"/>
    </row>
    <row r="34" spans="1:16" x14ac:dyDescent="0.35">
      <c r="A34" s="2" t="s">
        <v>0</v>
      </c>
      <c r="B34" s="4">
        <v>2</v>
      </c>
      <c r="C34" s="4">
        <v>1</v>
      </c>
      <c r="D34" s="4"/>
      <c r="F34">
        <v>2</v>
      </c>
      <c r="G34" s="4">
        <v>2</v>
      </c>
      <c r="H34" s="4">
        <v>3</v>
      </c>
      <c r="J34">
        <v>3</v>
      </c>
      <c r="K34">
        <v>2</v>
      </c>
      <c r="L34" s="30">
        <f>SUMPRODUCT(
  --(LEFT([1]!day_11[produk], LEN($A33)) = $A33),
  --(ISNUMBER(VALUE(MID([1]!day_11[produk], LEN($A33)+1, 1)))),
  [1]!day_11[qty]
)</f>
        <v>1</v>
      </c>
      <c r="M34" s="30">
        <f>SUMPRODUCT(
  --(LEFT([1]!day_12[produk], LEN($A33)) = $A33),
  --(ISNUMBER(VALUE(MID([1]!day_12[produk], LEN($A33)+1, 1)))),
  [1]!day_12[qty]
)</f>
        <v>3</v>
      </c>
      <c r="N34" s="30">
        <f>SUMPRODUCT(
  --(LEFT([1]!day_13[produk], LEN($A33)) = $A33),
  --(ISNUMBER(VALUE(MID([1]!day_13[produk], LEN($A33)+1, 1)))),
  [1]!day_13[qty]
)</f>
        <v>5</v>
      </c>
      <c r="O34" s="30">
        <f>SUMPRODUCT(
  --(LEFT([1]!day_14[produk], LEN($A33)) = $A33),
  --(ISNUMBER(VALUE(MID([1]!day_14[produk], LEN($A33)+1, 1)))),
  [1]!day_14[qty]
)</f>
        <v>2</v>
      </c>
      <c r="P34" s="30">
        <f>SUMPRODUCT(
  --(LEFT([1]!day_15[produk], LEN($A33)) = $A33),
  --(ISNUMBER(VALUE(MID([1]!day_15[produk], LEN($A33)+1, 1)))),
  [1]!day_15[qty]
)</f>
        <v>2</v>
      </c>
    </row>
    <row r="35" spans="1:16" x14ac:dyDescent="0.35">
      <c r="A35" s="2" t="s">
        <v>1</v>
      </c>
      <c r="B35" s="20">
        <v>30180</v>
      </c>
      <c r="C35" s="20">
        <v>10035</v>
      </c>
      <c r="D35" s="4"/>
      <c r="F35" s="20">
        <v>40670</v>
      </c>
      <c r="G35" s="20">
        <v>20270</v>
      </c>
      <c r="H35" s="20">
        <v>69845</v>
      </c>
      <c r="J35" s="20">
        <v>89495</v>
      </c>
      <c r="K35" s="20">
        <v>60185</v>
      </c>
      <c r="L35" s="30">
        <f>SUMPRODUCT(
  --(LEFT([1]!day_11[produk], LEN($A33)) = $A33),
  --(ISNUMBER(VALUE(MID([1]!day_11[produk], LEN($A33)+1, 1)))),
  [1]!day_11[harga]
)</f>
        <v>5535</v>
      </c>
      <c r="M35" s="30">
        <f>SUMPRODUCT(
  --(LEFT([1]!day_12[produk], LEN($A33)) = $A33),
  --(ISNUMBER(VALUE(MID([1]!day_12[produk], LEN($A33)+1, 1)))),
  [1]!day_12[harga]
)</f>
        <v>39805</v>
      </c>
      <c r="N35" s="30">
        <f>SUMPRODUCT(
  --(LEFT([1]!day_13[produk], LEN($A33)) = $A33),
  --(ISNUMBER(VALUE(MID([1]!day_13[produk], LEN($A33)+1, 1)))),
  [1]!day_13[harga]
)</f>
        <v>130265</v>
      </c>
      <c r="O35" s="30">
        <f>SUMPRODUCT(
  --(LEFT([1]!day_14[produk], LEN($A33)) = $A33),
  --(ISNUMBER(VALUE(MID([1]!day_14[produk], LEN($A33)+1, 1)))),
  [1]!day_14[harga]
)</f>
        <v>30176</v>
      </c>
      <c r="P35" s="30">
        <f>SUMPRODUCT(
  --(LEFT([1]!day_15[produk], LEN($A33)) = $A33),
  --(ISNUMBER(VALUE(MID([1]!day_15[produk], LEN($A33)+1, 1)))),
  [1]!day_15[harga]
)</f>
        <v>40710</v>
      </c>
    </row>
    <row r="36" spans="1:16" x14ac:dyDescent="0.35">
      <c r="B36" s="4"/>
      <c r="C36" s="4"/>
      <c r="D36" s="4"/>
      <c r="L36" s="30"/>
      <c r="M36" s="30"/>
      <c r="N36" s="30"/>
      <c r="O36" s="30"/>
      <c r="P36" s="30"/>
    </row>
    <row r="37" spans="1:16" x14ac:dyDescent="0.35">
      <c r="A37" s="1" t="s">
        <v>136</v>
      </c>
      <c r="B37" s="4"/>
      <c r="C37" s="4"/>
      <c r="D37" s="4"/>
      <c r="L37" s="30"/>
      <c r="M37" s="30"/>
      <c r="N37" s="30"/>
      <c r="O37" s="30"/>
      <c r="P37" s="30"/>
    </row>
    <row r="38" spans="1:16" x14ac:dyDescent="0.35">
      <c r="A38" s="3" t="s">
        <v>315</v>
      </c>
      <c r="B38" s="4"/>
      <c r="C38" s="4"/>
      <c r="D38" s="4"/>
      <c r="L38" s="30"/>
      <c r="M38" s="30"/>
      <c r="N38" s="30"/>
      <c r="O38" s="30"/>
      <c r="P38" s="30"/>
    </row>
    <row r="39" spans="1:16" x14ac:dyDescent="0.35">
      <c r="A39" s="2" t="s">
        <v>0</v>
      </c>
      <c r="B39" s="4">
        <v>16</v>
      </c>
      <c r="C39" s="6">
        <v>7</v>
      </c>
      <c r="D39" s="4">
        <v>13</v>
      </c>
      <c r="E39">
        <v>7</v>
      </c>
      <c r="F39">
        <v>4</v>
      </c>
      <c r="G39">
        <v>4</v>
      </c>
      <c r="H39">
        <v>6</v>
      </c>
      <c r="I39">
        <v>4</v>
      </c>
      <c r="J39">
        <v>4</v>
      </c>
      <c r="K39">
        <v>8</v>
      </c>
      <c r="L39" s="30">
        <f>SUMPRODUCT(
  --(LEFT([1]!day_11[produk], LEN($A38)) = $A38),
  --(ISNUMBER(VALUE(MID([1]!day_11[produk], LEN($A38)+1, 1)))),
  [1]!day_11[qty]
)</f>
        <v>11</v>
      </c>
      <c r="M39" s="30">
        <f>SUMPRODUCT(
  --(LEFT([1]!day_12[produk], LEN($A38)) = $A38),
  --(ISNUMBER(VALUE(MID([1]!day_12[produk], LEN($A38)+1, 1)))),
  [1]!day_12[qty]
)</f>
        <v>10</v>
      </c>
      <c r="N39" s="30">
        <f>SUMPRODUCT(
  --(LEFT([1]!day_13[produk], LEN($A38)) = $A38),
  --(ISNUMBER(VALUE(MID([1]!day_13[produk], LEN($A38)+1, 1)))),
  [1]!day_13[qty]
)</f>
        <v>8</v>
      </c>
      <c r="O39" s="30">
        <f>SUMPRODUCT(
  --(LEFT([1]!day_14[produk], LEN($A38)) = $A38),
  --(ISNUMBER(VALUE(MID([1]!day_14[produk], LEN($A38)+1, 1)))),
  [1]!day_14[qty]
)</f>
        <v>8</v>
      </c>
      <c r="P39" s="30">
        <f>SUMPRODUCT(
  --(LEFT([1]!day_15[produk], LEN($A38)) = $A38),
  --(ISNUMBER(VALUE(MID([1]!day_15[produk], LEN($A38)+1, 1)))),
  [1]!day_15[qty]
)</f>
        <v>7</v>
      </c>
    </row>
    <row r="40" spans="1:16" x14ac:dyDescent="0.35">
      <c r="A40" s="2" t="s">
        <v>1</v>
      </c>
      <c r="B40" s="20">
        <v>87540</v>
      </c>
      <c r="C40" s="20">
        <v>28560</v>
      </c>
      <c r="D40" s="20">
        <v>162995</v>
      </c>
      <c r="E40" s="20">
        <v>28676</v>
      </c>
      <c r="F40" s="20">
        <v>33880</v>
      </c>
      <c r="G40" s="20">
        <v>114430</v>
      </c>
      <c r="H40" s="20">
        <v>35700</v>
      </c>
      <c r="I40" s="20">
        <v>36710</v>
      </c>
      <c r="J40" s="20">
        <v>19445</v>
      </c>
      <c r="K40" s="20">
        <v>31560</v>
      </c>
      <c r="L40" s="30">
        <f>SUMPRODUCT(
  --(LEFT([1]!day_11[produk], LEN($A38)) = $A38),
  --(ISNUMBER(VALUE(MID([1]!day_11[produk], LEN($A38)+1, 1)))),
  [1]!day_11[harga]
)</f>
        <v>75460</v>
      </c>
      <c r="M40" s="30">
        <f>SUMPRODUCT(
  --(LEFT([1]!day_12[produk], LEN($A38)) = $A38),
  --(ISNUMBER(VALUE(MID([1]!day_12[produk], LEN($A38)+1, 1)))),
  [1]!day_12[harga]
)</f>
        <v>88560</v>
      </c>
      <c r="N40" s="30">
        <f>SUMPRODUCT(
  --(LEFT([1]!day_13[produk], LEN($A38)) = $A38),
  --(ISNUMBER(VALUE(MID([1]!day_13[produk], LEN($A38)+1, 1)))),
  [1]!day_13[harga]
)</f>
        <v>126420</v>
      </c>
      <c r="O40" s="30">
        <f>SUMPRODUCT(
  --(LEFT([1]!day_14[produk], LEN($A38)) = $A38),
  --(ISNUMBER(VALUE(MID([1]!day_14[produk], LEN($A38)+1, 1)))),
  [1]!day_14[harga]
)</f>
        <v>82017</v>
      </c>
      <c r="P40" s="30">
        <f>SUMPRODUCT(
  --(LEFT([1]!day_15[produk], LEN($A38)) = $A38),
  --(ISNUMBER(VALUE(MID([1]!day_15[produk], LEN($A38)+1, 1)))),
  [1]!day_15[harga]
)</f>
        <v>61295</v>
      </c>
    </row>
    <row r="41" spans="1:16" x14ac:dyDescent="0.35">
      <c r="B41" s="4"/>
      <c r="C41" s="4"/>
      <c r="D41" s="4"/>
      <c r="L41" s="30"/>
      <c r="M41" s="30"/>
      <c r="N41" s="30"/>
      <c r="O41" s="30"/>
      <c r="P41" s="30"/>
    </row>
    <row r="42" spans="1:16" x14ac:dyDescent="0.35">
      <c r="A42" s="1" t="s">
        <v>137</v>
      </c>
      <c r="B42" s="4"/>
      <c r="C42" s="4"/>
      <c r="D42" s="4"/>
      <c r="L42" s="30"/>
      <c r="M42" s="30"/>
      <c r="N42" s="30"/>
      <c r="O42" s="30"/>
      <c r="P42" s="30"/>
    </row>
    <row r="43" spans="1:16" x14ac:dyDescent="0.35">
      <c r="A43" s="3" t="s">
        <v>316</v>
      </c>
      <c r="B43" s="4"/>
      <c r="C43" s="4"/>
      <c r="D43" s="4"/>
      <c r="L43" s="30"/>
      <c r="M43" s="30"/>
      <c r="N43" s="30"/>
      <c r="O43" s="30"/>
      <c r="P43" s="30"/>
    </row>
    <row r="44" spans="1:16" x14ac:dyDescent="0.35">
      <c r="A44" s="2" t="s">
        <v>0</v>
      </c>
      <c r="B44" s="4">
        <v>1</v>
      </c>
      <c r="C44" s="4">
        <v>1</v>
      </c>
      <c r="D44" s="4">
        <v>2</v>
      </c>
      <c r="F44" s="4">
        <v>2</v>
      </c>
      <c r="H44" s="4">
        <v>2</v>
      </c>
      <c r="I44">
        <v>3</v>
      </c>
      <c r="J44" s="4">
        <v>1</v>
      </c>
      <c r="L44" s="30">
        <f>SUMPRODUCT(
  --(LEFT([1]!day_11[produk], LEN($A43)) = $A43),
  --(ISNUMBER(VALUE(MID([1]!day_11[produk], LEN($A43)+1, 1)))),
  [1]!day_11[qty]
)</f>
        <v>1</v>
      </c>
      <c r="M44" s="30">
        <f>SUMPRODUCT(
  --(LEFT([1]!day_12[produk], LEN($A43)) = $A43),
  --(ISNUMBER(VALUE(MID([1]!day_12[produk], LEN($A43)+1, 1)))),
  [1]!day_12[qty]
)</f>
        <v>1</v>
      </c>
      <c r="N44" s="30">
        <f>SUMPRODUCT(
  --(LEFT([1]!day_13[produk], LEN($A43)) = $A43),
  --(ISNUMBER(VALUE(MID([1]!day_13[produk], LEN($A43)+1, 1)))),
  [1]!day_13[qty]
)</f>
        <v>2</v>
      </c>
      <c r="O44" s="30">
        <f>SUMPRODUCT(
  --(LEFT([1]!day_14[produk], LEN($A43)) = $A43),
  --(ISNUMBER(VALUE(MID([1]!day_14[produk], LEN($A43)+1, 1)))),
  [1]!day_14[qty]
)</f>
        <v>0</v>
      </c>
      <c r="P44" s="30">
        <f>SUMPRODUCT(
  --(LEFT([1]!day_15[produk], LEN($A43)) = $A43),
  --(ISNUMBER(VALUE(MID([1]!day_15[produk], LEN($A43)+1, 1)))),
  [1]!day_15[qty]
)</f>
        <v>1</v>
      </c>
    </row>
    <row r="45" spans="1:16" x14ac:dyDescent="0.35">
      <c r="A45" s="2" t="s">
        <v>1</v>
      </c>
      <c r="B45" s="20">
        <v>21355</v>
      </c>
      <c r="C45" s="20">
        <v>21305</v>
      </c>
      <c r="D45" s="20">
        <v>42545</v>
      </c>
      <c r="F45" s="20">
        <v>42510</v>
      </c>
      <c r="H45" s="20">
        <v>42560</v>
      </c>
      <c r="I45" s="20">
        <v>63765</v>
      </c>
      <c r="J45" s="20">
        <v>21255</v>
      </c>
      <c r="L45" s="30">
        <f>SUMPRODUCT(
  --(LEFT([1]!day_11[produk], LEN($A43)) = $A43),
  --(ISNUMBER(VALUE(MID([1]!day_11[produk], LEN($A43)+1, 1)))),
  [1]!day_11[harga]
)</f>
        <v>21392</v>
      </c>
      <c r="M45" s="30">
        <f>SUMPRODUCT(
  --(LEFT([1]!day_12[produk], LEN($A43)) = $A43),
  --(ISNUMBER(VALUE(MID([1]!day_12[produk], LEN($A43)+1, 1)))),
  [1]!day_12[harga]
)</f>
        <v>21255</v>
      </c>
      <c r="N45" s="30">
        <f>SUMPRODUCT(
  --(LEFT([1]!day_13[produk], LEN($A43)) = $A43),
  --(ISNUMBER(VALUE(MID([1]!day_13[produk], LEN($A43)+1, 1)))),
  [1]!day_13[harga]
)</f>
        <v>42510</v>
      </c>
      <c r="O45" s="30">
        <f>SUMPRODUCT(
  --(LEFT([1]!day_14[produk], LEN($A43)) = $A43),
  --(ISNUMBER(VALUE(MID([1]!day_14[produk], LEN($A43)+1, 1)))),
  [1]!day_14[harga]
)</f>
        <v>0</v>
      </c>
      <c r="P45" s="30">
        <f>SUMPRODUCT(
  --(LEFT([1]!day_15[produk], LEN($A43)) = $A43),
  --(ISNUMBER(VALUE(MID([1]!day_15[produk], LEN($A43)+1, 1)))),
  [1]!day_15[harga]
)</f>
        <v>21255</v>
      </c>
    </row>
    <row r="46" spans="1:16" x14ac:dyDescent="0.35">
      <c r="B46" s="4"/>
      <c r="C46" s="4"/>
      <c r="D46" s="4"/>
      <c r="L46" s="21"/>
      <c r="M46" s="21"/>
      <c r="N46" s="21"/>
      <c r="O46" s="21"/>
    </row>
    <row r="47" spans="1:16" x14ac:dyDescent="0.35">
      <c r="A47" s="1" t="s">
        <v>138</v>
      </c>
      <c r="B47" s="4"/>
      <c r="C47" s="4"/>
      <c r="D47" s="4"/>
      <c r="L47" s="21"/>
      <c r="M47" s="21"/>
      <c r="N47" s="21"/>
      <c r="O47" s="21"/>
    </row>
    <row r="48" spans="1:16" x14ac:dyDescent="0.35">
      <c r="A48" s="3" t="s">
        <v>317</v>
      </c>
      <c r="B48" s="4"/>
      <c r="C48" s="4"/>
      <c r="D48" s="4"/>
      <c r="L48" s="21"/>
      <c r="M48" s="21"/>
      <c r="N48" s="21"/>
      <c r="O48" s="21"/>
    </row>
    <row r="49" spans="1:16" x14ac:dyDescent="0.35">
      <c r="A49" s="2" t="s">
        <v>0</v>
      </c>
      <c r="B49" s="4"/>
      <c r="C49" s="4"/>
      <c r="D49" s="4">
        <v>2</v>
      </c>
      <c r="E49">
        <v>3</v>
      </c>
      <c r="F49">
        <v>2</v>
      </c>
      <c r="G49">
        <v>4</v>
      </c>
      <c r="H49">
        <v>1</v>
      </c>
      <c r="I49">
        <v>5</v>
      </c>
      <c r="J49">
        <v>3</v>
      </c>
      <c r="K49">
        <v>3</v>
      </c>
      <c r="L49" s="30">
        <f>SUMPRODUCT(
  --(LEFT([1]!day_11[produk], LEN($A48)) = $A48),
  --(ISNUMBER(VALUE(MID([1]!day_11[produk], LEN($A48)+1, 1)))),
  [1]!day_11[qty]
)</f>
        <v>2</v>
      </c>
      <c r="M49" s="30">
        <f>SUMPRODUCT(
  --(LEFT([1]!day_11[tujuan], LEN($A48)) = $A48),
  --(ISNUMBER(VALUE(MID([1]!day_11[tujuan], LEN($A48)+1, 1)))),
  [1]!day_11[harga]
)</f>
        <v>0</v>
      </c>
      <c r="N49" s="30">
        <f>SUMPRODUCT(
  --(LEFT([1]!day_11[qty], LEN($A48)) = $A48),
  --(ISNUMBER(VALUE(MID([1]!day_11[qty], LEN($A48)+1, 1)))),
  [1]!day_11[produk]
)</f>
        <v>0</v>
      </c>
      <c r="O49" s="30">
        <f>SUMPRODUCT(
  --(LEFT([1]!day_11[harga], LEN($A48)) = $A48),
  --(ISNUMBER(VALUE(MID([1]!day_11[harga], LEN($A48)+1, 1)))),
  [1]!day_11[tujuan]
)</f>
        <v>0</v>
      </c>
      <c r="P49" s="30">
        <f>SUMPRODUCT(
  --(LEFT([1]!day_11[produk], LEN($A48)) = $A48),
  --(ISNUMBER(VALUE(MID([1]!day_11[produk], LEN($A48)+1, 1)))),
  [1]!day_11[qty]
)</f>
        <v>2</v>
      </c>
    </row>
    <row r="50" spans="1:16" x14ac:dyDescent="0.35">
      <c r="A50" s="2" t="s">
        <v>1</v>
      </c>
      <c r="B50" s="4"/>
      <c r="C50" s="4"/>
      <c r="D50" s="20">
        <v>10450</v>
      </c>
      <c r="E50" s="20">
        <v>25605</v>
      </c>
      <c r="F50" s="20">
        <v>35520</v>
      </c>
      <c r="G50" s="20">
        <v>56215</v>
      </c>
      <c r="H50" s="20">
        <v>5170</v>
      </c>
      <c r="I50" s="20">
        <v>25892</v>
      </c>
      <c r="J50" s="20">
        <v>25555</v>
      </c>
      <c r="K50" s="20">
        <v>26015</v>
      </c>
      <c r="L50" s="30">
        <f>SUMPRODUCT(
  --(LEFT([1]!day_11[produk], LEN($A48)) = $A48),
  --(ISNUMBER(VALUE(MID([1]!day_11[produk], LEN($A48)+1, 1)))),
  [1]!day_11[harga]
)</f>
        <v>10375</v>
      </c>
      <c r="M50" s="30">
        <f>SUMPRODUCT(
  --(LEFT([1]!day_11[tujuan], LEN($A48)) = $A48),
  --(ISNUMBER(VALUE(MID([1]!day_11[tujuan], LEN($A48)+1, 1)))),
  [1]!day_11[produk]
)</f>
        <v>0</v>
      </c>
      <c r="N50" s="30">
        <f>SUMPRODUCT(
  --(LEFT([1]!day_11[qty], LEN($A48)) = $A48),
  --(ISNUMBER(VALUE(MID([1]!day_11[qty], LEN($A48)+1, 1)))),
  [1]!day_11[tujuan]
)</f>
        <v>0</v>
      </c>
      <c r="O50" s="30">
        <f>SUMPRODUCT(
  --(LEFT([1]!day_11[harga], LEN($A48)) = $A48),
  --(ISNUMBER(VALUE(MID([1]!day_11[harga], LEN($A48)+1, 1)))),
  [1]!day_11[qty]
)</f>
        <v>0</v>
      </c>
      <c r="P50" s="30">
        <f>SUMPRODUCT(
  --(LEFT([1]!day_11[produk], LEN($A48)) = $A48),
  --(ISNUMBER(VALUE(MID([1]!day_11[produk], LEN($A48)+1, 1)))),
  [1]!day_11[harga]
)</f>
        <v>10375</v>
      </c>
    </row>
    <row r="51" spans="1:16" x14ac:dyDescent="0.35">
      <c r="B51" s="4"/>
      <c r="C51" s="4"/>
      <c r="D51" s="4"/>
      <c r="L51" s="21"/>
      <c r="M51" s="21"/>
      <c r="N51" s="21"/>
      <c r="O51" s="21"/>
      <c r="P51" s="21"/>
    </row>
    <row r="52" spans="1:16" x14ac:dyDescent="0.35">
      <c r="A52" s="1" t="s">
        <v>139</v>
      </c>
      <c r="B52" s="4"/>
      <c r="C52" s="4"/>
      <c r="D52" s="4"/>
      <c r="L52" s="21"/>
      <c r="M52" s="21"/>
      <c r="N52" s="21"/>
      <c r="O52" s="21"/>
      <c r="P52" s="21"/>
    </row>
    <row r="53" spans="1:16" x14ac:dyDescent="0.35">
      <c r="A53" s="3" t="s">
        <v>318</v>
      </c>
      <c r="B53" s="4"/>
      <c r="C53" s="4"/>
      <c r="D53" s="4"/>
      <c r="L53" s="21"/>
      <c r="M53" s="21"/>
      <c r="N53" s="21"/>
      <c r="O53" s="21"/>
      <c r="P53" s="21"/>
    </row>
    <row r="54" spans="1:16" x14ac:dyDescent="0.35">
      <c r="A54" s="2" t="s">
        <v>0</v>
      </c>
      <c r="B54" s="4">
        <v>2</v>
      </c>
      <c r="C54" s="4">
        <v>2</v>
      </c>
      <c r="D54" s="4">
        <v>5</v>
      </c>
      <c r="E54" s="4">
        <v>3</v>
      </c>
      <c r="F54" s="4">
        <v>2</v>
      </c>
      <c r="G54" s="4">
        <v>1</v>
      </c>
      <c r="H54" s="4">
        <v>1</v>
      </c>
      <c r="I54">
        <v>1</v>
      </c>
      <c r="J54" s="4">
        <v>4</v>
      </c>
      <c r="K54" s="4">
        <v>4</v>
      </c>
      <c r="L54" s="30">
        <f>SUMPRODUCT(
  --(LEFT([1]!day_11[produk], LEN($A53)) = $A53),
  --(ISNUMBER(VALUE(MID([1]!day_11[produk], LEN($A53)+1, 1)))),
  [1]!day_11[qty]
)</f>
        <v>2</v>
      </c>
      <c r="M54" s="30">
        <f>SUMPRODUCT(
  --(LEFT([1]!day_11[tujuan], LEN($A53)) = $A53),
  --(ISNUMBER(VALUE(MID([1]!day_11[tujuan], LEN($A53)+1, 1)))),
  [1]!day_11[harga]
)</f>
        <v>0</v>
      </c>
      <c r="N54" s="30">
        <f>SUMPRODUCT(
  --(LEFT([1]!day_11[qty], LEN($A53)) = $A53),
  --(ISNUMBER(VALUE(MID([1]!day_11[qty], LEN($A53)+1, 1)))),
  [1]!day_11[produk]
)</f>
        <v>0</v>
      </c>
      <c r="O54" s="30">
        <f>SUMPRODUCT(
  --(LEFT([1]!day_11[harga], LEN($A53)) = $A53),
  --(ISNUMBER(VALUE(MID([1]!day_11[harga], LEN($A53)+1, 1)))),
  [1]!day_11[tujuan]
)</f>
        <v>0</v>
      </c>
      <c r="P54" s="30">
        <f>SUMPRODUCT(
  --(LEFT([1]!day_11[produk], LEN($A53)) = $A53),
  --(ISNUMBER(VALUE(MID([1]!day_11[produk], LEN($A53)+1, 1)))),
  [1]!day_11[qty]
)</f>
        <v>2</v>
      </c>
    </row>
    <row r="55" spans="1:16" x14ac:dyDescent="0.35">
      <c r="A55" s="2" t="s">
        <v>1</v>
      </c>
      <c r="B55" s="20">
        <v>20170</v>
      </c>
      <c r="C55" s="20">
        <v>20330</v>
      </c>
      <c r="D55" s="20">
        <v>73980</v>
      </c>
      <c r="E55" s="20">
        <v>30455</v>
      </c>
      <c r="F55" s="20">
        <v>20170</v>
      </c>
      <c r="G55" s="20">
        <v>10085</v>
      </c>
      <c r="H55" s="20">
        <v>10210</v>
      </c>
      <c r="I55" s="20">
        <v>14140</v>
      </c>
      <c r="J55" s="20">
        <v>44430</v>
      </c>
      <c r="K55" s="20">
        <v>63860</v>
      </c>
      <c r="L55" s="30">
        <f>SUMPRODUCT(
  --(LEFT([1]!day_11[produk], LEN($A53)) = $A53),
  --(ISNUMBER(VALUE(MID([1]!day_11[produk], LEN($A53)+1, 1)))),
  [1]!day_11[harga]
)</f>
        <v>24225</v>
      </c>
      <c r="M55" s="30">
        <f>SUMPRODUCT(
  --(LEFT([1]!day_11[tujuan], LEN($A53)) = $A53),
  --(ISNUMBER(VALUE(MID([1]!day_11[tujuan], LEN($A53)+1, 1)))),
  [1]!day_11[produk]
)</f>
        <v>0</v>
      </c>
      <c r="N55" s="30">
        <f>SUMPRODUCT(
  --(LEFT([1]!day_11[qty], LEN($A53)) = $A53),
  --(ISNUMBER(VALUE(MID([1]!day_11[qty], LEN($A53)+1, 1)))),
  [1]!day_11[tujuan]
)</f>
        <v>0</v>
      </c>
      <c r="O55" s="30">
        <f>SUMPRODUCT(
  --(LEFT([1]!day_11[harga], LEN($A53)) = $A53),
  --(ISNUMBER(VALUE(MID([1]!day_11[harga], LEN($A53)+1, 1)))),
  [1]!day_11[qty]
)</f>
        <v>0</v>
      </c>
      <c r="P55" s="30">
        <f>SUMPRODUCT(
  --(LEFT([1]!day_11[produk], LEN($A53)) = $A53),
  --(ISNUMBER(VALUE(MID([1]!day_11[produk], LEN($A53)+1, 1)))),
  [1]!day_11[harga]
)</f>
        <v>24225</v>
      </c>
    </row>
    <row r="56" spans="1:16" x14ac:dyDescent="0.35">
      <c r="B56" s="4"/>
      <c r="C56" s="4"/>
      <c r="D56" s="4"/>
      <c r="L56" s="21"/>
      <c r="M56" s="21"/>
      <c r="N56" s="21"/>
      <c r="O56" s="21"/>
      <c r="P56" s="21"/>
    </row>
    <row r="57" spans="1:16" x14ac:dyDescent="0.35">
      <c r="A57" s="1" t="s">
        <v>140</v>
      </c>
      <c r="B57" s="4"/>
      <c r="C57" s="4"/>
      <c r="D57" s="4"/>
      <c r="L57" s="21"/>
      <c r="M57" s="21"/>
      <c r="N57" s="21"/>
      <c r="O57" s="21"/>
      <c r="P57" s="21"/>
    </row>
    <row r="58" spans="1:16" x14ac:dyDescent="0.35">
      <c r="A58" s="3" t="s">
        <v>319</v>
      </c>
      <c r="B58" s="4"/>
      <c r="C58" s="4"/>
      <c r="D58" s="4"/>
      <c r="L58" s="21"/>
      <c r="M58" s="21"/>
      <c r="N58" s="21"/>
      <c r="O58" s="21"/>
      <c r="P58" s="21"/>
    </row>
    <row r="59" spans="1:16" x14ac:dyDescent="0.35">
      <c r="A59" s="2" t="s">
        <v>0</v>
      </c>
      <c r="B59" s="4">
        <v>2</v>
      </c>
      <c r="C59" s="4"/>
      <c r="D59" s="4">
        <v>5</v>
      </c>
      <c r="F59">
        <v>3</v>
      </c>
      <c r="H59">
        <v>1</v>
      </c>
      <c r="J59">
        <v>2</v>
      </c>
      <c r="L59" s="30">
        <f>SUMPRODUCT(
  --(LEFT([1]!day_11[produk], LEN($A58)) = $A58),
  --(ISNUMBER(VALUE(MID([1]!day_11[produk], LEN($A58)+1, 1)))),
  [1]!day_11[qty]
)</f>
        <v>1</v>
      </c>
      <c r="M59" s="30">
        <f>SUMPRODUCT(
  --(LEFT([1]!day_11[tujuan], LEN($A58)) = $A58),
  --(ISNUMBER(VALUE(MID([1]!day_11[tujuan], LEN($A58)+1, 1)))),
  [1]!day_11[harga]
)</f>
        <v>0</v>
      </c>
      <c r="N59" s="30">
        <f>SUMPRODUCT(
  --(LEFT([1]!day_11[qty], LEN($A58)) = $A58),
  --(ISNUMBER(VALUE(MID([1]!day_11[qty], LEN($A58)+1, 1)))),
  [1]!day_11[produk]
)</f>
        <v>0</v>
      </c>
      <c r="O59" s="30">
        <f>SUMPRODUCT(
  --(LEFT([1]!day_11[harga], LEN($A58)) = $A58),
  --(ISNUMBER(VALUE(MID([1]!day_11[harga], LEN($A58)+1, 1)))),
  [1]!day_11[tujuan]
)</f>
        <v>0</v>
      </c>
      <c r="P59" s="30">
        <f>SUMPRODUCT(
  --(LEFT([1]!day_11[produk], LEN($A58)) = $A58),
  --(ISNUMBER(VALUE(MID([1]!day_11[produk], LEN($A58)+1, 1)))),
  [1]!day_11[qty]
)</f>
        <v>1</v>
      </c>
    </row>
    <row r="60" spans="1:16" x14ac:dyDescent="0.35">
      <c r="A60" s="2" t="s">
        <v>1</v>
      </c>
      <c r="B60" s="20">
        <v>47535</v>
      </c>
      <c r="C60" s="4"/>
      <c r="D60" s="20">
        <v>65385</v>
      </c>
      <c r="F60" s="20">
        <v>87380</v>
      </c>
      <c r="H60" s="20">
        <v>26262</v>
      </c>
      <c r="J60" s="20">
        <v>52530</v>
      </c>
      <c r="L60" s="30">
        <f>SUMPRODUCT(
  --(LEFT([1]!day_11[produk], LEN($A58)) = $A58),
  --(ISNUMBER(VALUE(MID([1]!day_11[produk], LEN($A58)+1, 1)))),
  [1]!day_11[harga]
)</f>
        <v>21140</v>
      </c>
      <c r="M60" s="30">
        <f>SUMPRODUCT(
  --(LEFT([1]!day_11[tujuan], LEN($A58)) = $A58),
  --(ISNUMBER(VALUE(MID([1]!day_11[tujuan], LEN($A58)+1, 1)))),
  [1]!day_11[produk]
)</f>
        <v>0</v>
      </c>
      <c r="N60" s="30">
        <f>SUMPRODUCT(
  --(LEFT([1]!day_11[qty], LEN($A58)) = $A58),
  --(ISNUMBER(VALUE(MID([1]!day_11[qty], LEN($A58)+1, 1)))),
  [1]!day_11[tujuan]
)</f>
        <v>0</v>
      </c>
      <c r="O60" s="30">
        <f>SUMPRODUCT(
  --(LEFT([1]!day_11[harga], LEN($A58)) = $A58),
  --(ISNUMBER(VALUE(MID([1]!day_11[harga], LEN($A58)+1, 1)))),
  [1]!day_11[qty]
)</f>
        <v>0</v>
      </c>
      <c r="P60" s="30">
        <f>SUMPRODUCT(
  --(LEFT([1]!day_11[produk], LEN($A58)) = $A58),
  --(ISNUMBER(VALUE(MID([1]!day_11[produk], LEN($A58)+1, 1)))),
  [1]!day_11[harga]
)</f>
        <v>21140</v>
      </c>
    </row>
    <row r="61" spans="1:16" x14ac:dyDescent="0.35">
      <c r="B61" s="4"/>
      <c r="C61" s="4"/>
      <c r="D61" s="4"/>
      <c r="L61" s="21"/>
      <c r="M61" s="21"/>
      <c r="N61" s="21"/>
      <c r="O61" s="21"/>
      <c r="P61" s="21"/>
    </row>
    <row r="62" spans="1:16" x14ac:dyDescent="0.35">
      <c r="A62" s="1" t="s">
        <v>141</v>
      </c>
      <c r="B62" s="4"/>
      <c r="C62" s="4"/>
      <c r="D62" s="4"/>
      <c r="L62" s="21"/>
      <c r="M62" s="21"/>
      <c r="N62" s="21"/>
      <c r="O62" s="21"/>
      <c r="P62" s="21"/>
    </row>
    <row r="63" spans="1:16" x14ac:dyDescent="0.35">
      <c r="A63" s="3" t="s">
        <v>320</v>
      </c>
      <c r="B63" s="4"/>
      <c r="C63" s="4"/>
      <c r="D63" s="4"/>
      <c r="L63" s="21"/>
      <c r="M63" s="21"/>
      <c r="N63" s="21"/>
      <c r="O63" s="21"/>
      <c r="P63" s="21"/>
    </row>
    <row r="64" spans="1:16" x14ac:dyDescent="0.35">
      <c r="A64" s="2" t="s">
        <v>0</v>
      </c>
      <c r="B64" s="4">
        <v>2</v>
      </c>
      <c r="C64" s="4">
        <v>1</v>
      </c>
      <c r="D64" s="4">
        <v>1</v>
      </c>
      <c r="H64">
        <v>2</v>
      </c>
      <c r="K64">
        <v>1</v>
      </c>
      <c r="L64" s="30">
        <f>SUMPRODUCT(
  --(LEFT([1]!day_11[produk], LEN($A63)) = $A63),
  --(ISNUMBER(VALUE(MID([1]!day_11[produk], LEN($A63)+1, 1)))),
  [1]!day_11[qty]
)</f>
        <v>0</v>
      </c>
      <c r="M64" s="30">
        <f>SUMPRODUCT(
  --(LEFT([1]!day_11[tujuan], LEN($A63)) = $A63),
  --(ISNUMBER(VALUE(MID([1]!day_11[tujuan], LEN($A63)+1, 1)))),
  [1]!day_11[harga]
)</f>
        <v>0</v>
      </c>
      <c r="N64" s="30">
        <f>SUMPRODUCT(
  --(LEFT([1]!day_11[qty], LEN($A63)) = $A63),
  --(ISNUMBER(VALUE(MID([1]!day_11[qty], LEN($A63)+1, 1)))),
  [1]!day_11[produk]
)</f>
        <v>0</v>
      </c>
      <c r="O64" s="30">
        <f>SUMPRODUCT(
  --(LEFT([1]!day_11[harga], LEN($A63)) = $A63),
  --(ISNUMBER(VALUE(MID([1]!day_11[harga], LEN($A63)+1, 1)))),
  [1]!day_11[tujuan]
)</f>
        <v>0</v>
      </c>
      <c r="P64" s="30">
        <f>SUMPRODUCT(
  --(LEFT([1]!day_11[produk], LEN($A63)) = $A63),
  --(ISNUMBER(VALUE(MID([1]!day_11[produk], LEN($A63)+1, 1)))),
  [1]!day_11[qty]
)</f>
        <v>0</v>
      </c>
    </row>
    <row r="65" spans="1:16" x14ac:dyDescent="0.35">
      <c r="A65" s="2" t="s">
        <v>1</v>
      </c>
      <c r="B65" s="20">
        <v>2520</v>
      </c>
      <c r="C65" s="20">
        <v>1235</v>
      </c>
      <c r="D65" s="20">
        <v>1235</v>
      </c>
      <c r="H65" s="20">
        <v>2595</v>
      </c>
      <c r="K65" s="20">
        <v>1235</v>
      </c>
      <c r="L65" s="30">
        <f>SUMPRODUCT(
  --(LEFT([1]!day_11[produk], LEN($A63)) = $A63),
  --(ISNUMBER(VALUE(MID([1]!day_11[produk], LEN($A63)+1, 1)))),
  [1]!day_11[harga]
)</f>
        <v>0</v>
      </c>
      <c r="M65" s="30">
        <f>SUMPRODUCT(
  --(LEFT([1]!day_11[tujuan], LEN($A63)) = $A63),
  --(ISNUMBER(VALUE(MID([1]!day_11[tujuan], LEN($A63)+1, 1)))),
  [1]!day_11[produk]
)</f>
        <v>0</v>
      </c>
      <c r="N65" s="30">
        <f>SUMPRODUCT(
  --(LEFT([1]!day_11[qty], LEN($A63)) = $A63),
  --(ISNUMBER(VALUE(MID([1]!day_11[qty], LEN($A63)+1, 1)))),
  [1]!day_11[tujuan]
)</f>
        <v>0</v>
      </c>
      <c r="O65" s="30">
        <f>SUMPRODUCT(
  --(LEFT([1]!day_11[harga], LEN($A63)) = $A63),
  --(ISNUMBER(VALUE(MID([1]!day_11[harga], LEN($A63)+1, 1)))),
  [1]!day_11[qty]
)</f>
        <v>0</v>
      </c>
      <c r="P65" s="30">
        <f>SUMPRODUCT(
  --(LEFT([1]!day_11[produk], LEN($A63)) = $A63),
  --(ISNUMBER(VALUE(MID([1]!day_11[produk], LEN($A63)+1, 1)))),
  [1]!day_11[harga]
)</f>
        <v>0</v>
      </c>
    </row>
    <row r="66" spans="1:16" x14ac:dyDescent="0.35">
      <c r="B66" s="4"/>
      <c r="C66" s="4"/>
      <c r="D66" s="4"/>
      <c r="L66" s="21"/>
      <c r="M66" s="21"/>
      <c r="N66" s="21"/>
      <c r="O66" s="21"/>
      <c r="P66" s="21"/>
    </row>
    <row r="67" spans="1:16" x14ac:dyDescent="0.35">
      <c r="A67" s="1" t="s">
        <v>142</v>
      </c>
      <c r="B67" s="4"/>
      <c r="C67" s="4"/>
      <c r="D67" s="4"/>
      <c r="L67" s="21"/>
      <c r="M67" s="21"/>
      <c r="N67" s="21"/>
      <c r="O67" s="21"/>
      <c r="P67" s="21"/>
    </row>
    <row r="68" spans="1:16" x14ac:dyDescent="0.35">
      <c r="A68" s="3" t="s">
        <v>321</v>
      </c>
      <c r="B68" s="4"/>
      <c r="C68" s="4"/>
      <c r="D68" s="4"/>
      <c r="L68" s="21"/>
      <c r="M68" s="21"/>
      <c r="N68" s="21"/>
      <c r="O68" s="21"/>
      <c r="P68" s="21"/>
    </row>
    <row r="69" spans="1:16" x14ac:dyDescent="0.35">
      <c r="A69" s="2" t="s">
        <v>0</v>
      </c>
      <c r="B69" s="4"/>
      <c r="C69" s="4"/>
      <c r="D69" s="4"/>
      <c r="E69">
        <v>1</v>
      </c>
      <c r="G69">
        <v>3</v>
      </c>
      <c r="I69">
        <v>1</v>
      </c>
      <c r="L69" s="30">
        <f>SUMPRODUCT(
  --(LEFT([1]!day_11[produk], LEN($A68)) = $A68),
  --(ISNUMBER(VALUE(MID([1]!day_11[produk], LEN($A68)+1, 1)))),
  [1]!day_11[qty]
)</f>
        <v>0</v>
      </c>
      <c r="M69" s="30">
        <f>SUMPRODUCT(
  --(LEFT([1]!day_11[tujuan], LEN($A68)) = $A68),
  --(ISNUMBER(VALUE(MID([1]!day_11[tujuan], LEN($A68)+1, 1)))),
  [1]!day_11[harga]
)</f>
        <v>0</v>
      </c>
      <c r="N69" s="30">
        <f>SUMPRODUCT(
  --(LEFT([1]!day_11[qty], LEN($A68)) = $A68),
  --(ISNUMBER(VALUE(MID([1]!day_11[qty], LEN($A68)+1, 1)))),
  [1]!day_11[produk]
)</f>
        <v>0</v>
      </c>
      <c r="O69" s="30">
        <f>SUMPRODUCT(
  --(LEFT([1]!day_11[harga], LEN($A68)) = $A68),
  --(ISNUMBER(VALUE(MID([1]!day_11[harga], LEN($A68)+1, 1)))),
  [1]!day_11[tujuan]
)</f>
        <v>0</v>
      </c>
      <c r="P69" s="30">
        <f>SUMPRODUCT(
  --(LEFT([1]!day_11[produk], LEN($A68)) = $A68),
  --(ISNUMBER(VALUE(MID([1]!day_11[produk], LEN($A68)+1, 1)))),
  [1]!day_11[qty]
)</f>
        <v>0</v>
      </c>
    </row>
    <row r="70" spans="1:16" x14ac:dyDescent="0.35">
      <c r="A70" s="2" t="s">
        <v>1</v>
      </c>
      <c r="B70" s="4"/>
      <c r="C70" s="4"/>
      <c r="D70" s="4"/>
      <c r="E70" s="20">
        <v>995</v>
      </c>
      <c r="G70" s="20">
        <v>10050</v>
      </c>
      <c r="I70" s="20">
        <v>970</v>
      </c>
      <c r="L70" s="30">
        <f>SUMPRODUCT(
  --(LEFT([1]!day_11[produk], LEN($A68)) = $A68),
  --(ISNUMBER(VALUE(MID([1]!day_11[produk], LEN($A68)+1, 1)))),
  [1]!day_11[harga]
)</f>
        <v>0</v>
      </c>
      <c r="M70" s="30">
        <f>SUMPRODUCT(
  --(LEFT([1]!day_11[tujuan], LEN($A68)) = $A68),
  --(ISNUMBER(VALUE(MID([1]!day_11[tujuan], LEN($A68)+1, 1)))),
  [1]!day_11[produk]
)</f>
        <v>0</v>
      </c>
      <c r="N70" s="30">
        <f>SUMPRODUCT(
  --(LEFT([1]!day_11[qty], LEN($A68)) = $A68),
  --(ISNUMBER(VALUE(MID([1]!day_11[qty], LEN($A68)+1, 1)))),
  [1]!day_11[tujuan]
)</f>
        <v>0</v>
      </c>
      <c r="O70" s="30">
        <f>SUMPRODUCT(
  --(LEFT([1]!day_11[harga], LEN($A68)) = $A68),
  --(ISNUMBER(VALUE(MID([1]!day_11[harga], LEN($A68)+1, 1)))),
  [1]!day_11[qty]
)</f>
        <v>0</v>
      </c>
      <c r="P70" s="30">
        <f>SUMPRODUCT(
  --(LEFT([1]!day_11[produk], LEN($A68)) = $A68),
  --(ISNUMBER(VALUE(MID([1]!day_11[produk], LEN($A68)+1, 1)))),
  [1]!day_11[harga]
)</f>
        <v>0</v>
      </c>
    </row>
    <row r="71" spans="1:16" x14ac:dyDescent="0.35">
      <c r="B71" s="4"/>
      <c r="C71" s="4"/>
      <c r="D71" s="4"/>
      <c r="L71" s="21"/>
      <c r="M71" s="21"/>
      <c r="N71" s="21"/>
      <c r="O71" s="21"/>
      <c r="P71" s="21"/>
    </row>
    <row r="72" spans="1:16" x14ac:dyDescent="0.35">
      <c r="A72" s="1" t="s">
        <v>143</v>
      </c>
      <c r="B72" s="4"/>
      <c r="C72" s="4"/>
      <c r="D72" s="4"/>
      <c r="L72" s="21"/>
      <c r="M72" s="21"/>
      <c r="N72" s="21"/>
      <c r="O72" s="21"/>
      <c r="P72" s="21"/>
    </row>
    <row r="73" spans="1:16" x14ac:dyDescent="0.35">
      <c r="A73" s="3" t="s">
        <v>322</v>
      </c>
      <c r="B73" s="4"/>
      <c r="C73" s="4"/>
      <c r="D73" s="4"/>
      <c r="L73" s="21"/>
      <c r="M73" s="21"/>
      <c r="N73" s="21"/>
      <c r="O73" s="21"/>
      <c r="P73" s="21"/>
    </row>
    <row r="74" spans="1:16" x14ac:dyDescent="0.35">
      <c r="A74" s="2" t="s">
        <v>0</v>
      </c>
      <c r="B74" s="4"/>
      <c r="C74" s="4"/>
      <c r="D74" s="4"/>
      <c r="L74" s="30">
        <f>SUMPRODUCT(
  --(LEFT([1]!day_11[produk], LEN($A73)) = $A73),
  --(ISNUMBER(VALUE(MID([1]!day_11[produk], LEN($A73)+1, 1)))),
  [1]!day_11[qty]
)</f>
        <v>0</v>
      </c>
      <c r="M74" s="30">
        <f>SUMPRODUCT(
  --(LEFT([1]!day_11[tujuan], LEN($A73)) = $A73),
  --(ISNUMBER(VALUE(MID([1]!day_11[tujuan], LEN($A73)+1, 1)))),
  [1]!day_11[harga]
)</f>
        <v>0</v>
      </c>
      <c r="N74" s="30">
        <f>SUMPRODUCT(
  --(LEFT([1]!day_11[qty], LEN($A73)) = $A73),
  --(ISNUMBER(VALUE(MID([1]!day_11[qty], LEN($A73)+1, 1)))),
  [1]!day_11[produk]
)</f>
        <v>0</v>
      </c>
      <c r="O74" s="30">
        <f>SUMPRODUCT(
  --(LEFT([1]!day_11[harga], LEN($A73)) = $A73),
  --(ISNUMBER(VALUE(MID([1]!day_11[harga], LEN($A73)+1, 1)))),
  [1]!day_11[tujuan]
)</f>
        <v>0</v>
      </c>
      <c r="P74" s="30">
        <f>SUMPRODUCT(
  --(LEFT([1]!day_11[produk], LEN($A73)) = $A73),
  --(ISNUMBER(VALUE(MID([1]!day_11[produk], LEN($A73)+1, 1)))),
  [1]!day_11[qty]
)</f>
        <v>0</v>
      </c>
    </row>
    <row r="75" spans="1:16" x14ac:dyDescent="0.35">
      <c r="A75" s="2" t="s">
        <v>1</v>
      </c>
      <c r="B75" s="4"/>
      <c r="C75" s="4"/>
      <c r="D75" s="4"/>
      <c r="L75" s="30">
        <f>SUMPRODUCT(
  --(LEFT([1]!day_11[produk], LEN($A73)) = $A73),
  --(ISNUMBER(VALUE(MID([1]!day_11[produk], LEN($A73)+1, 1)))),
  [1]!day_11[harga]
)</f>
        <v>0</v>
      </c>
      <c r="M75" s="30">
        <f>SUMPRODUCT(
  --(LEFT([1]!day_11[tujuan], LEN($A73)) = $A73),
  --(ISNUMBER(VALUE(MID([1]!day_11[tujuan], LEN($A73)+1, 1)))),
  [1]!day_11[produk]
)</f>
        <v>0</v>
      </c>
      <c r="N75" s="30">
        <f>SUMPRODUCT(
  --(LEFT([1]!day_11[qty], LEN($A73)) = $A73),
  --(ISNUMBER(VALUE(MID([1]!day_11[qty], LEN($A73)+1, 1)))),
  [1]!day_11[tujuan]
)</f>
        <v>0</v>
      </c>
      <c r="O75" s="30">
        <f>SUMPRODUCT(
  --(LEFT([1]!day_11[harga], LEN($A73)) = $A73),
  --(ISNUMBER(VALUE(MID([1]!day_11[harga], LEN($A73)+1, 1)))),
  [1]!day_11[qty]
)</f>
        <v>0</v>
      </c>
      <c r="P75" s="30">
        <f>SUMPRODUCT(
  --(LEFT([1]!day_11[produk], LEN($A73)) = $A73),
  --(ISNUMBER(VALUE(MID([1]!day_11[produk], LEN($A73)+1, 1)))),
  [1]!day_11[harga]
)</f>
        <v>0</v>
      </c>
    </row>
    <row r="76" spans="1:16" x14ac:dyDescent="0.35">
      <c r="B76" s="4"/>
      <c r="C76" s="4"/>
      <c r="D76" s="4"/>
      <c r="L76" s="21"/>
      <c r="M76" s="21"/>
      <c r="N76" s="21"/>
      <c r="O76" s="21"/>
      <c r="P76" s="21"/>
    </row>
    <row r="77" spans="1:16" x14ac:dyDescent="0.35">
      <c r="A77" s="1" t="s">
        <v>144</v>
      </c>
      <c r="B77" s="4"/>
      <c r="C77" s="4"/>
      <c r="D77" s="4"/>
      <c r="L77" s="21"/>
      <c r="M77" s="21"/>
      <c r="N77" s="21"/>
      <c r="O77" s="21"/>
      <c r="P77" s="21"/>
    </row>
    <row r="78" spans="1:16" x14ac:dyDescent="0.35">
      <c r="A78" s="3" t="s">
        <v>323</v>
      </c>
      <c r="B78" s="4"/>
      <c r="C78" s="4"/>
      <c r="D78" s="4"/>
      <c r="L78" s="21"/>
      <c r="M78" s="21"/>
      <c r="N78" s="21"/>
      <c r="O78" s="21"/>
      <c r="P78" s="21"/>
    </row>
    <row r="79" spans="1:16" x14ac:dyDescent="0.35">
      <c r="A79" s="2" t="s">
        <v>0</v>
      </c>
      <c r="B79" s="4">
        <v>81</v>
      </c>
      <c r="C79" s="4">
        <v>72</v>
      </c>
      <c r="D79" s="4">
        <v>105</v>
      </c>
      <c r="E79" s="4">
        <v>106</v>
      </c>
      <c r="F79">
        <v>94</v>
      </c>
      <c r="G79">
        <v>68</v>
      </c>
      <c r="H79">
        <v>169</v>
      </c>
      <c r="I79">
        <v>125</v>
      </c>
      <c r="J79">
        <v>109</v>
      </c>
      <c r="K79">
        <v>87</v>
      </c>
      <c r="L79" s="30">
        <f>SUMPRODUCT(
  --(LEFT([1]!day_11[produk], LEN($A78)) = $A78),
  --(ISNUMBER(VALUE(MID([1]!day_11[produk], LEN($A78)+1, 1)))),
  [1]!day_11[qty]
)</f>
        <v>129</v>
      </c>
      <c r="M79" s="30">
        <f>SUMPRODUCT(
  --(LEFT([1]!day_11[tujuan], LEN($A78)) = $A78),
  --(ISNUMBER(VALUE(MID([1]!day_11[tujuan], LEN($A78)+1, 1)))),
  [1]!day_11[harga]
)</f>
        <v>0</v>
      </c>
      <c r="N79" s="30">
        <f>SUMPRODUCT(
  --(LEFT([1]!day_11[qty], LEN($A78)) = $A78),
  --(ISNUMBER(VALUE(MID([1]!day_11[qty], LEN($A78)+1, 1)))),
  [1]!day_11[produk]
)</f>
        <v>0</v>
      </c>
      <c r="O79" s="30">
        <f>SUMPRODUCT(
  --(LEFT([1]!day_11[harga], LEN($A78)) = $A78),
  --(ISNUMBER(VALUE(MID([1]!day_11[harga], LEN($A78)+1, 1)))),
  [1]!day_11[tujuan]
)</f>
        <v>0</v>
      </c>
      <c r="P79" s="30">
        <f>SUMPRODUCT(
  --(LEFT([1]!day_11[produk], LEN($A78)) = $A78),
  --(ISNUMBER(VALUE(MID([1]!day_11[produk], LEN($A78)+1, 1)))),
  [1]!day_11[qty]
)</f>
        <v>129</v>
      </c>
    </row>
    <row r="80" spans="1:16" x14ac:dyDescent="0.35">
      <c r="A80" s="2" t="s">
        <v>1</v>
      </c>
      <c r="B80" s="20">
        <v>1456883</v>
      </c>
      <c r="C80" s="20">
        <v>1605030</v>
      </c>
      <c r="D80" s="20">
        <v>2287744</v>
      </c>
      <c r="E80" s="20">
        <v>1855934</v>
      </c>
      <c r="F80" s="20">
        <v>1562318</v>
      </c>
      <c r="G80" s="20">
        <v>1022875</v>
      </c>
      <c r="H80" s="20">
        <v>3583524</v>
      </c>
      <c r="I80" s="20">
        <v>2484584</v>
      </c>
      <c r="J80" s="20">
        <v>2152209</v>
      </c>
      <c r="K80" s="20">
        <v>1737530</v>
      </c>
      <c r="L80" s="30">
        <f>SUMPRODUCT(
  --(LEFT([1]!day_11[produk], LEN($A78)) = $A78),
  --(ISNUMBER(VALUE(MID([1]!day_11[produk], LEN($A78)+1, 1)))),
  [1]!day_11[harga]
)</f>
        <v>2613824</v>
      </c>
      <c r="M80" s="30">
        <f>SUMPRODUCT(
  --(LEFT([1]!day_11[tujuan], LEN($A78)) = $A78),
  --(ISNUMBER(VALUE(MID([1]!day_11[tujuan], LEN($A78)+1, 1)))),
  [1]!day_11[produk]
)</f>
        <v>0</v>
      </c>
      <c r="N80" s="30">
        <f>SUMPRODUCT(
  --(LEFT([1]!day_11[qty], LEN($A78)) = $A78),
  --(ISNUMBER(VALUE(MID([1]!day_11[qty], LEN($A78)+1, 1)))),
  [1]!day_11[tujuan]
)</f>
        <v>0</v>
      </c>
      <c r="O80" s="30">
        <f>SUMPRODUCT(
  --(LEFT([1]!day_11[harga], LEN($A78)) = $A78),
  --(ISNUMBER(VALUE(MID([1]!day_11[harga], LEN($A78)+1, 1)))),
  [1]!day_11[qty]
)</f>
        <v>0</v>
      </c>
      <c r="P80" s="30">
        <f>SUMPRODUCT(
  --(LEFT([1]!day_11[produk], LEN($A78)) = $A78),
  --(ISNUMBER(VALUE(MID([1]!day_11[produk], LEN($A78)+1, 1)))),
  [1]!day_11[harga]
)</f>
        <v>2613824</v>
      </c>
    </row>
    <row r="81" spans="2:16" x14ac:dyDescent="0.35">
      <c r="L81" s="21"/>
      <c r="M81" s="21"/>
      <c r="N81" s="21"/>
      <c r="O81" s="21"/>
      <c r="P81" s="21"/>
    </row>
    <row r="82" spans="2:16" x14ac:dyDescent="0.35">
      <c r="L82" s="21"/>
      <c r="M82" s="21"/>
      <c r="N82" s="21"/>
      <c r="O82" s="21"/>
      <c r="P82" s="21"/>
    </row>
    <row r="83" spans="2:16" x14ac:dyDescent="0.35">
      <c r="B83" s="10" t="s">
        <v>161</v>
      </c>
      <c r="C83" s="10" t="s">
        <v>159</v>
      </c>
      <c r="D83" s="10" t="s">
        <v>160</v>
      </c>
      <c r="L83" s="21"/>
      <c r="M83" s="21"/>
      <c r="N83" s="21"/>
      <c r="O83" s="21"/>
      <c r="P83" s="21"/>
    </row>
    <row r="84" spans="2:16" x14ac:dyDescent="0.35">
      <c r="B84" s="8" t="s">
        <v>324</v>
      </c>
      <c r="C84" s="9"/>
      <c r="D84" s="9"/>
      <c r="L84" s="30"/>
      <c r="M84" s="30"/>
      <c r="N84" s="30"/>
      <c r="O84" s="30"/>
      <c r="P84" s="30"/>
    </row>
    <row r="85" spans="2:16" x14ac:dyDescent="0.35">
      <c r="B85" s="8" t="s">
        <v>325</v>
      </c>
      <c r="C85" s="9"/>
      <c r="D85" s="9"/>
      <c r="L85" s="30"/>
      <c r="M85" s="30"/>
      <c r="N85" s="30"/>
      <c r="O85" s="30"/>
      <c r="P85" s="30"/>
    </row>
    <row r="86" spans="2:16" x14ac:dyDescent="0.35">
      <c r="B86" s="8" t="s">
        <v>326</v>
      </c>
      <c r="C86" s="9"/>
      <c r="D86" s="9"/>
      <c r="L86" s="21"/>
      <c r="M86" s="21"/>
      <c r="N86" s="21"/>
      <c r="O86" s="21"/>
      <c r="P86" s="21"/>
    </row>
    <row r="87" spans="2:16" x14ac:dyDescent="0.35">
      <c r="B87" s="8" t="s">
        <v>327</v>
      </c>
      <c r="C87" s="9"/>
      <c r="D87" s="9"/>
      <c r="L87" s="21"/>
      <c r="M87" s="21"/>
      <c r="N87" s="21"/>
      <c r="O87" s="21"/>
      <c r="P87" s="21"/>
    </row>
    <row r="88" spans="2:16" x14ac:dyDescent="0.35">
      <c r="B88" s="8" t="s">
        <v>328</v>
      </c>
      <c r="C88" s="9"/>
      <c r="D88" s="9"/>
      <c r="L88" s="21"/>
      <c r="M88" s="21"/>
      <c r="N88" s="21"/>
      <c r="O88" s="21"/>
      <c r="P88" s="21"/>
    </row>
    <row r="89" spans="2:16" x14ac:dyDescent="0.35">
      <c r="B89" s="8" t="s">
        <v>329</v>
      </c>
      <c r="C89" s="9"/>
      <c r="D89" s="9"/>
      <c r="L89" s="30"/>
      <c r="M89" s="30"/>
      <c r="N89" s="30"/>
      <c r="O89" s="30"/>
      <c r="P89" s="30"/>
    </row>
    <row r="90" spans="2:16" x14ac:dyDescent="0.35">
      <c r="B90" s="8" t="s">
        <v>330</v>
      </c>
      <c r="C90" s="9"/>
      <c r="D90" s="9"/>
      <c r="L90" s="30"/>
      <c r="M90" s="30"/>
      <c r="N90" s="30"/>
      <c r="O90" s="30"/>
      <c r="P90" s="30"/>
    </row>
    <row r="91" spans="2:16" x14ac:dyDescent="0.35">
      <c r="B91" s="8" t="s">
        <v>331</v>
      </c>
      <c r="C91" s="9"/>
      <c r="D91" s="9"/>
      <c r="L91" s="21"/>
      <c r="M91" s="21"/>
      <c r="N91" s="21"/>
      <c r="O91" s="21"/>
      <c r="P91" s="21"/>
    </row>
    <row r="92" spans="2:16" x14ac:dyDescent="0.35">
      <c r="B92" s="8" t="s">
        <v>332</v>
      </c>
      <c r="C92" s="9"/>
      <c r="D92" s="9"/>
      <c r="L92" s="21"/>
      <c r="M92" s="21"/>
      <c r="N92" s="21"/>
      <c r="O92" s="21"/>
      <c r="P92" s="21"/>
    </row>
    <row r="93" spans="2:16" x14ac:dyDescent="0.35">
      <c r="B93" s="8" t="s">
        <v>333</v>
      </c>
      <c r="C93" s="9"/>
      <c r="D93" s="9"/>
      <c r="L93" s="21"/>
      <c r="M93" s="21"/>
      <c r="N93" s="21"/>
      <c r="O93" s="21"/>
      <c r="P93" s="21"/>
    </row>
    <row r="94" spans="2:16" x14ac:dyDescent="0.35">
      <c r="B94" s="8" t="s">
        <v>334</v>
      </c>
      <c r="C94" s="9"/>
      <c r="D94" s="9"/>
      <c r="L94" s="30"/>
      <c r="M94" s="30"/>
      <c r="N94" s="30"/>
      <c r="O94" s="30"/>
      <c r="P94" s="30"/>
    </row>
    <row r="95" spans="2:16" x14ac:dyDescent="0.35">
      <c r="B95" s="8" t="s">
        <v>335</v>
      </c>
      <c r="C95" s="9"/>
      <c r="D95" s="9"/>
      <c r="L95" s="30"/>
      <c r="M95" s="30"/>
      <c r="N95" s="30"/>
      <c r="O95" s="30"/>
      <c r="P95" s="30"/>
    </row>
    <row r="96" spans="2:16" x14ac:dyDescent="0.35">
      <c r="B96" s="8" t="s">
        <v>336</v>
      </c>
      <c r="C96" s="9"/>
      <c r="D96" s="9"/>
      <c r="L96" s="21"/>
      <c r="M96" s="21"/>
      <c r="N96" s="21"/>
      <c r="O96" s="21"/>
      <c r="P96" s="21"/>
    </row>
    <row r="97" spans="2:16" x14ac:dyDescent="0.35">
      <c r="B97" s="8" t="s">
        <v>337</v>
      </c>
      <c r="C97" s="9"/>
      <c r="D97" s="9"/>
      <c r="L97" s="21"/>
      <c r="M97" s="21"/>
      <c r="N97" s="21"/>
      <c r="O97" s="21"/>
      <c r="P97" s="21"/>
    </row>
    <row r="98" spans="2:16" x14ac:dyDescent="0.35">
      <c r="B98" s="8" t="s">
        <v>338</v>
      </c>
      <c r="C98" s="9"/>
      <c r="D98" s="9"/>
      <c r="L98" s="21"/>
      <c r="M98" s="21"/>
      <c r="N98" s="21"/>
      <c r="O98" s="21"/>
      <c r="P98" s="21"/>
    </row>
    <row r="99" spans="2:16" x14ac:dyDescent="0.35">
      <c r="B99" s="8" t="s">
        <v>339</v>
      </c>
      <c r="C99" s="9"/>
      <c r="D99" s="9"/>
      <c r="L99" s="30"/>
      <c r="M99" s="30"/>
      <c r="N99" s="30"/>
      <c r="O99" s="30"/>
      <c r="P99" s="30"/>
    </row>
    <row r="100" spans="2:16" x14ac:dyDescent="0.35">
      <c r="B100" s="8" t="s">
        <v>340</v>
      </c>
      <c r="C100" s="9"/>
      <c r="D100" s="9"/>
      <c r="L100" s="30"/>
      <c r="M100" s="30"/>
      <c r="N100" s="30"/>
      <c r="O100" s="30"/>
      <c r="P100" s="30"/>
    </row>
    <row r="101" spans="2:16" x14ac:dyDescent="0.35">
      <c r="B101" s="8" t="s">
        <v>341</v>
      </c>
      <c r="C101" s="9"/>
      <c r="D101" s="9"/>
      <c r="L101" s="21"/>
      <c r="M101" s="21"/>
      <c r="N101" s="21"/>
      <c r="O101" s="21"/>
      <c r="P101" s="21"/>
    </row>
    <row r="102" spans="2:16" x14ac:dyDescent="0.35">
      <c r="B102" s="8" t="s">
        <v>342</v>
      </c>
      <c r="C102" s="9"/>
      <c r="D102" s="9"/>
      <c r="L102" s="21"/>
      <c r="M102" s="21"/>
      <c r="N102" s="21"/>
      <c r="O102" s="21"/>
      <c r="P102" s="21"/>
    </row>
    <row r="103" spans="2:16" x14ac:dyDescent="0.35">
      <c r="B103" s="8" t="s">
        <v>343</v>
      </c>
      <c r="C103" s="9"/>
      <c r="D103" s="9"/>
      <c r="L103" s="21"/>
      <c r="M103" s="21"/>
      <c r="N103" s="21"/>
      <c r="O103" s="21"/>
      <c r="P103" s="21"/>
    </row>
    <row r="104" spans="2:16" x14ac:dyDescent="0.35">
      <c r="B104" s="8" t="s">
        <v>344</v>
      </c>
      <c r="C104" s="9"/>
      <c r="D104" s="9"/>
      <c r="L104" s="30"/>
      <c r="M104" s="30"/>
      <c r="N104" s="30"/>
      <c r="O104" s="30"/>
      <c r="P104" s="30"/>
    </row>
    <row r="105" spans="2:16" x14ac:dyDescent="0.35">
      <c r="B105" s="8" t="s">
        <v>345</v>
      </c>
      <c r="C105" s="9"/>
      <c r="D105" s="9"/>
      <c r="L105" s="30"/>
      <c r="M105" s="30"/>
      <c r="N105" s="30"/>
      <c r="O105" s="30"/>
      <c r="P105" s="30"/>
    </row>
    <row r="106" spans="2:16" x14ac:dyDescent="0.35">
      <c r="B106" s="8" t="s">
        <v>346</v>
      </c>
      <c r="C106" s="9"/>
      <c r="D106" s="9"/>
      <c r="L106" s="21"/>
      <c r="M106" s="21"/>
      <c r="N106" s="21"/>
      <c r="O106" s="21"/>
      <c r="P106" s="21"/>
    </row>
    <row r="107" spans="2:16" x14ac:dyDescent="0.35">
      <c r="B107" s="8" t="s">
        <v>347</v>
      </c>
      <c r="C107" s="9"/>
      <c r="D107" s="9"/>
      <c r="L107" s="21"/>
      <c r="M107" s="21"/>
      <c r="N107" s="21"/>
      <c r="O107" s="21"/>
      <c r="P107" s="21"/>
    </row>
    <row r="108" spans="2:16" x14ac:dyDescent="0.35">
      <c r="B108" s="8" t="s">
        <v>348</v>
      </c>
      <c r="C108" s="9"/>
      <c r="D108" s="9"/>
      <c r="L108" s="21"/>
      <c r="M108" s="21"/>
      <c r="N108" s="21"/>
      <c r="O108" s="21"/>
      <c r="P108" s="21"/>
    </row>
    <row r="109" spans="2:16" x14ac:dyDescent="0.35">
      <c r="B109" s="8" t="s">
        <v>349</v>
      </c>
      <c r="C109" s="9"/>
      <c r="D109" s="9"/>
      <c r="L109" s="30"/>
      <c r="M109" s="30"/>
      <c r="N109" s="30"/>
      <c r="O109" s="30"/>
      <c r="P109" s="30"/>
    </row>
    <row r="110" spans="2:16" x14ac:dyDescent="0.35">
      <c r="B110" s="8" t="s">
        <v>350</v>
      </c>
      <c r="C110" s="9"/>
      <c r="D110" s="9"/>
      <c r="L110" s="30"/>
      <c r="M110" s="30"/>
      <c r="N110" s="30"/>
      <c r="O110" s="30"/>
      <c r="P110" s="30"/>
    </row>
    <row r="111" spans="2:16" x14ac:dyDescent="0.35">
      <c r="B111" s="8" t="s">
        <v>351</v>
      </c>
      <c r="C111" s="9"/>
      <c r="D111" s="9"/>
      <c r="L111" s="21"/>
      <c r="M111" s="21"/>
      <c r="N111" s="21"/>
      <c r="O111" s="21"/>
      <c r="P111" s="21"/>
    </row>
    <row r="112" spans="2:16" x14ac:dyDescent="0.35">
      <c r="B112" s="8" t="s">
        <v>352</v>
      </c>
      <c r="C112" s="9"/>
      <c r="D112" s="9"/>
      <c r="L112" s="21"/>
      <c r="M112" s="21"/>
      <c r="N112" s="21"/>
      <c r="O112" s="21"/>
      <c r="P112" s="21"/>
    </row>
    <row r="113" spans="2:16" x14ac:dyDescent="0.35">
      <c r="B113" s="8" t="s">
        <v>353</v>
      </c>
      <c r="C113" s="9"/>
      <c r="D113" s="9"/>
      <c r="L113" s="21"/>
      <c r="M113" s="21"/>
      <c r="N113" s="21"/>
      <c r="O113" s="21"/>
      <c r="P113" s="21"/>
    </row>
    <row r="114" spans="2:16" x14ac:dyDescent="0.35">
      <c r="L114" s="30"/>
      <c r="M114" s="30"/>
      <c r="N114" s="30"/>
      <c r="O114" s="30"/>
      <c r="P114" s="30"/>
    </row>
    <row r="115" spans="2:16" x14ac:dyDescent="0.35">
      <c r="L115" s="30"/>
      <c r="M115" s="30"/>
      <c r="N115" s="30"/>
      <c r="O115" s="30"/>
      <c r="P115" s="30"/>
    </row>
    <row r="116" spans="2:16" x14ac:dyDescent="0.35">
      <c r="L116" s="21"/>
      <c r="M116" s="21"/>
      <c r="N116" s="21"/>
      <c r="O116" s="21"/>
      <c r="P116" s="21"/>
    </row>
    <row r="117" spans="2:16" x14ac:dyDescent="0.35">
      <c r="L117" s="21"/>
      <c r="M117" s="21"/>
      <c r="N117" s="21"/>
      <c r="O117" s="21"/>
      <c r="P117" s="21"/>
    </row>
    <row r="118" spans="2:16" x14ac:dyDescent="0.35">
      <c r="L118" s="21"/>
      <c r="M118" s="21"/>
      <c r="N118" s="21"/>
      <c r="O118" s="21"/>
      <c r="P118" s="21"/>
    </row>
    <row r="119" spans="2:16" x14ac:dyDescent="0.35">
      <c r="L119" s="30"/>
      <c r="M119" s="30"/>
      <c r="N119" s="30"/>
      <c r="O119" s="30"/>
      <c r="P119" s="30"/>
    </row>
    <row r="120" spans="2:16" x14ac:dyDescent="0.35">
      <c r="L120" s="30"/>
      <c r="M120" s="30"/>
      <c r="N120" s="30"/>
      <c r="O120" s="30"/>
      <c r="P120" s="30"/>
    </row>
    <row r="121" spans="2:16" x14ac:dyDescent="0.35">
      <c r="L121" s="21"/>
      <c r="M121" s="21"/>
      <c r="N121" s="21"/>
      <c r="O121" s="21"/>
      <c r="P121" s="21"/>
    </row>
    <row r="122" spans="2:16" x14ac:dyDescent="0.35">
      <c r="L122" s="21"/>
      <c r="M122" s="21"/>
      <c r="N122" s="21"/>
      <c r="O122" s="21"/>
      <c r="P122" s="21"/>
    </row>
    <row r="123" spans="2:16" x14ac:dyDescent="0.35">
      <c r="L123" s="21"/>
      <c r="M123" s="21"/>
      <c r="N123" s="21"/>
      <c r="O123" s="21"/>
      <c r="P123" s="21"/>
    </row>
    <row r="124" spans="2:16" x14ac:dyDescent="0.35">
      <c r="L124" s="30"/>
      <c r="M124" s="30"/>
      <c r="N124" s="30"/>
      <c r="O124" s="30"/>
      <c r="P124" s="30"/>
    </row>
    <row r="125" spans="2:16" x14ac:dyDescent="0.35">
      <c r="L125" s="30"/>
      <c r="M125" s="30"/>
      <c r="N125" s="30"/>
      <c r="O125" s="30"/>
      <c r="P125" s="30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88"/>
  <sheetViews>
    <sheetView topLeftCell="A47" zoomScale="55" zoomScaleNormal="55" workbookViewId="0">
      <selection activeCell="R70" sqref="R70"/>
    </sheetView>
  </sheetViews>
  <sheetFormatPr defaultRowHeight="14.5" x14ac:dyDescent="0.35"/>
  <cols>
    <col min="1" max="1" width="30" customWidth="1"/>
    <col min="2" max="2" width="16.7265625" customWidth="1"/>
    <col min="3" max="3" width="18" customWidth="1"/>
    <col min="4" max="4" width="18.26953125" customWidth="1"/>
    <col min="5" max="5" width="16.26953125" customWidth="1"/>
    <col min="6" max="6" width="16.7265625" customWidth="1"/>
    <col min="7" max="7" width="15.26953125" customWidth="1"/>
    <col min="8" max="8" width="15.1796875" customWidth="1"/>
    <col min="9" max="9" width="15.26953125" customWidth="1"/>
    <col min="10" max="10" width="14.81640625" customWidth="1"/>
    <col min="11" max="11" width="15.54296875" customWidth="1"/>
    <col min="12" max="12" width="12.1796875" customWidth="1"/>
    <col min="13" max="13" width="12.453125" customWidth="1"/>
    <col min="14" max="14" width="13.54296875" customWidth="1"/>
    <col min="15" max="15" width="16.7265625" customWidth="1"/>
    <col min="16" max="16" width="14.54296875" customWidth="1"/>
    <col min="19" max="19" width="12.7265625" customWidth="1"/>
  </cols>
  <sheetData>
    <row r="1" spans="1:31" x14ac:dyDescent="0.35"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</row>
    <row r="2" spans="1:31" x14ac:dyDescent="0.35">
      <c r="A2" s="1" t="s">
        <v>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31" x14ac:dyDescent="0.35">
      <c r="A3" s="3" t="s">
        <v>176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32"/>
    </row>
    <row r="4" spans="1:31" x14ac:dyDescent="0.35">
      <c r="A4" s="2" t="s">
        <v>0</v>
      </c>
      <c r="B4" s="22">
        <v>256</v>
      </c>
      <c r="C4" s="22">
        <v>226</v>
      </c>
      <c r="D4" s="22">
        <v>232</v>
      </c>
      <c r="E4" s="21">
        <v>228</v>
      </c>
      <c r="F4" s="21">
        <v>238</v>
      </c>
      <c r="G4" s="21">
        <v>196</v>
      </c>
      <c r="H4" s="21">
        <v>221</v>
      </c>
      <c r="I4" s="21">
        <v>212</v>
      </c>
      <c r="J4" s="21">
        <v>233</v>
      </c>
      <c r="K4" s="21">
        <v>263</v>
      </c>
      <c r="L4" s="30">
        <f>SUMPRODUCT(
  --(LEFT([1]!day_11[produk], LEN($A3)) = $A3),
  --(ISNUMBER(VALUE(MID([1]!day_11[produk], LEN($A3)+1, 1)))),
  [1]!day_11[qty]
)</f>
        <v>511</v>
      </c>
      <c r="M4" s="30">
        <f>SUMPRODUCT(
  --(LEFT([1]!day_12[produk], LEN($A3)) = $A3),
  --(ISNUMBER(VALUE(MID([1]!day_12[produk], LEN($A3)+1, 1)))),
  [1]!day_12[qty]
)</f>
        <v>924</v>
      </c>
      <c r="N4" s="30">
        <f>SUMPRODUCT(
  --(LEFT([1]!day_13[produk], LEN($A3)) = $A3),
  --(ISNUMBER(VALUE(MID([1]!day_13[produk], LEN($A3)+1, 1)))),
  [1]!day_13[qty]
)</f>
        <v>467</v>
      </c>
      <c r="O4" s="30">
        <f>SUMPRODUCT(
  --(LEFT([1]!day_14[produk], LEN($A3)) = $A3),
  --(ISNUMBER(VALUE(MID([1]!day_14[produk], LEN($A3)+1, 1)))),
  [1]!day_14[qty]
)</f>
        <v>1163</v>
      </c>
      <c r="P4" s="30">
        <f>SUMPRODUCT(
  --(LEFT([1]!day_15[produk], LEN($A3)) = $A3),
  --(ISNUMBER(VALUE(MID([1]!day_15[produk], LEN($A3)+1, 1)))),
  [1]!day_15[qty]
)</f>
        <v>975</v>
      </c>
    </row>
    <row r="5" spans="1:31" x14ac:dyDescent="0.35">
      <c r="A5" s="2" t="s">
        <v>1</v>
      </c>
      <c r="B5" s="22">
        <v>6018463</v>
      </c>
      <c r="C5" s="21">
        <v>4436822</v>
      </c>
      <c r="D5" s="21">
        <v>5935741</v>
      </c>
      <c r="E5" s="21">
        <v>5033822</v>
      </c>
      <c r="F5" s="21">
        <v>5271221</v>
      </c>
      <c r="G5" s="21">
        <v>4811710</v>
      </c>
      <c r="H5" s="21">
        <v>5136796</v>
      </c>
      <c r="I5" s="21">
        <v>4409461</v>
      </c>
      <c r="J5" s="21">
        <v>4541678</v>
      </c>
      <c r="K5" s="21">
        <v>5098365</v>
      </c>
      <c r="L5" s="30">
        <f>SUMPRODUCT(
  --(LEFT([1]!day_11[produk], LEN($A3)) = $A3),
  --(ISNUMBER(VALUE(MID([1]!day_11[produk], LEN($A3)+1, 1)))),
  [1]!day_11[harga]
)</f>
        <v>9529455</v>
      </c>
      <c r="M5" s="30">
        <f>SUMPRODUCT(
  --(LEFT([1]!day_12[produk], LEN($A3)) = $A3),
  --(ISNUMBER(VALUE(MID([1]!day_12[produk], LEN($A3)+1, 1)))),
  [1]!day_12[harga]
)</f>
        <v>19805601</v>
      </c>
      <c r="N5" s="30">
        <f>SUMPRODUCT(
  --(LEFT([1]!day_13[produk], LEN($A3)) = $A3),
  --(ISNUMBER(VALUE(MID([1]!day_13[produk], LEN($A3)+1, 1)))),
  [1]!day_13[harga]
)</f>
        <v>10198972</v>
      </c>
      <c r="O5" s="30">
        <f>SUMPRODUCT(
  --(LEFT([1]!day_14[produk], LEN($A3)) = $A3),
  --(ISNUMBER(VALUE(MID([1]!day_14[produk], LEN($A3)+1, 1)))),
  [1]!day_14[harga]
)</f>
        <v>24829963</v>
      </c>
      <c r="P5" s="30">
        <f>SUMPRODUCT(
  --(LEFT([1]!day_15[produk], LEN($A3)) = $A3),
  --(ISNUMBER(VALUE(MID([1]!day_15[produk], LEN($A3)+1, 1)))),
  [1]!day_15[harga]
)</f>
        <v>20302544</v>
      </c>
    </row>
    <row r="6" spans="1:31" x14ac:dyDescent="0.35">
      <c r="B6" s="22"/>
      <c r="C6" s="22"/>
      <c r="D6" s="2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31" x14ac:dyDescent="0.35">
      <c r="A7" s="1" t="s">
        <v>7</v>
      </c>
      <c r="B7" s="22"/>
      <c r="C7" s="22"/>
      <c r="D7" s="22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31" x14ac:dyDescent="0.35">
      <c r="A8" s="3" t="s">
        <v>177</v>
      </c>
      <c r="B8" s="22"/>
      <c r="C8" s="22"/>
      <c r="D8" s="22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31" x14ac:dyDescent="0.35">
      <c r="A9" s="2" t="s">
        <v>0</v>
      </c>
      <c r="B9" s="22">
        <v>419</v>
      </c>
      <c r="C9" s="22">
        <v>391</v>
      </c>
      <c r="D9" s="22">
        <v>386</v>
      </c>
      <c r="E9" s="22">
        <v>450</v>
      </c>
      <c r="F9" s="22">
        <v>446</v>
      </c>
      <c r="G9" s="22">
        <v>322</v>
      </c>
      <c r="H9" s="22">
        <v>378</v>
      </c>
      <c r="I9" s="22">
        <v>321</v>
      </c>
      <c r="J9" s="22">
        <v>489</v>
      </c>
      <c r="K9" s="22">
        <v>435</v>
      </c>
      <c r="L9" s="30">
        <f>SUMPRODUCT(
  --(LEFT([1]!day_11[produk], LEN($A8)) = $A8),
  --(ISNUMBER(VALUE(MID([1]!day_11[produk], LEN($A8)+1, 1)))),
  [1]!day_11[qty]
)</f>
        <v>221</v>
      </c>
      <c r="M9" s="30">
        <f>SUMPRODUCT(
  --(LEFT([1]!day_12[produk], LEN($A8)) = $A8),
  --(ISNUMBER(VALUE(MID([1]!day_12[produk], LEN($A8)+1, 1)))),
  [1]!day_12[qty]
)</f>
        <v>464</v>
      </c>
      <c r="N9" s="30">
        <f>SUMPRODUCT(
  --(LEFT([1]!day_13[produk], LEN($A8)) = $A8),
  --(ISNUMBER(VALUE(MID([1]!day_13[produk], LEN($A8)+1, 1)))),
  [1]!day_13[qty]
)</f>
        <v>236</v>
      </c>
      <c r="O9" s="30">
        <f>SUMPRODUCT(
  --(LEFT([1]!day_14[produk], LEN($A8)) = $A8),
  --(ISNUMBER(VALUE(MID([1]!day_14[produk], LEN($A8)+1, 1)))),
  [1]!day_14[qty]
)</f>
        <v>474</v>
      </c>
      <c r="P9" s="30">
        <f>SUMPRODUCT(
  --(LEFT([1]!day_15[produk], LEN($A8)) = $A8),
  --(ISNUMBER(VALUE(MID([1]!day_15[produk], LEN($A8)+1, 1)))),
  [1]!day_15[qty]
)</f>
        <v>431</v>
      </c>
      <c r="S9" s="22"/>
      <c r="T9" s="22"/>
      <c r="U9" s="22"/>
      <c r="V9" s="21"/>
    </row>
    <row r="10" spans="1:31" x14ac:dyDescent="0.35">
      <c r="A10" s="2" t="s">
        <v>1</v>
      </c>
      <c r="B10" s="22">
        <v>7448707</v>
      </c>
      <c r="C10" s="22">
        <v>6834256</v>
      </c>
      <c r="D10" s="21">
        <v>6534454</v>
      </c>
      <c r="E10" s="21">
        <v>7313923</v>
      </c>
      <c r="F10" s="21">
        <v>7755328</v>
      </c>
      <c r="G10" s="21">
        <v>5690043</v>
      </c>
      <c r="H10" s="21">
        <v>6581321</v>
      </c>
      <c r="I10" s="21">
        <v>5889483</v>
      </c>
      <c r="J10" s="21">
        <v>8192027</v>
      </c>
      <c r="K10" s="21">
        <v>6833455</v>
      </c>
      <c r="L10" s="30">
        <f>SUMPRODUCT(
  --(LEFT([1]!day_11[produk], LEN($A8)) = $A8),
  --(ISNUMBER(VALUE(MID([1]!day_11[produk], LEN($A8)+1, 1)))),
  [1]!day_11[harga]
)</f>
        <v>3935708</v>
      </c>
      <c r="M10" s="30">
        <f>SUMPRODUCT(
  --(LEFT([1]!day_12[produk], LEN($A8)) = $A8),
  --(ISNUMBER(VALUE(MID([1]!day_12[produk], LEN($A8)+1, 1)))),
  [1]!day_12[harga]
)</f>
        <v>8253900</v>
      </c>
      <c r="N10" s="30">
        <f>SUMPRODUCT(
  --(LEFT([1]!day_13[produk], LEN($A8)) = $A8),
  --(ISNUMBER(VALUE(MID([1]!day_13[produk], LEN($A8)+1, 1)))),
  [1]!day_13[harga]
)</f>
        <v>3834448</v>
      </c>
      <c r="O10" s="30">
        <f>SUMPRODUCT(
  --(LEFT([1]!day_14[produk], LEN($A8)) = $A8),
  --(ISNUMBER(VALUE(MID([1]!day_14[produk], LEN($A8)+1, 1)))),
  [1]!day_14[harga]
)</f>
        <v>8551790</v>
      </c>
      <c r="P10" s="30">
        <f>SUMPRODUCT(
  --(LEFT([1]!day_15[produk], LEN($A8)) = $A8),
  --(ISNUMBER(VALUE(MID([1]!day_15[produk], LEN($A8)+1, 1)))),
  [1]!day_15[harga]
)</f>
        <v>7039732</v>
      </c>
      <c r="S10" s="21"/>
      <c r="T10" s="21"/>
      <c r="U10" s="21"/>
      <c r="V10" s="21"/>
    </row>
    <row r="11" spans="1:31" x14ac:dyDescent="0.35">
      <c r="B11" s="22"/>
      <c r="C11" s="22"/>
      <c r="D11" s="22"/>
      <c r="E11" s="21"/>
      <c r="F11" s="21"/>
      <c r="G11" s="21"/>
      <c r="H11" s="21"/>
      <c r="I11" s="21"/>
      <c r="J11" s="21"/>
      <c r="K11" s="21"/>
      <c r="L11" s="30"/>
      <c r="M11" s="30"/>
      <c r="N11" s="30"/>
      <c r="O11" s="30"/>
      <c r="P11" s="30"/>
      <c r="S11" s="21"/>
      <c r="T11" s="21"/>
      <c r="U11" s="21"/>
      <c r="V11" s="21"/>
    </row>
    <row r="12" spans="1:31" x14ac:dyDescent="0.35">
      <c r="A12" s="1" t="s">
        <v>8</v>
      </c>
      <c r="B12" s="22"/>
      <c r="C12" s="22"/>
      <c r="D12" s="22"/>
      <c r="E12" s="21"/>
      <c r="F12" s="21"/>
      <c r="G12" s="21"/>
      <c r="H12" s="21"/>
      <c r="I12" s="21"/>
      <c r="J12" s="21"/>
      <c r="K12" s="21"/>
      <c r="L12" s="30"/>
      <c r="M12" s="30"/>
      <c r="N12" s="30"/>
      <c r="O12" s="30"/>
      <c r="P12" s="30"/>
      <c r="S12" s="21"/>
      <c r="T12" s="21"/>
      <c r="U12" s="21"/>
      <c r="V12" s="21"/>
    </row>
    <row r="13" spans="1:31" x14ac:dyDescent="0.35">
      <c r="A13" s="3" t="s">
        <v>178</v>
      </c>
      <c r="B13" s="22"/>
      <c r="C13" s="22"/>
      <c r="D13" s="22"/>
      <c r="E13" s="21"/>
      <c r="F13" s="21"/>
      <c r="G13" s="21"/>
      <c r="H13" s="21"/>
      <c r="I13" s="21"/>
      <c r="J13" s="21"/>
      <c r="K13" s="21"/>
      <c r="L13" s="30"/>
      <c r="M13" s="30"/>
      <c r="N13" s="30"/>
      <c r="O13" s="30"/>
      <c r="P13" s="30"/>
      <c r="S13" s="21"/>
      <c r="T13" s="21"/>
      <c r="U13" s="21"/>
      <c r="V13" s="21"/>
    </row>
    <row r="14" spans="1:31" x14ac:dyDescent="0.35">
      <c r="A14" s="2" t="s">
        <v>0</v>
      </c>
      <c r="B14" s="22">
        <v>1093</v>
      </c>
      <c r="C14" s="22">
        <v>1058</v>
      </c>
      <c r="D14" s="22">
        <v>1098</v>
      </c>
      <c r="E14" s="21">
        <v>1052</v>
      </c>
      <c r="F14" s="21">
        <v>1052</v>
      </c>
      <c r="G14" s="22">
        <v>10005</v>
      </c>
      <c r="H14" s="22">
        <v>1095</v>
      </c>
      <c r="I14" s="22">
        <v>1049</v>
      </c>
      <c r="J14" s="22">
        <v>1057</v>
      </c>
      <c r="K14" s="22">
        <v>1160</v>
      </c>
      <c r="L14" s="30">
        <f>SUMPRODUCT(
  --(LEFT([1]!day_11[produk], LEN($A13)) = $A13),
  --(ISNUMBER(VALUE(MID([1]!day_11[produk], LEN($A13)+1, 1)))),
  [1]!day_11[qty]
)</f>
        <v>1043</v>
      </c>
      <c r="M14" s="30">
        <f>SUMPRODUCT(
  --(LEFT([1]!day_12[produk], LEN($A13)) = $A13),
  --(ISNUMBER(VALUE(MID([1]!day_12[produk], LEN($A13)+1, 1)))),
  [1]!day_12[qty]
)</f>
        <v>1012</v>
      </c>
      <c r="N14" s="30">
        <f>SUMPRODUCT(
  --(LEFT([1]!day_13[produk], LEN($A13)) = $A13),
  --(ISNUMBER(VALUE(MID([1]!day_13[produk], LEN($A13)+1, 1)))),
  [1]!day_13[qty]
)</f>
        <v>360</v>
      </c>
      <c r="O14" s="30">
        <f>SUMPRODUCT(
  --(LEFT([1]!day_14[produk], LEN($A13)) = $A13),
  --(ISNUMBER(VALUE(MID([1]!day_14[produk], LEN($A13)+1, 1)))),
  [1]!day_14[qty]
)</f>
        <v>783</v>
      </c>
      <c r="P14" s="30">
        <f>SUMPRODUCT(
  --(LEFT([1]!day_15[produk], LEN($A13)) = $A13),
  --(ISNUMBER(VALUE(MID([1]!day_15[produk], LEN($A13)+1, 1)))),
  [1]!day_15[qty]
)</f>
        <v>800</v>
      </c>
      <c r="S14" s="22"/>
      <c r="T14" s="22"/>
      <c r="U14" s="22"/>
      <c r="V14" s="21"/>
    </row>
    <row r="15" spans="1:31" x14ac:dyDescent="0.35">
      <c r="A15" s="2" t="s">
        <v>1</v>
      </c>
      <c r="B15" s="22">
        <v>42384031</v>
      </c>
      <c r="C15" s="21">
        <v>40192301</v>
      </c>
      <c r="D15" s="21">
        <v>42263627</v>
      </c>
      <c r="E15" s="21">
        <v>39610157</v>
      </c>
      <c r="F15" s="21">
        <v>39610157</v>
      </c>
      <c r="G15" s="21">
        <v>36916925</v>
      </c>
      <c r="H15" s="21">
        <v>42385025</v>
      </c>
      <c r="I15" s="21">
        <v>38333575</v>
      </c>
      <c r="J15" s="21">
        <v>40192259</v>
      </c>
      <c r="K15" s="21">
        <v>43377106</v>
      </c>
      <c r="L15" s="30">
        <f>SUMPRODUCT(
  --(LEFT([1]!day_11[produk], LEN($A13)) = $A13),
  --(ISNUMBER(VALUE(MID([1]!day_11[produk], LEN($A13)+1, 1)))),
  [1]!day_11[harga]
)</f>
        <v>37317021</v>
      </c>
      <c r="M15" s="30">
        <f>SUMPRODUCT(
  --(LEFT([1]!day_12[produk], LEN($A13)) = $A13),
  --(ISNUMBER(VALUE(MID([1]!day_12[produk], LEN($A13)+1, 1)))),
  [1]!day_12[harga]
)</f>
        <v>37062958</v>
      </c>
      <c r="N15" s="30">
        <f>SUMPRODUCT(
  --(LEFT([1]!day_13[produk], LEN($A13)) = $A13),
  --(ISNUMBER(VALUE(MID([1]!day_13[produk], LEN($A13)+1, 1)))),
  [1]!day_13[harga]
)</f>
        <v>14761508</v>
      </c>
      <c r="O15" s="30">
        <f>SUMPRODUCT(
  --(LEFT([1]!day_14[produk], LEN($A13)) = $A13),
  --(ISNUMBER(VALUE(MID([1]!day_14[produk], LEN($A13)+1, 1)))),
  [1]!day_14[harga]
)</f>
        <v>30461845</v>
      </c>
      <c r="P15" s="30">
        <f>SUMPRODUCT(
  --(LEFT([1]!day_15[produk], LEN($A13)) = $A13),
  --(ISNUMBER(VALUE(MID([1]!day_15[produk], LEN($A13)+1, 1)))),
  [1]!day_15[harga]
)</f>
        <v>29551928</v>
      </c>
      <c r="S15" s="21"/>
      <c r="T15" s="21"/>
      <c r="U15" s="21"/>
      <c r="V15" s="21"/>
    </row>
    <row r="16" spans="1:31" x14ac:dyDescent="0.35">
      <c r="B16" s="22"/>
      <c r="C16" s="22"/>
      <c r="D16" s="22"/>
      <c r="E16" s="21"/>
      <c r="F16" s="21"/>
      <c r="G16" s="21"/>
      <c r="H16" s="21"/>
      <c r="I16" s="21"/>
      <c r="J16" s="21"/>
      <c r="K16" s="21"/>
      <c r="L16" s="30"/>
      <c r="M16" s="30"/>
      <c r="N16" s="30"/>
      <c r="O16" s="30"/>
      <c r="P16" s="30"/>
      <c r="S16" s="21"/>
      <c r="T16" s="21"/>
      <c r="U16" s="21"/>
      <c r="V16" s="21"/>
    </row>
    <row r="17" spans="1:22" x14ac:dyDescent="0.35">
      <c r="A17" s="1" t="s">
        <v>11</v>
      </c>
      <c r="B17" s="22"/>
      <c r="C17" s="22"/>
      <c r="D17" s="22"/>
      <c r="E17" s="21"/>
      <c r="F17" s="21"/>
      <c r="G17" s="21"/>
      <c r="H17" s="21"/>
      <c r="I17" s="21"/>
      <c r="J17" s="21"/>
      <c r="K17" s="21"/>
      <c r="L17" s="30"/>
      <c r="M17" s="30"/>
      <c r="N17" s="30"/>
      <c r="O17" s="30"/>
      <c r="P17" s="30"/>
      <c r="S17" s="21"/>
      <c r="T17" s="21"/>
      <c r="U17" s="21"/>
      <c r="V17" s="21"/>
    </row>
    <row r="18" spans="1:22" x14ac:dyDescent="0.35">
      <c r="A18" s="3" t="s">
        <v>179</v>
      </c>
      <c r="B18" s="22"/>
      <c r="C18" s="22"/>
      <c r="D18" s="22"/>
      <c r="E18" s="21"/>
      <c r="F18" s="21"/>
      <c r="G18" s="21"/>
      <c r="H18" s="21"/>
      <c r="I18" s="21"/>
      <c r="J18" s="21"/>
      <c r="K18" s="21"/>
      <c r="L18" s="30"/>
      <c r="M18" s="30"/>
      <c r="N18" s="30"/>
      <c r="O18" s="30"/>
      <c r="P18" s="30"/>
      <c r="S18" s="21"/>
      <c r="T18" s="21"/>
      <c r="U18" s="21"/>
      <c r="V18" s="21"/>
    </row>
    <row r="19" spans="1:22" x14ac:dyDescent="0.35">
      <c r="A19" s="2" t="s">
        <v>0</v>
      </c>
      <c r="B19" s="22">
        <v>472</v>
      </c>
      <c r="C19" s="22">
        <v>489</v>
      </c>
      <c r="D19" s="22">
        <v>407</v>
      </c>
      <c r="E19" s="22">
        <v>356</v>
      </c>
      <c r="F19" s="22">
        <v>356</v>
      </c>
      <c r="G19" s="22">
        <v>500</v>
      </c>
      <c r="H19" s="22">
        <v>295</v>
      </c>
      <c r="I19" s="22">
        <v>434</v>
      </c>
      <c r="J19" s="22">
        <v>434</v>
      </c>
      <c r="K19" s="22">
        <v>521</v>
      </c>
      <c r="L19" s="30">
        <f>SUMPRODUCT(
  --(LEFT([1]!day_11[produk], LEN($A18)) = $A18),
  --(ISNUMBER(VALUE(MID([1]!day_11[produk], LEN($A18)+1, 1)))),
  [1]!day_11[qty]
)</f>
        <v>280</v>
      </c>
      <c r="M19" s="30">
        <f>SUMPRODUCT(
  --(LEFT([1]!day_12[produk], LEN($A18)) = $A18),
  --(ISNUMBER(VALUE(MID([1]!day_12[produk], LEN($A18)+1, 1)))),
  [1]!day_12[qty]
)</f>
        <v>424</v>
      </c>
      <c r="N19" s="30">
        <f>SUMPRODUCT(
  --(LEFT([1]!day_13[produk], LEN($A18)) = $A18),
  --(ISNUMBER(VALUE(MID([1]!day_13[produk], LEN($A18)+1, 1)))),
  [1]!day_13[qty]
)</f>
        <v>530</v>
      </c>
      <c r="O19" s="30">
        <f>SUMPRODUCT(
  --(LEFT([1]!day_14[produk], LEN($A18)) = $A18),
  --(ISNUMBER(VALUE(MID([1]!day_14[produk], LEN($A18)+1, 1)))),
  [1]!day_14[qty]
)</f>
        <v>586</v>
      </c>
      <c r="P19" s="30">
        <f>SUMPRODUCT(
  --(LEFT([1]!day_15[produk], LEN($A18)) = $A18),
  --(ISNUMBER(VALUE(MID([1]!day_15[produk], LEN($A18)+1, 1)))),
  [1]!day_15[qty]
)</f>
        <v>425</v>
      </c>
      <c r="S19" s="22"/>
      <c r="T19" s="22"/>
      <c r="U19" s="22"/>
      <c r="V19" s="21"/>
    </row>
    <row r="20" spans="1:22" x14ac:dyDescent="0.35">
      <c r="A20" s="2" t="s">
        <v>1</v>
      </c>
      <c r="B20" s="22">
        <v>14925033</v>
      </c>
      <c r="C20" s="22">
        <v>13148664</v>
      </c>
      <c r="D20" s="23">
        <v>11017128</v>
      </c>
      <c r="E20" s="21">
        <v>10262337</v>
      </c>
      <c r="F20" s="21">
        <v>10262337</v>
      </c>
      <c r="G20" s="21">
        <v>13963553</v>
      </c>
      <c r="H20" s="21">
        <v>8967628</v>
      </c>
      <c r="I20" s="21">
        <v>12794844</v>
      </c>
      <c r="J20" s="21">
        <v>12794844</v>
      </c>
      <c r="K20" s="21">
        <v>15137814</v>
      </c>
      <c r="L20" s="30">
        <f>SUMPRODUCT(
  --(LEFT([1]!day_11[produk], LEN($A18)) = $A18),
  --(ISNUMBER(VALUE(MID([1]!day_11[produk], LEN($A18)+1, 1)))),
  [1]!day_11[harga]
)</f>
        <v>8523326</v>
      </c>
      <c r="M20" s="30">
        <f>SUMPRODUCT(
  --(LEFT([1]!day_12[produk], LEN($A18)) = $A18),
  --(ISNUMBER(VALUE(MID([1]!day_12[produk], LEN($A18)+1, 1)))),
  [1]!day_12[harga]
)</f>
        <v>12479852</v>
      </c>
      <c r="N20" s="30">
        <f>SUMPRODUCT(
  --(LEFT([1]!day_13[produk], LEN($A18)) = $A18),
  --(ISNUMBER(VALUE(MID([1]!day_13[produk], LEN($A18)+1, 1)))),
  [1]!day_13[harga]
)</f>
        <v>15744313</v>
      </c>
      <c r="O20" s="30">
        <f>SUMPRODUCT(
  --(LEFT([1]!day_14[produk], LEN($A18)) = $A18),
  --(ISNUMBER(VALUE(MID([1]!day_14[produk], LEN($A18)+1, 1)))),
  [1]!day_14[harga]
)</f>
        <v>17675121</v>
      </c>
      <c r="P20" s="30">
        <f>SUMPRODUCT(
  --(LEFT([1]!day_15[produk], LEN($A18)) = $A18),
  --(ISNUMBER(VALUE(MID([1]!day_15[produk], LEN($A18)+1, 1)))),
  [1]!day_15[harga]
)</f>
        <v>12579058</v>
      </c>
      <c r="S20" s="21"/>
      <c r="T20" s="21"/>
      <c r="U20" s="21"/>
      <c r="V20" s="21"/>
    </row>
    <row r="21" spans="1:22" x14ac:dyDescent="0.35">
      <c r="B21" s="22"/>
      <c r="C21" s="22"/>
      <c r="D21" s="22"/>
      <c r="E21" s="21"/>
      <c r="F21" s="21"/>
      <c r="G21" s="21"/>
      <c r="H21" s="21"/>
      <c r="I21" s="21"/>
      <c r="J21" s="21"/>
      <c r="K21" s="21"/>
      <c r="L21" s="30"/>
      <c r="M21" s="30"/>
      <c r="N21" s="30"/>
      <c r="O21" s="30"/>
      <c r="P21" s="30"/>
      <c r="S21" s="21"/>
      <c r="T21" s="21"/>
      <c r="U21" s="21"/>
      <c r="V21" s="21"/>
    </row>
    <row r="22" spans="1:22" x14ac:dyDescent="0.35">
      <c r="A22" s="1" t="s">
        <v>10</v>
      </c>
      <c r="B22" s="22"/>
      <c r="C22" s="22"/>
      <c r="D22" s="22"/>
      <c r="E22" s="21"/>
      <c r="F22" s="21"/>
      <c r="G22" s="21"/>
      <c r="H22" s="21"/>
      <c r="I22" s="21"/>
      <c r="J22" s="21"/>
      <c r="K22" s="21"/>
      <c r="L22" s="30"/>
      <c r="M22" s="30"/>
      <c r="N22" s="30"/>
      <c r="O22" s="30"/>
      <c r="P22" s="30"/>
      <c r="S22" s="21"/>
      <c r="T22" s="21"/>
      <c r="U22" s="21"/>
      <c r="V22" s="21"/>
    </row>
    <row r="23" spans="1:22" x14ac:dyDescent="0.35">
      <c r="A23" s="3" t="s">
        <v>180</v>
      </c>
      <c r="B23" s="22"/>
      <c r="C23" s="22"/>
      <c r="D23" s="22"/>
      <c r="E23" s="21"/>
      <c r="F23" s="21"/>
      <c r="G23" s="21"/>
      <c r="H23" s="21"/>
      <c r="I23" s="21"/>
      <c r="J23" s="21"/>
      <c r="K23" s="21"/>
      <c r="L23" s="30"/>
      <c r="M23" s="30"/>
      <c r="N23" s="30"/>
      <c r="O23" s="30"/>
      <c r="P23" s="30"/>
      <c r="S23" s="21"/>
      <c r="T23" s="21"/>
      <c r="U23" s="21"/>
      <c r="V23" s="21"/>
    </row>
    <row r="24" spans="1:22" x14ac:dyDescent="0.35">
      <c r="A24" s="2" t="s">
        <v>0</v>
      </c>
      <c r="B24" s="22">
        <v>24</v>
      </c>
      <c r="C24" s="22">
        <v>13</v>
      </c>
      <c r="D24" s="22">
        <v>6</v>
      </c>
      <c r="E24" s="21">
        <v>13</v>
      </c>
      <c r="F24" s="21">
        <v>16</v>
      </c>
      <c r="G24" s="21">
        <v>16</v>
      </c>
      <c r="H24" s="21">
        <v>19</v>
      </c>
      <c r="I24" s="21">
        <v>31</v>
      </c>
      <c r="J24" s="21">
        <v>10</v>
      </c>
      <c r="K24" s="21">
        <v>14</v>
      </c>
      <c r="L24" s="30">
        <f>SUMPRODUCT(
  --(LEFT([1]!day_11[produk], LEN($A23)) = $A23),
  --(ISNUMBER(VALUE(MID([1]!day_11[produk], LEN($A23)+1, 1)))),
  [1]!day_11[qty]
)</f>
        <v>24</v>
      </c>
      <c r="M24" s="30">
        <f>SUMPRODUCT(
  --(LEFT([1]!day_12[produk], LEN($A23)) = $A23),
  --(ISNUMBER(VALUE(MID([1]!day_12[produk], LEN($A23)+1, 1)))),
  [1]!day_12[qty]
)</f>
        <v>20</v>
      </c>
      <c r="N24" s="30">
        <f>SUMPRODUCT(
  --(LEFT([1]!day_13[produk], LEN($A23)) = $A23),
  --(ISNUMBER(VALUE(MID([1]!day_13[produk], LEN($A23)+1, 1)))),
  [1]!day_13[qty]
)</f>
        <v>19</v>
      </c>
      <c r="O24" s="30">
        <f>SUMPRODUCT(
  --(LEFT([1]!day_14[produk], LEN($A23)) = $A23),
  --(ISNUMBER(VALUE(MID([1]!day_14[produk], LEN($A23)+1, 1)))),
  [1]!day_14[qty]
)</f>
        <v>24</v>
      </c>
      <c r="P24" s="30">
        <f>SUMPRODUCT(
  --(LEFT([1]!day_15[produk], LEN($A23)) = $A23),
  --(ISNUMBER(VALUE(MID([1]!day_15[produk], LEN($A23)+1, 1)))),
  [1]!day_15[qty]
)</f>
        <v>21</v>
      </c>
      <c r="S24" s="21"/>
      <c r="T24" s="21"/>
      <c r="U24" s="21"/>
      <c r="V24" s="21"/>
    </row>
    <row r="25" spans="1:22" x14ac:dyDescent="0.35">
      <c r="A25" s="2" t="s">
        <v>1</v>
      </c>
      <c r="B25" s="22">
        <v>593500</v>
      </c>
      <c r="C25" s="21">
        <v>201620</v>
      </c>
      <c r="D25" s="21">
        <v>132280</v>
      </c>
      <c r="E25" s="21">
        <v>249276</v>
      </c>
      <c r="F25" s="21">
        <v>253325</v>
      </c>
      <c r="G25" s="21">
        <v>238775</v>
      </c>
      <c r="H25" s="21">
        <v>278500</v>
      </c>
      <c r="I25" s="21">
        <v>580950</v>
      </c>
      <c r="J25" s="21">
        <v>136690</v>
      </c>
      <c r="K25" s="21">
        <v>293088</v>
      </c>
      <c r="L25" s="30">
        <f>SUMPRODUCT(
  --(LEFT([1]!day_11[produk], LEN($A23)) = $A23),
  --(ISNUMBER(VALUE(MID([1]!day_11[produk], LEN($A23)+1, 1)))),
  [1]!day_11[harga]
)</f>
        <v>632755</v>
      </c>
      <c r="M25" s="30">
        <f>SUMPRODUCT(
  --(LEFT([1]!day_12[produk], LEN($A23)) = $A23),
  --(ISNUMBER(VALUE(MID([1]!day_12[produk], LEN($A23)+1, 1)))),
  [1]!day_12[harga]
)</f>
        <v>322646</v>
      </c>
      <c r="N25" s="30">
        <f>SUMPRODUCT(
  --(LEFT([1]!day_13[produk], LEN($A23)) = $A23),
  --(ISNUMBER(VALUE(MID([1]!day_13[produk], LEN($A23)+1, 1)))),
  [1]!day_13[harga]
)</f>
        <v>693330</v>
      </c>
      <c r="O25" s="30">
        <f>SUMPRODUCT(
  --(LEFT([1]!day_14[produk], LEN($A23)) = $A23),
  --(ISNUMBER(VALUE(MID([1]!day_14[produk], LEN($A23)+1, 1)))),
  [1]!day_14[harga]
)</f>
        <v>565464</v>
      </c>
      <c r="P25" s="30">
        <f>SUMPRODUCT(
  --(LEFT([1]!day_15[produk], LEN($A23)) = $A23),
  --(ISNUMBER(VALUE(MID([1]!day_15[produk], LEN($A23)+1, 1)))),
  [1]!day_15[harga]
)</f>
        <v>569039</v>
      </c>
      <c r="S25" s="21"/>
      <c r="T25" s="21"/>
      <c r="U25" s="21"/>
      <c r="V25" s="21"/>
    </row>
    <row r="26" spans="1:22" x14ac:dyDescent="0.35">
      <c r="B26" s="22"/>
      <c r="C26" s="22"/>
      <c r="D26" s="22"/>
      <c r="E26" s="21"/>
      <c r="F26" s="21"/>
      <c r="G26" s="21"/>
      <c r="H26" s="21"/>
      <c r="I26" s="21"/>
      <c r="J26" s="21"/>
      <c r="K26" s="21"/>
      <c r="L26" s="30"/>
      <c r="M26" s="30"/>
      <c r="N26" s="30"/>
      <c r="O26" s="30"/>
      <c r="P26" s="30"/>
      <c r="S26" s="21"/>
      <c r="T26" s="21"/>
      <c r="U26" s="21"/>
      <c r="V26" s="21"/>
    </row>
    <row r="27" spans="1:22" x14ac:dyDescent="0.35">
      <c r="A27" s="1" t="s">
        <v>9</v>
      </c>
      <c r="B27" s="22"/>
      <c r="C27" s="22"/>
      <c r="D27" s="22"/>
      <c r="E27" s="21"/>
      <c r="F27" s="21"/>
      <c r="G27" s="21"/>
      <c r="H27" s="21"/>
      <c r="I27" s="21"/>
      <c r="J27" s="21"/>
      <c r="K27" s="21"/>
      <c r="L27" s="30"/>
      <c r="M27" s="30"/>
      <c r="N27" s="30"/>
      <c r="O27" s="30"/>
      <c r="P27" s="30"/>
      <c r="S27" s="21"/>
      <c r="T27" s="21"/>
      <c r="U27" s="21"/>
      <c r="V27" s="21"/>
    </row>
    <row r="28" spans="1:22" x14ac:dyDescent="0.35">
      <c r="A28" s="3" t="s">
        <v>181</v>
      </c>
      <c r="B28" s="22"/>
      <c r="C28" s="22"/>
      <c r="D28" s="22"/>
      <c r="E28" s="21"/>
      <c r="F28" s="21"/>
      <c r="G28" s="21"/>
      <c r="H28" s="21"/>
      <c r="I28" s="21"/>
      <c r="J28" s="21"/>
      <c r="K28" s="21"/>
      <c r="L28" s="30"/>
      <c r="M28" s="30"/>
      <c r="N28" s="30"/>
      <c r="O28" s="30"/>
      <c r="P28" s="30"/>
      <c r="S28" s="21"/>
      <c r="T28" s="21"/>
      <c r="U28" s="21"/>
      <c r="V28" s="21"/>
    </row>
    <row r="29" spans="1:22" x14ac:dyDescent="0.35">
      <c r="A29" s="2" t="s">
        <v>0</v>
      </c>
      <c r="B29" s="22">
        <v>132</v>
      </c>
      <c r="C29" s="22">
        <v>143</v>
      </c>
      <c r="D29" s="22">
        <v>132</v>
      </c>
      <c r="E29" s="22">
        <v>137</v>
      </c>
      <c r="F29" s="22">
        <v>138</v>
      </c>
      <c r="G29" s="22">
        <v>152</v>
      </c>
      <c r="H29" s="22">
        <v>101</v>
      </c>
      <c r="I29" s="22">
        <v>118</v>
      </c>
      <c r="J29" s="22">
        <v>107</v>
      </c>
      <c r="K29" s="22">
        <v>106</v>
      </c>
      <c r="L29" s="30">
        <f>SUMPRODUCT(
  --(LEFT([1]!day_11[produk], LEN($A28)) = $A28),
  --(ISNUMBER(VALUE(MID([1]!day_11[produk], LEN($A28)+1, 1)))),
  [1]!day_11[qty]
)</f>
        <v>103</v>
      </c>
      <c r="M29" s="30">
        <f>SUMPRODUCT(
  --(LEFT([1]!day_12[produk], LEN($A28)) = $A28),
  --(ISNUMBER(VALUE(MID([1]!day_12[produk], LEN($A28)+1, 1)))),
  [1]!day_12[qty]
)</f>
        <v>135</v>
      </c>
      <c r="N29" s="30">
        <f>SUMPRODUCT(
  --(LEFT([1]!day_13[produk], LEN($A28)) = $A28),
  --(ISNUMBER(VALUE(MID([1]!day_13[produk], LEN($A28)+1, 1)))),
  [1]!day_13[qty]
)</f>
        <v>128</v>
      </c>
      <c r="O29" s="30">
        <f>SUMPRODUCT(
  --(LEFT([1]!day_14[produk], LEN($A28)) = $A28),
  --(ISNUMBER(VALUE(MID([1]!day_14[produk], LEN($A28)+1, 1)))),
  [1]!day_14[qty]
)</f>
        <v>131</v>
      </c>
      <c r="P29" s="30">
        <f>SUMPRODUCT(
  --(LEFT([1]!day_15[produk], LEN($A28)) = $A28),
  --(ISNUMBER(VALUE(MID([1]!day_15[produk], LEN($A28)+1, 1)))),
  [1]!day_15[qty]
)</f>
        <v>96</v>
      </c>
      <c r="S29" s="22"/>
      <c r="T29" s="22"/>
      <c r="U29" s="22"/>
      <c r="V29" s="21"/>
    </row>
    <row r="30" spans="1:22" x14ac:dyDescent="0.35">
      <c r="A30" s="2" t="s">
        <v>1</v>
      </c>
      <c r="B30" s="22">
        <v>3298730</v>
      </c>
      <c r="C30" s="21">
        <v>3710059</v>
      </c>
      <c r="D30" s="21">
        <v>3298730</v>
      </c>
      <c r="E30" s="21">
        <v>2755885</v>
      </c>
      <c r="F30" s="21">
        <v>3102696</v>
      </c>
      <c r="G30" s="21">
        <v>3956384</v>
      </c>
      <c r="H30" s="21">
        <v>2846242</v>
      </c>
      <c r="I30" s="21">
        <v>3366720</v>
      </c>
      <c r="J30" s="21">
        <v>2534526</v>
      </c>
      <c r="K30" s="21">
        <v>2786895</v>
      </c>
      <c r="L30" s="30">
        <f>SUMPRODUCT(
  --(LEFT([1]!day_11[produk], LEN($A28)) = $A28),
  --(ISNUMBER(VALUE(MID([1]!day_11[produk], LEN($A28)+1, 1)))),
  [1]!day_11[harga]
)</f>
        <v>2225697</v>
      </c>
      <c r="M30" s="30">
        <f>SUMPRODUCT(
  --(LEFT([1]!day_12[produk], LEN($A28)) = $A28),
  --(ISNUMBER(VALUE(MID([1]!day_12[produk], LEN($A28)+1, 1)))),
  [1]!day_12[harga]
)</f>
        <v>2565052</v>
      </c>
      <c r="N30" s="30">
        <f>SUMPRODUCT(
  --(LEFT([1]!day_13[produk], LEN($A28)) = $A28),
  --(ISNUMBER(VALUE(MID([1]!day_13[produk], LEN($A28)+1, 1)))),
  [1]!day_13[harga]
)</f>
        <v>2826601</v>
      </c>
      <c r="O30" s="30">
        <f>SUMPRODUCT(
  --(LEFT([1]!day_14[produk], LEN($A28)) = $A28),
  --(ISNUMBER(VALUE(MID([1]!day_14[produk], LEN($A28)+1, 1)))),
  [1]!day_14[harga]
)</f>
        <v>3012542</v>
      </c>
      <c r="P30" s="30">
        <f>SUMPRODUCT(
  --(LEFT([1]!day_15[produk], LEN($A28)) = $A28),
  --(ISNUMBER(VALUE(MID([1]!day_15[produk], LEN($A28)+1, 1)))),
  [1]!day_15[harga]
)</f>
        <v>2260538</v>
      </c>
      <c r="S30" s="21"/>
      <c r="T30" s="21"/>
      <c r="U30" s="21"/>
      <c r="V30" s="21"/>
    </row>
    <row r="31" spans="1:22" x14ac:dyDescent="0.35">
      <c r="B31" s="22"/>
      <c r="C31" s="22"/>
      <c r="D31" s="22"/>
      <c r="E31" s="21"/>
      <c r="F31" s="21"/>
      <c r="G31" s="21"/>
      <c r="H31" s="21"/>
      <c r="I31" s="21"/>
      <c r="J31" s="21"/>
      <c r="K31" s="21"/>
      <c r="L31" s="30"/>
      <c r="M31" s="30"/>
      <c r="N31" s="30"/>
      <c r="O31" s="30"/>
      <c r="P31" s="30"/>
      <c r="S31" s="21"/>
      <c r="T31" s="21"/>
      <c r="U31" s="21"/>
      <c r="V31" s="21"/>
    </row>
    <row r="32" spans="1:22" x14ac:dyDescent="0.35">
      <c r="A32" s="1" t="s">
        <v>12</v>
      </c>
      <c r="B32" s="22"/>
      <c r="C32" s="22"/>
      <c r="D32" s="22"/>
      <c r="E32" s="21"/>
      <c r="F32" s="21"/>
      <c r="G32" s="21"/>
      <c r="H32" s="21"/>
      <c r="I32" s="21"/>
      <c r="J32" s="21"/>
      <c r="K32" s="21"/>
      <c r="L32" s="30"/>
      <c r="M32" s="30"/>
      <c r="N32" s="30"/>
      <c r="O32" s="30"/>
      <c r="P32" s="30"/>
      <c r="S32" s="21"/>
      <c r="T32" s="21"/>
      <c r="U32" s="21"/>
      <c r="V32" s="21"/>
    </row>
    <row r="33" spans="1:22" x14ac:dyDescent="0.35">
      <c r="A33" s="3" t="s">
        <v>182</v>
      </c>
      <c r="B33" s="22"/>
      <c r="C33" s="22"/>
      <c r="D33" s="22"/>
      <c r="E33" s="21"/>
      <c r="F33" s="21"/>
      <c r="G33" s="21"/>
      <c r="H33" s="21"/>
      <c r="I33" s="21"/>
      <c r="J33" s="21"/>
      <c r="K33" s="21"/>
      <c r="L33" s="30"/>
      <c r="M33" s="30"/>
      <c r="N33" s="30"/>
      <c r="O33" s="30"/>
      <c r="P33" s="30"/>
      <c r="S33" s="21"/>
      <c r="T33" s="21"/>
      <c r="U33" s="21"/>
      <c r="V33" s="21"/>
    </row>
    <row r="34" spans="1:22" x14ac:dyDescent="0.35">
      <c r="A34" s="2" t="s">
        <v>0</v>
      </c>
      <c r="B34" s="22">
        <v>6932</v>
      </c>
      <c r="C34" s="22">
        <v>69995</v>
      </c>
      <c r="D34" s="22">
        <v>7697</v>
      </c>
      <c r="E34" s="22">
        <v>6931</v>
      </c>
      <c r="F34" s="22">
        <v>7541</v>
      </c>
      <c r="G34" s="22">
        <v>5902</v>
      </c>
      <c r="H34" s="22">
        <v>6105</v>
      </c>
      <c r="I34" s="22">
        <v>6481</v>
      </c>
      <c r="J34" s="22">
        <v>6448</v>
      </c>
      <c r="K34" s="22">
        <v>6716</v>
      </c>
      <c r="L34" s="30">
        <f>SUMPRODUCT(
  --(LEFT([1]!day_11[produk], LEN($A33)) = $A33),
  --(ISNUMBER(VALUE(MID([1]!day_11[produk], LEN($A33)+1, 1)))),
  [1]!day_11[qty]
)</f>
        <v>6512</v>
      </c>
      <c r="M34" s="30">
        <f>SUMPRODUCT(
  --(LEFT([1]!day_12[produk], LEN($A33)) = $A33),
  --(ISNUMBER(VALUE(MID([1]!day_12[produk], LEN($A33)+1, 1)))),
  [1]!day_12[qty]
)</f>
        <v>5887</v>
      </c>
      <c r="N34" s="30">
        <f>SUMPRODUCT(
  --(LEFT([1]!day_13[produk], LEN($A33)) = $A33),
  --(ISNUMBER(VALUE(MID([1]!day_13[produk], LEN($A33)+1, 1)))),
  [1]!day_13[qty]
)</f>
        <v>6539</v>
      </c>
      <c r="O34" s="30">
        <f>SUMPRODUCT(
  --(LEFT([1]!day_14[produk], LEN($A33)) = $A33),
  --(ISNUMBER(VALUE(MID([1]!day_14[produk], LEN($A33)+1, 1)))),
  [1]!day_14[qty]
)</f>
        <v>6707</v>
      </c>
      <c r="P34" s="30">
        <f>SUMPRODUCT(
  --(LEFT([1]!day_15[produk], LEN($A33)) = $A33),
  --(ISNUMBER(VALUE(MID([1]!day_15[produk], LEN($A33)+1, 1)))),
  [1]!day_15[qty]
)</f>
        <v>6318</v>
      </c>
      <c r="S34" s="21"/>
      <c r="T34" s="21"/>
      <c r="U34" s="21"/>
      <c r="V34" s="21"/>
    </row>
    <row r="35" spans="1:22" x14ac:dyDescent="0.35">
      <c r="A35" s="2" t="s">
        <v>1</v>
      </c>
      <c r="B35" s="22">
        <v>202489820</v>
      </c>
      <c r="C35" s="21">
        <v>209303420</v>
      </c>
      <c r="D35" s="24">
        <v>221286852</v>
      </c>
      <c r="E35" s="24">
        <v>201994286</v>
      </c>
      <c r="F35" s="24">
        <v>216388478</v>
      </c>
      <c r="G35" s="24">
        <v>177773750</v>
      </c>
      <c r="H35" s="24">
        <v>181368992</v>
      </c>
      <c r="I35" s="24">
        <v>188037375</v>
      </c>
      <c r="J35" s="24">
        <v>195653477</v>
      </c>
      <c r="K35" s="24">
        <v>196213312</v>
      </c>
      <c r="L35" s="30">
        <f>SUMPRODUCT(
  --(LEFT([1]!day_11[produk], LEN($A33)) = $A33),
  --(ISNUMBER(VALUE(MID([1]!day_11[produk], LEN($A33)+1, 1)))),
  [1]!day_11[harga]
)</f>
        <v>194217340</v>
      </c>
      <c r="M35" s="30">
        <f>SUMPRODUCT(
  --(LEFT([1]!day_12[produk], LEN($A33)) = $A33),
  --(ISNUMBER(VALUE(MID([1]!day_12[produk], LEN($A33)+1, 1)))),
  [1]!day_12[harga]
)</f>
        <v>183484922</v>
      </c>
      <c r="N35" s="30">
        <f>SUMPRODUCT(
  --(LEFT([1]!day_13[produk], LEN($A33)) = $A33),
  --(ISNUMBER(VALUE(MID([1]!day_13[produk], LEN($A33)+1, 1)))),
  [1]!day_13[harga]
)</f>
        <v>192645444</v>
      </c>
      <c r="O35" s="30">
        <f>SUMPRODUCT(
  --(LEFT([1]!day_14[produk], LEN($A33)) = $A33),
  --(ISNUMBER(VALUE(MID([1]!day_14[produk], LEN($A33)+1, 1)))),
  [1]!day_14[harga]
)</f>
        <v>198422020</v>
      </c>
      <c r="P35" s="30">
        <f>SUMPRODUCT(
  --(LEFT([1]!day_15[produk], LEN($A33)) = $A33),
  --(ISNUMBER(VALUE(MID([1]!day_15[produk], LEN($A33)+1, 1)))),
  [1]!day_15[harga]
)</f>
        <v>193137319</v>
      </c>
      <c r="S35" s="21"/>
      <c r="T35" s="21"/>
      <c r="U35" s="21"/>
      <c r="V35" s="21"/>
    </row>
    <row r="36" spans="1:22" x14ac:dyDescent="0.35">
      <c r="B36" s="22"/>
      <c r="C36" s="22"/>
      <c r="D36" s="22"/>
      <c r="E36" s="21"/>
      <c r="F36" s="21"/>
      <c r="G36" s="21"/>
      <c r="H36" s="21"/>
      <c r="I36" s="21"/>
      <c r="J36" s="21"/>
      <c r="K36" s="21"/>
      <c r="L36" s="30"/>
      <c r="M36" s="30"/>
      <c r="N36" s="30"/>
      <c r="O36" s="30"/>
      <c r="P36" s="30"/>
      <c r="S36" s="21"/>
      <c r="T36" s="21"/>
      <c r="U36" s="21"/>
      <c r="V36" s="21"/>
    </row>
    <row r="37" spans="1:22" x14ac:dyDescent="0.35">
      <c r="A37" s="1" t="s">
        <v>13</v>
      </c>
      <c r="B37" s="22"/>
      <c r="C37" s="22"/>
      <c r="D37" s="22"/>
      <c r="E37" s="21"/>
      <c r="F37" s="21"/>
      <c r="G37" s="21"/>
      <c r="H37" s="21"/>
      <c r="I37" s="21"/>
      <c r="J37" s="21"/>
      <c r="K37" s="21"/>
      <c r="L37" s="30"/>
      <c r="M37" s="30"/>
      <c r="N37" s="30"/>
      <c r="O37" s="30"/>
      <c r="P37" s="30"/>
      <c r="S37" s="21"/>
      <c r="T37" s="21"/>
      <c r="U37" s="21"/>
      <c r="V37" s="21"/>
    </row>
    <row r="38" spans="1:22" x14ac:dyDescent="0.35">
      <c r="A38" s="3" t="s">
        <v>183</v>
      </c>
      <c r="B38" s="22"/>
      <c r="C38" s="22"/>
      <c r="D38" s="22"/>
      <c r="E38" s="21"/>
      <c r="F38" s="21"/>
      <c r="G38" s="21"/>
      <c r="H38" s="21"/>
      <c r="I38" s="21"/>
      <c r="J38" s="21"/>
      <c r="K38" s="21"/>
      <c r="L38" s="30"/>
      <c r="M38" s="30"/>
      <c r="N38" s="30"/>
      <c r="O38" s="30"/>
      <c r="P38" s="30"/>
      <c r="S38" s="21"/>
      <c r="T38" s="21"/>
      <c r="U38" s="21"/>
      <c r="V38" s="21"/>
    </row>
    <row r="39" spans="1:22" x14ac:dyDescent="0.35">
      <c r="A39" s="2" t="s">
        <v>0</v>
      </c>
      <c r="B39" s="24">
        <v>1100</v>
      </c>
      <c r="C39" s="22">
        <v>1117</v>
      </c>
      <c r="D39" s="22">
        <v>1533</v>
      </c>
      <c r="E39" s="21">
        <v>1179</v>
      </c>
      <c r="F39" s="21">
        <v>1294</v>
      </c>
      <c r="G39" s="21">
        <v>849</v>
      </c>
      <c r="H39" s="21">
        <v>999</v>
      </c>
      <c r="I39" s="21">
        <v>936</v>
      </c>
      <c r="J39" s="21">
        <v>1245</v>
      </c>
      <c r="K39" s="21">
        <v>1170</v>
      </c>
      <c r="L39" s="30">
        <f>SUMPRODUCT(
  --(LEFT([1]!day_11[produk], LEN($A38)) = $A38),
  --(ISNUMBER(VALUE(MID([1]!day_11[produk], LEN($A38)+1, 1)))),
  [1]!day_11[qty]
)</f>
        <v>1100</v>
      </c>
      <c r="M39" s="30">
        <f>SUMPRODUCT(
  --(LEFT([1]!day_12[produk], LEN($A38)) = $A38),
  --(ISNUMBER(VALUE(MID([1]!day_12[produk], LEN($A38)+1, 1)))),
  [1]!day_12[qty]
)</f>
        <v>1348</v>
      </c>
      <c r="N39" s="30">
        <f>SUMPRODUCT(
  --(LEFT([1]!day_13[produk], LEN($A38)) = $A38),
  --(ISNUMBER(VALUE(MID([1]!day_13[produk], LEN($A38)+1, 1)))),
  [1]!day_13[qty]
)</f>
        <v>1138</v>
      </c>
      <c r="O39" s="30">
        <f>SUMPRODUCT(
  --(LEFT([1]!day_14[produk], LEN($A38)) = $A38),
  --(ISNUMBER(VALUE(MID([1]!day_14[produk], LEN($A38)+1, 1)))),
  [1]!day_14[qty]
)</f>
        <v>1105</v>
      </c>
      <c r="P39" s="30">
        <f>SUMPRODUCT(
  --(LEFT([1]!day_15[produk], LEN($A38)) = $A38),
  --(ISNUMBER(VALUE(MID([1]!day_15[produk], LEN($A38)+1, 1)))),
  [1]!day_15[qty]
)</f>
        <v>1235</v>
      </c>
      <c r="S39" s="21"/>
      <c r="T39" s="21"/>
      <c r="U39" s="21"/>
      <c r="V39" s="21"/>
    </row>
    <row r="40" spans="1:22" x14ac:dyDescent="0.35">
      <c r="A40" s="2" t="s">
        <v>1</v>
      </c>
      <c r="B40" s="24">
        <v>35030460</v>
      </c>
      <c r="C40" s="24">
        <v>32154712</v>
      </c>
      <c r="D40" s="24">
        <v>37160637</v>
      </c>
      <c r="E40" s="24">
        <v>34829740</v>
      </c>
      <c r="F40" s="24">
        <v>38563716</v>
      </c>
      <c r="G40" s="24">
        <v>26017934</v>
      </c>
      <c r="H40" s="24">
        <v>31437257</v>
      </c>
      <c r="I40" s="24">
        <v>31145075</v>
      </c>
      <c r="J40" s="24">
        <v>34152219</v>
      </c>
      <c r="K40" s="24">
        <v>34193001</v>
      </c>
      <c r="L40" s="30">
        <f>SUMPRODUCT(
  --(LEFT([1]!day_11[produk], LEN($A38)) = $A38),
  --(ISNUMBER(VALUE(MID([1]!day_11[produk], LEN($A38)+1, 1)))),
  [1]!day_11[harga]
)</f>
        <v>31379457</v>
      </c>
      <c r="M40" s="30">
        <f>SUMPRODUCT(
  --(LEFT([1]!day_12[produk], LEN($A38)) = $A38),
  --(ISNUMBER(VALUE(MID([1]!day_12[produk], LEN($A38)+1, 1)))),
  [1]!day_12[harga]
)</f>
        <v>37336484</v>
      </c>
      <c r="N40" s="30">
        <f>SUMPRODUCT(
  --(LEFT([1]!day_13[produk], LEN($A38)) = $A38),
  --(ISNUMBER(VALUE(MID([1]!day_13[produk], LEN($A38)+1, 1)))),
  [1]!day_13[harga]
)</f>
        <v>32752407</v>
      </c>
      <c r="O40" s="30">
        <f>SUMPRODUCT(
  --(LEFT([1]!day_14[produk], LEN($A38)) = $A38),
  --(ISNUMBER(VALUE(MID([1]!day_14[produk], LEN($A38)+1, 1)))),
  [1]!day_14[harga]
)</f>
        <v>32610133</v>
      </c>
      <c r="P40" s="30">
        <f>SUMPRODUCT(
  --(LEFT([1]!day_15[produk], LEN($A38)) = $A38),
  --(ISNUMBER(VALUE(MID([1]!day_15[produk], LEN($A38)+1, 1)))),
  [1]!day_15[harga]
)</f>
        <v>34731566</v>
      </c>
      <c r="S40" s="21"/>
      <c r="T40" s="21"/>
      <c r="U40" s="21"/>
      <c r="V40" s="21"/>
    </row>
    <row r="41" spans="1:22" x14ac:dyDescent="0.35">
      <c r="B41" s="22"/>
      <c r="C41" s="22"/>
      <c r="D41" s="22"/>
      <c r="E41" s="21"/>
      <c r="F41" s="21"/>
      <c r="G41" s="21"/>
      <c r="H41" s="21"/>
      <c r="I41" s="21"/>
      <c r="J41" s="21"/>
      <c r="K41" s="21"/>
      <c r="L41" s="30"/>
      <c r="M41" s="30"/>
      <c r="N41" s="30"/>
      <c r="O41" s="30"/>
      <c r="P41" s="30"/>
      <c r="S41" s="21"/>
      <c r="T41" s="21"/>
      <c r="U41" s="21"/>
      <c r="V41" s="21"/>
    </row>
    <row r="42" spans="1:22" x14ac:dyDescent="0.35">
      <c r="A42" s="1" t="s">
        <v>354</v>
      </c>
      <c r="B42" s="22"/>
      <c r="C42" s="22"/>
      <c r="D42" s="22"/>
      <c r="E42" s="21"/>
      <c r="F42" s="21"/>
      <c r="G42" s="21"/>
      <c r="H42" s="21"/>
      <c r="I42" s="21"/>
      <c r="J42" s="21"/>
      <c r="K42" s="21"/>
      <c r="L42" s="30"/>
      <c r="M42" s="30"/>
      <c r="N42" s="30"/>
      <c r="O42" s="30"/>
      <c r="P42" s="30"/>
      <c r="S42" s="21"/>
      <c r="T42" s="21"/>
      <c r="U42" s="21"/>
      <c r="V42" s="21"/>
    </row>
    <row r="43" spans="1:22" x14ac:dyDescent="0.35">
      <c r="A43" s="3" t="s">
        <v>184</v>
      </c>
      <c r="B43" s="22"/>
      <c r="C43" s="22"/>
      <c r="D43" s="22"/>
      <c r="E43" s="21"/>
      <c r="F43" s="21"/>
      <c r="G43" s="21"/>
      <c r="H43" s="21"/>
      <c r="I43" s="21"/>
      <c r="J43" s="21"/>
      <c r="K43" s="21"/>
      <c r="L43" s="30"/>
      <c r="M43" s="30"/>
      <c r="N43" s="30"/>
      <c r="O43" s="30"/>
      <c r="P43" s="30"/>
      <c r="S43" s="21"/>
      <c r="T43" s="21"/>
      <c r="U43" s="21"/>
      <c r="V43" s="21"/>
    </row>
    <row r="44" spans="1:22" x14ac:dyDescent="0.35">
      <c r="A44" s="2" t="s">
        <v>0</v>
      </c>
      <c r="B44" s="24">
        <v>1020</v>
      </c>
      <c r="C44" s="22">
        <v>878</v>
      </c>
      <c r="D44" s="22">
        <v>1022</v>
      </c>
      <c r="E44" s="21">
        <v>906</v>
      </c>
      <c r="F44" s="21">
        <v>1094</v>
      </c>
      <c r="G44" s="21">
        <v>823</v>
      </c>
      <c r="H44" s="21">
        <v>920</v>
      </c>
      <c r="I44" s="21">
        <v>767</v>
      </c>
      <c r="J44" s="21">
        <v>831</v>
      </c>
      <c r="K44" s="21">
        <v>840</v>
      </c>
      <c r="L44" s="30">
        <f>SUMPRODUCT(
  --(LEFT([1]!day_11[produk], LEN($A43)) = $A43),
  --(ISNUMBER(VALUE(MID([1]!day_11[produk], LEN($A43)+1, 1)))),
  [1]!day_11[qty]
)</f>
        <v>762</v>
      </c>
      <c r="M44" s="30">
        <f>SUMPRODUCT(
  --(LEFT([1]!day_12[produk], LEN($A43)) = $A43),
  --(ISNUMBER(VALUE(MID([1]!day_12[produk], LEN($A43)+1, 1)))),
  [1]!day_12[qty]
)</f>
        <v>888</v>
      </c>
      <c r="N44" s="30">
        <f>SUMPRODUCT(
  --(LEFT([1]!day_13[produk], LEN($A43)) = $A43),
  --(ISNUMBER(VALUE(MID([1]!day_13[produk], LEN($A43)+1, 1)))),
  [1]!day_13[qty]
)</f>
        <v>750</v>
      </c>
      <c r="O44" s="30">
        <f>SUMPRODUCT(
  --(LEFT([1]!day_14[produk], LEN($A43)) = $A43),
  --(ISNUMBER(VALUE(MID([1]!day_14[produk], LEN($A43)+1, 1)))),
  [1]!day_14[qty]
)</f>
        <v>861</v>
      </c>
      <c r="P44" s="30">
        <f>SUMPRODUCT(
  --(LEFT([1]!day_15[produk], LEN($A43)) = $A43),
  --(ISNUMBER(VALUE(MID([1]!day_15[produk], LEN($A43)+1, 1)))),
  [1]!day_15[qty]
)</f>
        <v>765</v>
      </c>
      <c r="S44" s="21"/>
      <c r="T44" s="21"/>
      <c r="U44" s="21"/>
      <c r="V44" s="21"/>
    </row>
    <row r="45" spans="1:22" x14ac:dyDescent="0.35">
      <c r="A45" s="2" t="s">
        <v>1</v>
      </c>
      <c r="B45" s="24">
        <v>21401231</v>
      </c>
      <c r="C45" s="24">
        <v>17991660</v>
      </c>
      <c r="D45" s="24">
        <v>20117896</v>
      </c>
      <c r="E45" s="24">
        <v>18169183</v>
      </c>
      <c r="F45" s="24">
        <v>24021531</v>
      </c>
      <c r="G45" s="24">
        <v>17340908</v>
      </c>
      <c r="H45" s="24">
        <v>20575507</v>
      </c>
      <c r="I45" s="24">
        <v>17007746</v>
      </c>
      <c r="J45" s="24">
        <v>19954756</v>
      </c>
      <c r="K45" s="24">
        <v>18903603</v>
      </c>
      <c r="L45" s="30">
        <f>SUMPRODUCT(
  --(LEFT([1]!day_11[produk], LEN($A43)) = $A43),
  --(ISNUMBER(VALUE(MID([1]!day_11[produk], LEN($A43)+1, 1)))),
  [1]!day_11[harga]
)</f>
        <v>17942319</v>
      </c>
      <c r="M45" s="30">
        <f>SUMPRODUCT(
  --(LEFT([1]!day_12[produk], LEN($A43)) = $A43),
  --(ISNUMBER(VALUE(MID([1]!day_12[produk], LEN($A43)+1, 1)))),
  [1]!day_12[harga]
)</f>
        <v>19630443</v>
      </c>
      <c r="N45" s="30">
        <f>SUMPRODUCT(
  --(LEFT([1]!day_13[produk], LEN($A43)) = $A43),
  --(ISNUMBER(VALUE(MID([1]!day_13[produk], LEN($A43)+1, 1)))),
  [1]!day_13[harga]
)</f>
        <v>17841574</v>
      </c>
      <c r="O45" s="30">
        <f>SUMPRODUCT(
  --(LEFT([1]!day_14[produk], LEN($A43)) = $A43),
  --(ISNUMBER(VALUE(MID([1]!day_14[produk], LEN($A43)+1, 1)))),
  [1]!day_14[harga]
)</f>
        <v>20523242</v>
      </c>
      <c r="P45" s="30">
        <f>SUMPRODUCT(
  --(LEFT([1]!day_15[produk], LEN($A43)) = $A43),
  --(ISNUMBER(VALUE(MID([1]!day_15[produk], LEN($A43)+1, 1)))),
  [1]!day_15[harga]
)</f>
        <v>17518306</v>
      </c>
      <c r="S45" s="21"/>
      <c r="T45" s="21"/>
      <c r="U45" s="21"/>
      <c r="V45" s="21"/>
    </row>
    <row r="46" spans="1:22" x14ac:dyDescent="0.35">
      <c r="B46" s="22"/>
      <c r="C46" s="22"/>
      <c r="D46" s="22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22" x14ac:dyDescent="0.35">
      <c r="A47" s="1" t="s">
        <v>14</v>
      </c>
      <c r="B47" s="22"/>
      <c r="C47" s="22"/>
      <c r="D47" s="22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22" x14ac:dyDescent="0.35">
      <c r="A48" s="3" t="s">
        <v>185</v>
      </c>
      <c r="B48" s="21"/>
      <c r="C48" s="22"/>
      <c r="D48" s="22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 spans="1:16" x14ac:dyDescent="0.35">
      <c r="A49" s="2" t="s">
        <v>0</v>
      </c>
      <c r="B49" s="24">
        <v>432</v>
      </c>
      <c r="C49" s="22">
        <v>448</v>
      </c>
      <c r="D49" s="22">
        <v>394</v>
      </c>
      <c r="E49" s="21">
        <v>350</v>
      </c>
      <c r="F49" s="21">
        <v>403</v>
      </c>
      <c r="G49" s="21">
        <v>296</v>
      </c>
      <c r="H49" s="21">
        <v>329</v>
      </c>
      <c r="I49" s="21">
        <v>354</v>
      </c>
      <c r="J49" s="21">
        <v>393</v>
      </c>
      <c r="K49" s="21">
        <v>396</v>
      </c>
      <c r="L49" s="30">
        <f>SUMPRODUCT(
  --(LEFT([1]!day_11[produk], LEN($A48)) = $A48),
  --(ISNUMBER(VALUE(MID([1]!day_11[produk], LEN($A48)+1, 1)))),
  [1]!day_11[qty]
)</f>
        <v>374</v>
      </c>
      <c r="M49" s="30">
        <f>SUMPRODUCT(
  --(LEFT([1]!day_11[tujuan], LEN($A48)) = $A48),
  --(ISNUMBER(VALUE(MID([1]!day_11[tujuan], LEN($A48)+1, 1)))),
  [1]!day_11[harga]
)</f>
        <v>0</v>
      </c>
      <c r="N49" s="30">
        <f>SUMPRODUCT(
  --(LEFT([1]!day_11[qty], LEN($A48)) = $A48),
  --(ISNUMBER(VALUE(MID([1]!day_11[qty], LEN($A48)+1, 1)))),
  [1]!day_11[produk]
)</f>
        <v>0</v>
      </c>
      <c r="O49" s="30">
        <f>SUMPRODUCT(
  --(LEFT([1]!day_11[harga], LEN($A48)) = $A48),
  --(ISNUMBER(VALUE(MID([1]!day_11[harga], LEN($A48)+1, 1)))),
  [1]!day_11[tujuan]
)</f>
        <v>0</v>
      </c>
      <c r="P49" s="30">
        <f>SUMPRODUCT(
  --(LEFT([1]!day_11[produk], LEN($A48)) = $A48),
  --(ISNUMBER(VALUE(MID([1]!day_11[produk], LEN($A48)+1, 1)))),
  [1]!day_11[qty]
)</f>
        <v>374</v>
      </c>
    </row>
    <row r="50" spans="1:16" x14ac:dyDescent="0.35">
      <c r="A50" s="2" t="s">
        <v>1</v>
      </c>
      <c r="B50" s="24">
        <v>14980809</v>
      </c>
      <c r="C50" s="24">
        <v>15317023</v>
      </c>
      <c r="D50" s="24">
        <v>13738830</v>
      </c>
      <c r="E50" s="24">
        <v>12851577</v>
      </c>
      <c r="F50" s="24">
        <v>13738877</v>
      </c>
      <c r="G50" s="24">
        <v>9887211</v>
      </c>
      <c r="H50" s="24">
        <v>11141026</v>
      </c>
      <c r="I50" s="24">
        <v>12693168</v>
      </c>
      <c r="J50" s="24">
        <v>13149354</v>
      </c>
      <c r="K50" s="24">
        <v>13121973</v>
      </c>
      <c r="L50" s="30">
        <f>SUMPRODUCT(
  --(LEFT([1]!day_11[produk], LEN($A48)) = $A48),
  --(ISNUMBER(VALUE(MID([1]!day_11[produk], LEN($A48)+1, 1)))),
  [1]!day_11[harga]
)</f>
        <v>12617172</v>
      </c>
      <c r="M50" s="30">
        <f>SUMPRODUCT(
  --(LEFT([1]!day_11[tujuan], LEN($A48)) = $A48),
  --(ISNUMBER(VALUE(MID([1]!day_11[tujuan], LEN($A48)+1, 1)))),
  [1]!day_11[produk]
)</f>
        <v>0</v>
      </c>
      <c r="N50" s="30">
        <f>SUMPRODUCT(
  --(LEFT([1]!day_11[qty], LEN($A48)) = $A48),
  --(ISNUMBER(VALUE(MID([1]!day_11[qty], LEN($A48)+1, 1)))),
  [1]!day_11[tujuan]
)</f>
        <v>0</v>
      </c>
      <c r="O50" s="30">
        <f>SUMPRODUCT(
  --(LEFT([1]!day_11[harga], LEN($A48)) = $A48),
  --(ISNUMBER(VALUE(MID([1]!day_11[harga], LEN($A48)+1, 1)))),
  [1]!day_11[qty]
)</f>
        <v>0</v>
      </c>
      <c r="P50" s="30">
        <f>SUMPRODUCT(
  --(LEFT([1]!day_11[produk], LEN($A48)) = $A48),
  --(ISNUMBER(VALUE(MID([1]!day_11[produk], LEN($A48)+1, 1)))),
  [1]!day_11[harga]
)</f>
        <v>12617172</v>
      </c>
    </row>
    <row r="51" spans="1:16" x14ac:dyDescent="0.35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1:16" x14ac:dyDescent="0.35">
      <c r="A52" s="1" t="s">
        <v>15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16" x14ac:dyDescent="0.35">
      <c r="A53" s="3" t="s">
        <v>186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1:16" x14ac:dyDescent="0.35">
      <c r="A54" s="2" t="s">
        <v>0</v>
      </c>
      <c r="B54" s="24">
        <v>173</v>
      </c>
      <c r="C54" s="21">
        <v>138</v>
      </c>
      <c r="D54" s="21">
        <v>158</v>
      </c>
      <c r="E54" s="21">
        <v>143</v>
      </c>
      <c r="F54" s="21">
        <v>138</v>
      </c>
      <c r="G54" s="21">
        <v>101</v>
      </c>
      <c r="H54" s="21">
        <v>125</v>
      </c>
      <c r="I54" s="21">
        <v>134</v>
      </c>
      <c r="J54" s="21">
        <v>145</v>
      </c>
      <c r="K54" s="21">
        <v>145</v>
      </c>
      <c r="L54" s="30">
        <f>SUMPRODUCT(
  --(LEFT([1]!day_11[produk], LEN($A53)) = $A53),
  --(ISNUMBER(VALUE(MID([1]!day_11[produk], LEN($A53)+1, 1)))),
  [1]!day_11[qty]
)</f>
        <v>116</v>
      </c>
      <c r="M54" s="30">
        <f>SUMPRODUCT(
  --(LEFT([1]!day_11[tujuan], LEN($A53)) = $A53),
  --(ISNUMBER(VALUE(MID([1]!day_11[tujuan], LEN($A53)+1, 1)))),
  [1]!day_11[harga]
)</f>
        <v>0</v>
      </c>
      <c r="N54" s="30">
        <f>SUMPRODUCT(
  --(LEFT([1]!day_11[qty], LEN($A53)) = $A53),
  --(ISNUMBER(VALUE(MID([1]!day_11[qty], LEN($A53)+1, 1)))),
  [1]!day_11[produk]
)</f>
        <v>0</v>
      </c>
      <c r="O54" s="30">
        <f>SUMPRODUCT(
  --(LEFT([1]!day_11[harga], LEN($A53)) = $A53),
  --(ISNUMBER(VALUE(MID([1]!day_11[harga], LEN($A53)+1, 1)))),
  [1]!day_11[tujuan]
)</f>
        <v>0</v>
      </c>
      <c r="P54" s="30">
        <f>SUMPRODUCT(
  --(LEFT([1]!day_11[produk], LEN($A53)) = $A53),
  --(ISNUMBER(VALUE(MID([1]!day_11[produk], LEN($A53)+1, 1)))),
  [1]!day_11[qty]
)</f>
        <v>116</v>
      </c>
    </row>
    <row r="55" spans="1:16" x14ac:dyDescent="0.35">
      <c r="A55" s="2" t="s">
        <v>1</v>
      </c>
      <c r="B55" s="24">
        <v>4324358</v>
      </c>
      <c r="C55" s="24">
        <v>2797643</v>
      </c>
      <c r="D55" s="24">
        <v>3559457</v>
      </c>
      <c r="E55" s="24">
        <v>2971394</v>
      </c>
      <c r="F55" s="24">
        <v>2947293</v>
      </c>
      <c r="G55" s="24">
        <v>2475357</v>
      </c>
      <c r="H55" s="24">
        <v>3493205</v>
      </c>
      <c r="I55" s="24">
        <v>3302712</v>
      </c>
      <c r="J55" s="24">
        <v>3421009</v>
      </c>
      <c r="K55" s="24">
        <v>3356528</v>
      </c>
      <c r="L55" s="30">
        <f>SUMPRODUCT(
  --(LEFT([1]!day_11[produk], LEN($A53)) = $A53),
  --(ISNUMBER(VALUE(MID([1]!day_11[produk], LEN($A53)+1, 1)))),
  [1]!day_11[harga]
)</f>
        <v>3237107</v>
      </c>
      <c r="M55" s="30">
        <f>SUMPRODUCT(
  --(LEFT([1]!day_11[tujuan], LEN($A53)) = $A53),
  --(ISNUMBER(VALUE(MID([1]!day_11[tujuan], LEN($A53)+1, 1)))),
  [1]!day_11[produk]
)</f>
        <v>0</v>
      </c>
      <c r="N55" s="30">
        <f>SUMPRODUCT(
  --(LEFT([1]!day_11[qty], LEN($A53)) = $A53),
  --(ISNUMBER(VALUE(MID([1]!day_11[qty], LEN($A53)+1, 1)))),
  [1]!day_11[tujuan]
)</f>
        <v>0</v>
      </c>
      <c r="O55" s="30">
        <f>SUMPRODUCT(
  --(LEFT([1]!day_11[harga], LEN($A53)) = $A53),
  --(ISNUMBER(VALUE(MID([1]!day_11[harga], LEN($A53)+1, 1)))),
  [1]!day_11[qty]
)</f>
        <v>0</v>
      </c>
      <c r="P55" s="30">
        <f>SUMPRODUCT(
  --(LEFT([1]!day_11[produk], LEN($A53)) = $A53),
  --(ISNUMBER(VALUE(MID([1]!day_11[produk], LEN($A53)+1, 1)))),
  [1]!day_11[harga]
)</f>
        <v>3237107</v>
      </c>
    </row>
    <row r="56" spans="1:16" x14ac:dyDescent="0.35">
      <c r="L56" s="21"/>
    </row>
    <row r="57" spans="1:16" x14ac:dyDescent="0.35">
      <c r="L57" s="21"/>
    </row>
    <row r="58" spans="1:16" x14ac:dyDescent="0.35">
      <c r="B58" s="10" t="s">
        <v>161</v>
      </c>
      <c r="C58" s="10" t="s">
        <v>159</v>
      </c>
      <c r="D58" s="10" t="s">
        <v>160</v>
      </c>
      <c r="L58" s="21"/>
    </row>
    <row r="59" spans="1:16" x14ac:dyDescent="0.35">
      <c r="B59" s="8" t="s">
        <v>324</v>
      </c>
      <c r="C59" s="9"/>
      <c r="D59" s="9"/>
      <c r="L59" s="30">
        <f>SUMPRODUCT(
  --(LEFT([1]!day_11[produk], LEN($A58)) = $A58),
  --(ISNUMBER(VALUE(MID([1]!day_11[produk], LEN($A58)+1, 1)))),
  [1]!day_11[qty]
)</f>
        <v>0</v>
      </c>
    </row>
    <row r="60" spans="1:16" x14ac:dyDescent="0.35">
      <c r="B60" s="8" t="s">
        <v>325</v>
      </c>
      <c r="C60" s="9"/>
      <c r="D60" s="9"/>
    </row>
    <row r="61" spans="1:16" x14ac:dyDescent="0.35">
      <c r="B61" s="8" t="s">
        <v>326</v>
      </c>
      <c r="C61" s="9"/>
      <c r="D61" s="9"/>
    </row>
    <row r="62" spans="1:16" x14ac:dyDescent="0.35">
      <c r="B62" s="8" t="s">
        <v>327</v>
      </c>
      <c r="C62" s="9"/>
      <c r="D62" s="9"/>
    </row>
    <row r="63" spans="1:16" x14ac:dyDescent="0.35">
      <c r="B63" s="8" t="s">
        <v>328</v>
      </c>
      <c r="C63" s="9"/>
      <c r="D63" s="9"/>
    </row>
    <row r="64" spans="1:16" x14ac:dyDescent="0.35">
      <c r="B64" s="8" t="s">
        <v>329</v>
      </c>
      <c r="C64" s="9"/>
      <c r="D64" s="9"/>
    </row>
    <row r="65" spans="2:4" x14ac:dyDescent="0.35">
      <c r="B65" s="8" t="s">
        <v>330</v>
      </c>
      <c r="C65" s="9"/>
      <c r="D65" s="9"/>
    </row>
    <row r="66" spans="2:4" x14ac:dyDescent="0.35">
      <c r="B66" s="8" t="s">
        <v>331</v>
      </c>
      <c r="C66" s="9"/>
      <c r="D66" s="9"/>
    </row>
    <row r="67" spans="2:4" x14ac:dyDescent="0.35">
      <c r="B67" s="8" t="s">
        <v>332</v>
      </c>
      <c r="C67" s="9"/>
      <c r="D67" s="9"/>
    </row>
    <row r="68" spans="2:4" x14ac:dyDescent="0.35">
      <c r="B68" s="8" t="s">
        <v>333</v>
      </c>
      <c r="C68" s="9"/>
      <c r="D68" s="9"/>
    </row>
    <row r="69" spans="2:4" x14ac:dyDescent="0.35">
      <c r="B69" s="8" t="s">
        <v>334</v>
      </c>
      <c r="C69" s="9"/>
      <c r="D69" s="9"/>
    </row>
    <row r="70" spans="2:4" x14ac:dyDescent="0.35">
      <c r="B70" s="8" t="s">
        <v>335</v>
      </c>
      <c r="C70" s="9"/>
      <c r="D70" s="9"/>
    </row>
    <row r="71" spans="2:4" x14ac:dyDescent="0.35">
      <c r="B71" s="8" t="s">
        <v>336</v>
      </c>
      <c r="C71" s="9"/>
      <c r="D71" s="9"/>
    </row>
    <row r="72" spans="2:4" x14ac:dyDescent="0.35">
      <c r="B72" s="8" t="s">
        <v>337</v>
      </c>
      <c r="C72" s="9"/>
      <c r="D72" s="9"/>
    </row>
    <row r="73" spans="2:4" x14ac:dyDescent="0.35">
      <c r="B73" s="8" t="s">
        <v>338</v>
      </c>
      <c r="C73" s="9"/>
      <c r="D73" s="9"/>
    </row>
    <row r="74" spans="2:4" x14ac:dyDescent="0.35">
      <c r="B74" s="8" t="s">
        <v>339</v>
      </c>
      <c r="C74" s="9"/>
      <c r="D74" s="9"/>
    </row>
    <row r="75" spans="2:4" x14ac:dyDescent="0.35">
      <c r="B75" s="8" t="s">
        <v>340</v>
      </c>
      <c r="C75" s="9"/>
      <c r="D75" s="9"/>
    </row>
    <row r="76" spans="2:4" x14ac:dyDescent="0.35">
      <c r="B76" s="8" t="s">
        <v>341</v>
      </c>
      <c r="C76" s="9"/>
      <c r="D76" s="9"/>
    </row>
    <row r="77" spans="2:4" x14ac:dyDescent="0.35">
      <c r="B77" s="8" t="s">
        <v>342</v>
      </c>
      <c r="C77" s="9"/>
      <c r="D77" s="9"/>
    </row>
    <row r="78" spans="2:4" x14ac:dyDescent="0.35">
      <c r="B78" s="8" t="s">
        <v>343</v>
      </c>
      <c r="C78" s="9"/>
      <c r="D78" s="9"/>
    </row>
    <row r="79" spans="2:4" x14ac:dyDescent="0.35">
      <c r="B79" s="8" t="s">
        <v>344</v>
      </c>
      <c r="C79" s="9"/>
      <c r="D79" s="9"/>
    </row>
    <row r="80" spans="2:4" x14ac:dyDescent="0.35">
      <c r="B80" s="8" t="s">
        <v>345</v>
      </c>
      <c r="C80" s="9"/>
      <c r="D80" s="9"/>
    </row>
    <row r="81" spans="2:4" x14ac:dyDescent="0.35">
      <c r="B81" s="8" t="s">
        <v>346</v>
      </c>
      <c r="C81" s="9"/>
      <c r="D81" s="9"/>
    </row>
    <row r="82" spans="2:4" x14ac:dyDescent="0.35">
      <c r="B82" s="8" t="s">
        <v>347</v>
      </c>
      <c r="C82" s="9"/>
      <c r="D82" s="9"/>
    </row>
    <row r="83" spans="2:4" x14ac:dyDescent="0.35">
      <c r="B83" s="8" t="s">
        <v>348</v>
      </c>
      <c r="C83" s="9"/>
      <c r="D83" s="9"/>
    </row>
    <row r="84" spans="2:4" x14ac:dyDescent="0.35">
      <c r="B84" s="8" t="s">
        <v>349</v>
      </c>
      <c r="C84" s="9"/>
      <c r="D84" s="9"/>
    </row>
    <row r="85" spans="2:4" x14ac:dyDescent="0.35">
      <c r="B85" s="8" t="s">
        <v>350</v>
      </c>
      <c r="C85" s="9"/>
      <c r="D85" s="9"/>
    </row>
    <row r="86" spans="2:4" x14ac:dyDescent="0.35">
      <c r="B86" s="8" t="s">
        <v>351</v>
      </c>
      <c r="C86" s="9"/>
      <c r="D86" s="9"/>
    </row>
    <row r="87" spans="2:4" x14ac:dyDescent="0.35">
      <c r="B87" s="8" t="s">
        <v>352</v>
      </c>
      <c r="C87" s="9"/>
      <c r="D87" s="9"/>
    </row>
    <row r="88" spans="2:4" x14ac:dyDescent="0.35">
      <c r="B88" s="8" t="s">
        <v>353</v>
      </c>
      <c r="C88" s="9"/>
      <c r="D88" s="9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88"/>
  <sheetViews>
    <sheetView topLeftCell="A39" zoomScale="55" zoomScaleNormal="55" workbookViewId="0">
      <selection activeCell="L4" sqref="L4:P55"/>
    </sheetView>
  </sheetViews>
  <sheetFormatPr defaultRowHeight="14.5" x14ac:dyDescent="0.35"/>
  <cols>
    <col min="1" max="1" width="42.1796875" customWidth="1"/>
    <col min="2" max="2" width="17.7265625" customWidth="1"/>
    <col min="3" max="3" width="16.7265625" customWidth="1"/>
    <col min="4" max="4" width="16.54296875" customWidth="1"/>
    <col min="5" max="5" width="12.1796875" customWidth="1"/>
    <col min="6" max="6" width="14.26953125" customWidth="1"/>
    <col min="7" max="7" width="12.1796875" customWidth="1"/>
    <col min="8" max="8" width="13.81640625" customWidth="1"/>
    <col min="9" max="9" width="14" customWidth="1"/>
    <col min="10" max="10" width="12" customWidth="1"/>
    <col min="11" max="11" width="12.7265625" customWidth="1"/>
  </cols>
  <sheetData>
    <row r="1" spans="1:31" x14ac:dyDescent="0.35"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</row>
    <row r="2" spans="1:31" x14ac:dyDescent="0.35">
      <c r="A2" s="1" t="s">
        <v>16</v>
      </c>
    </row>
    <row r="3" spans="1:31" x14ac:dyDescent="0.35">
      <c r="A3" s="3" t="s">
        <v>187</v>
      </c>
    </row>
    <row r="4" spans="1:31" x14ac:dyDescent="0.35">
      <c r="A4" s="2" t="s">
        <v>0</v>
      </c>
      <c r="B4" s="20">
        <v>389</v>
      </c>
      <c r="C4" s="4">
        <v>397</v>
      </c>
      <c r="D4" s="4">
        <v>378</v>
      </c>
      <c r="E4" s="4">
        <v>379</v>
      </c>
      <c r="F4" s="4">
        <v>447</v>
      </c>
      <c r="G4" s="4">
        <v>337</v>
      </c>
      <c r="H4" s="4">
        <v>442</v>
      </c>
      <c r="I4" s="4">
        <v>391</v>
      </c>
      <c r="J4" s="4">
        <v>370</v>
      </c>
      <c r="K4" s="4">
        <v>403</v>
      </c>
      <c r="L4" s="30">
        <f>SUMPRODUCT(
  --(LEFT([1]!day_11[produk], LEN($A3)) = $A3),
  --(ISNUMBER(VALUE(MID([1]!day_11[produk], LEN($A3)+1, 1)))),
  [1]!day_11[qty]
)</f>
        <v>141</v>
      </c>
      <c r="M4" s="30">
        <f>SUMPRODUCT(
  --(LEFT([1]!day_12[produk], LEN($A3)) = $A3),
  --(ISNUMBER(VALUE(MID([1]!day_12[produk], LEN($A3)+1, 1)))),
  [1]!day_12[qty]
)</f>
        <v>319</v>
      </c>
      <c r="N4" s="30">
        <f>SUMPRODUCT(
  --(LEFT([1]!day_13[produk], LEN($A3)) = $A3),
  --(ISNUMBER(VALUE(MID([1]!day_13[produk], LEN($A3)+1, 1)))),
  [1]!day_13[qty]
)</f>
        <v>252</v>
      </c>
      <c r="O4" s="30">
        <f>SUMPRODUCT(
  --(LEFT([1]!day_14[produk], LEN($A3)) = $A3),
  --(ISNUMBER(VALUE(MID([1]!day_14[produk], LEN($A3)+1, 1)))),
  [1]!day_14[qty]
)</f>
        <v>360</v>
      </c>
      <c r="P4" s="30">
        <f>SUMPRODUCT(
  --(LEFT([1]!day_15[produk], LEN($A3)) = $A3),
  --(ISNUMBER(VALUE(MID([1]!day_15[produk], LEN($A3)+1, 1)))),
  [1]!day_15[qty]
)</f>
        <v>428</v>
      </c>
    </row>
    <row r="5" spans="1:31" x14ac:dyDescent="0.35">
      <c r="A5" s="2" t="s">
        <v>1</v>
      </c>
      <c r="B5" s="20">
        <v>4114259</v>
      </c>
      <c r="C5" s="20">
        <v>4311528</v>
      </c>
      <c r="D5" s="20">
        <v>4079601</v>
      </c>
      <c r="E5" s="20">
        <v>4127914</v>
      </c>
      <c r="F5" s="20">
        <v>4650990</v>
      </c>
      <c r="G5" s="20">
        <v>3529153</v>
      </c>
      <c r="H5" s="20">
        <v>4785096</v>
      </c>
      <c r="I5" s="20">
        <v>4363569</v>
      </c>
      <c r="J5" s="20">
        <v>3898797</v>
      </c>
      <c r="K5" s="20">
        <v>4280429</v>
      </c>
      <c r="L5" s="30">
        <f>SUMPRODUCT(
  --(LEFT([1]!day_11[produk], LEN($A3)) = $A3),
  --(ISNUMBER(VALUE(MID([1]!day_11[produk], LEN($A3)+1, 1)))),
  [1]!day_11[harga]
)</f>
        <v>1502363</v>
      </c>
      <c r="M5" s="30">
        <f>SUMPRODUCT(
  --(LEFT([1]!day_12[produk], LEN($A3)) = $A3),
  --(ISNUMBER(VALUE(MID([1]!day_12[produk], LEN($A3)+1, 1)))),
  [1]!day_12[harga]
)</f>
        <v>3476805</v>
      </c>
      <c r="N5" s="30">
        <f>SUMPRODUCT(
  --(LEFT([1]!day_13[produk], LEN($A3)) = $A3),
  --(ISNUMBER(VALUE(MID([1]!day_13[produk], LEN($A3)+1, 1)))),
  [1]!day_13[harga]
)</f>
        <v>2860061</v>
      </c>
      <c r="O5" s="30">
        <f>SUMPRODUCT(
  --(LEFT([1]!day_14[produk], LEN($A3)) = $A3),
  --(ISNUMBER(VALUE(MID([1]!day_14[produk], LEN($A3)+1, 1)))),
  [1]!day_14[harga]
)</f>
        <v>3893198</v>
      </c>
      <c r="P5" s="30">
        <f>SUMPRODUCT(
  --(LEFT([1]!day_15[produk], LEN($A3)) = $A3),
  --(ISNUMBER(VALUE(MID([1]!day_15[produk], LEN($A3)+1, 1)))),
  [1]!day_15[harga]
)</f>
        <v>4680831</v>
      </c>
    </row>
    <row r="6" spans="1:31" x14ac:dyDescent="0.35">
      <c r="B6" s="4"/>
      <c r="C6" s="4"/>
      <c r="D6" s="4"/>
      <c r="E6" s="7"/>
      <c r="F6" s="7"/>
      <c r="L6" s="21"/>
      <c r="M6" s="21"/>
      <c r="N6" s="21"/>
      <c r="O6" s="21"/>
    </row>
    <row r="7" spans="1:31" x14ac:dyDescent="0.35">
      <c r="A7" s="1" t="s">
        <v>17</v>
      </c>
      <c r="B7" s="4"/>
      <c r="C7" s="4"/>
      <c r="D7" s="4"/>
      <c r="L7" s="21"/>
      <c r="M7" s="21"/>
      <c r="N7" s="21"/>
      <c r="O7" s="21"/>
    </row>
    <row r="8" spans="1:31" x14ac:dyDescent="0.35">
      <c r="A8" s="3" t="s">
        <v>188</v>
      </c>
      <c r="B8" s="4"/>
      <c r="C8" s="4"/>
      <c r="D8" s="4"/>
      <c r="L8" s="21"/>
      <c r="M8" s="21"/>
      <c r="N8" s="21"/>
      <c r="O8" s="21"/>
    </row>
    <row r="9" spans="1:31" x14ac:dyDescent="0.35">
      <c r="A9" s="2" t="s">
        <v>0</v>
      </c>
      <c r="B9" s="20">
        <v>58</v>
      </c>
      <c r="C9" s="4">
        <v>56</v>
      </c>
      <c r="D9" s="4">
        <v>49</v>
      </c>
      <c r="E9" s="6">
        <v>55</v>
      </c>
      <c r="F9">
        <v>59</v>
      </c>
      <c r="G9">
        <v>43</v>
      </c>
      <c r="H9">
        <v>53</v>
      </c>
      <c r="I9">
        <v>51</v>
      </c>
      <c r="J9">
        <v>50</v>
      </c>
      <c r="K9">
        <v>59</v>
      </c>
      <c r="L9" s="30">
        <f>SUMPRODUCT(
  --(LEFT([1]!day_11[produk], LEN($A8)) = $A8),
  --(ISNUMBER(VALUE(MID([1]!day_11[produk], LEN($A8)+1, 1)))),
  [1]!day_11[qty]
)</f>
        <v>23</v>
      </c>
      <c r="M9" s="30">
        <f>SUMPRODUCT(
  --(LEFT([1]!day_12[produk], LEN($A8)) = $A8),
  --(ISNUMBER(VALUE(MID([1]!day_12[produk], LEN($A8)+1, 1)))),
  [1]!day_12[qty]
)</f>
        <v>48</v>
      </c>
      <c r="N9" s="30">
        <f>SUMPRODUCT(
  --(LEFT([1]!day_13[produk], LEN($A8)) = $A8),
  --(ISNUMBER(VALUE(MID([1]!day_13[produk], LEN($A8)+1, 1)))),
  [1]!day_13[qty]
)</f>
        <v>31</v>
      </c>
      <c r="O9" s="30">
        <f>SUMPRODUCT(
  --(LEFT([1]!day_14[produk], LEN($A8)) = $A8),
  --(ISNUMBER(VALUE(MID([1]!day_14[produk], LEN($A8)+1, 1)))),
  [1]!day_14[qty]
)</f>
        <v>40</v>
      </c>
      <c r="P9" s="30">
        <f>SUMPRODUCT(
  --(LEFT([1]!day_15[produk], LEN($A8)) = $A8),
  --(ISNUMBER(VALUE(MID([1]!day_15[produk], LEN($A8)+1, 1)))),
  [1]!day_15[qty]
)</f>
        <v>56</v>
      </c>
    </row>
    <row r="10" spans="1:31" x14ac:dyDescent="0.35">
      <c r="A10" s="2" t="s">
        <v>1</v>
      </c>
      <c r="B10" s="20">
        <v>1221202</v>
      </c>
      <c r="C10" s="20">
        <v>1068840</v>
      </c>
      <c r="D10" s="20">
        <v>895999</v>
      </c>
      <c r="E10" s="20">
        <v>1145423</v>
      </c>
      <c r="F10" s="20">
        <v>1192467</v>
      </c>
      <c r="G10" s="20">
        <v>774005</v>
      </c>
      <c r="H10" s="20">
        <v>1036997</v>
      </c>
      <c r="I10" s="20">
        <v>1101509</v>
      </c>
      <c r="J10" s="20">
        <v>888623</v>
      </c>
      <c r="K10" s="20">
        <v>1116530</v>
      </c>
      <c r="L10" s="30">
        <f>SUMPRODUCT(
  --(LEFT([1]!day_11[produk], LEN($A8)) = $A8),
  --(ISNUMBER(VALUE(MID([1]!day_11[produk], LEN($A8)+1, 1)))),
  [1]!day_11[harga]
)</f>
        <v>566773</v>
      </c>
      <c r="M10" s="30">
        <f>SUMPRODUCT(
  --(LEFT([1]!day_12[produk], LEN($A8)) = $A8),
  --(ISNUMBER(VALUE(MID([1]!day_12[produk], LEN($A8)+1, 1)))),
  [1]!day_12[harga]
)</f>
        <v>954340</v>
      </c>
      <c r="N10" s="30">
        <f>SUMPRODUCT(
  --(LEFT([1]!day_13[produk], LEN($A8)) = $A8),
  --(ISNUMBER(VALUE(MID([1]!day_13[produk], LEN($A8)+1, 1)))),
  [1]!day_13[harga]
)</f>
        <v>602456</v>
      </c>
      <c r="O10" s="30">
        <f>SUMPRODUCT(
  --(LEFT([1]!day_14[produk], LEN($A8)) = $A8),
  --(ISNUMBER(VALUE(MID([1]!day_14[produk], LEN($A8)+1, 1)))),
  [1]!day_14[harga]
)</f>
        <v>722869</v>
      </c>
      <c r="P10" s="30">
        <f>SUMPRODUCT(
  --(LEFT([1]!day_15[produk], LEN($A8)) = $A8),
  --(ISNUMBER(VALUE(MID([1]!day_15[produk], LEN($A8)+1, 1)))),
  [1]!day_15[harga]
)</f>
        <v>1083454</v>
      </c>
    </row>
    <row r="11" spans="1:31" x14ac:dyDescent="0.35">
      <c r="B11" s="4"/>
      <c r="C11" s="4"/>
      <c r="D11" s="4"/>
      <c r="E11" s="7"/>
      <c r="L11" s="30"/>
      <c r="M11" s="30"/>
      <c r="N11" s="30"/>
      <c r="O11" s="30"/>
      <c r="P11" s="30"/>
    </row>
    <row r="12" spans="1:31" x14ac:dyDescent="0.35">
      <c r="A12" s="1" t="s">
        <v>18</v>
      </c>
      <c r="B12" s="4"/>
      <c r="C12" s="4"/>
      <c r="D12" s="4"/>
      <c r="L12" s="30"/>
      <c r="M12" s="30"/>
      <c r="N12" s="30"/>
      <c r="O12" s="30"/>
      <c r="P12" s="30"/>
    </row>
    <row r="13" spans="1:31" x14ac:dyDescent="0.35">
      <c r="A13" s="3" t="s">
        <v>189</v>
      </c>
      <c r="B13" s="4"/>
      <c r="C13" s="4"/>
      <c r="D13" s="4"/>
      <c r="L13" s="30"/>
      <c r="M13" s="30"/>
      <c r="N13" s="30"/>
      <c r="O13" s="30"/>
      <c r="P13" s="30"/>
    </row>
    <row r="14" spans="1:31" x14ac:dyDescent="0.35">
      <c r="A14" s="2" t="s">
        <v>0</v>
      </c>
      <c r="B14" s="20">
        <v>141</v>
      </c>
      <c r="C14" s="4">
        <v>130</v>
      </c>
      <c r="D14" s="4">
        <v>97</v>
      </c>
      <c r="E14" s="4">
        <v>89</v>
      </c>
      <c r="F14" s="4">
        <v>144</v>
      </c>
      <c r="G14" s="4">
        <v>90</v>
      </c>
      <c r="H14" s="4">
        <v>123</v>
      </c>
      <c r="I14" s="4">
        <v>108</v>
      </c>
      <c r="J14" s="4">
        <v>86</v>
      </c>
      <c r="K14" s="4">
        <v>134</v>
      </c>
      <c r="L14" s="30">
        <f>SUMPRODUCT(
  --(LEFT([1]!day_11[produk], LEN($A13)) = $A13),
  --(ISNUMBER(VALUE(MID([1]!day_11[produk], LEN($A13)+1, 1)))),
  [1]!day_11[qty]
)</f>
        <v>21</v>
      </c>
      <c r="M14" s="30">
        <f>SUMPRODUCT(
  --(LEFT([1]!day_12[produk], LEN($A13)) = $A13),
  --(ISNUMBER(VALUE(MID([1]!day_12[produk], LEN($A13)+1, 1)))),
  [1]!day_12[qty]
)</f>
        <v>104</v>
      </c>
      <c r="N14" s="30">
        <f>SUMPRODUCT(
  --(LEFT([1]!day_13[produk], LEN($A13)) = $A13),
  --(ISNUMBER(VALUE(MID([1]!day_13[produk], LEN($A13)+1, 1)))),
  [1]!day_13[qty]
)</f>
        <v>73</v>
      </c>
      <c r="O14" s="30">
        <f>SUMPRODUCT(
  --(LEFT([1]!day_14[produk], LEN($A13)) = $A13),
  --(ISNUMBER(VALUE(MID([1]!day_14[produk], LEN($A13)+1, 1)))),
  [1]!day_14[qty]
)</f>
        <v>105</v>
      </c>
      <c r="P14" s="30">
        <f>SUMPRODUCT(
  --(LEFT([1]!day_15[produk], LEN($A13)) = $A13),
  --(ISNUMBER(VALUE(MID([1]!day_15[produk], LEN($A13)+1, 1)))),
  [1]!day_15[qty]
)</f>
        <v>153</v>
      </c>
    </row>
    <row r="15" spans="1:31" x14ac:dyDescent="0.35">
      <c r="A15" s="2" t="s">
        <v>1</v>
      </c>
      <c r="B15" s="20">
        <v>4217839</v>
      </c>
      <c r="C15" s="20">
        <v>3501221</v>
      </c>
      <c r="D15" s="20">
        <v>2647379</v>
      </c>
      <c r="E15" s="20">
        <v>2323710</v>
      </c>
      <c r="F15" s="20">
        <v>3916844</v>
      </c>
      <c r="G15" s="20">
        <v>2743110</v>
      </c>
      <c r="H15" s="20">
        <v>3156075</v>
      </c>
      <c r="I15" s="20">
        <v>2926430</v>
      </c>
      <c r="J15" s="20">
        <v>2266454</v>
      </c>
      <c r="K15" s="20">
        <v>3834700</v>
      </c>
      <c r="L15" s="30">
        <f>SUMPRODUCT(
  --(LEFT([1]!day_11[produk], LEN($A13)) = $A13),
  --(ISNUMBER(VALUE(MID([1]!day_11[produk], LEN($A13)+1, 1)))),
  [1]!day_11[harga]
)</f>
        <v>509990</v>
      </c>
      <c r="M15" s="30">
        <f>SUMPRODUCT(
  --(LEFT([1]!day_12[produk], LEN($A13)) = $A13),
  --(ISNUMBER(VALUE(MID([1]!day_12[produk], LEN($A13)+1, 1)))),
  [1]!day_12[harga]
)</f>
        <v>2814530</v>
      </c>
      <c r="N15" s="30">
        <f>SUMPRODUCT(
  --(LEFT([1]!day_13[produk], LEN($A13)) = $A13),
  --(ISNUMBER(VALUE(MID([1]!day_13[produk], LEN($A13)+1, 1)))),
  [1]!day_13[harga]
)</f>
        <v>2073496</v>
      </c>
      <c r="O15" s="30">
        <f>SUMPRODUCT(
  --(LEFT([1]!day_14[produk], LEN($A13)) = $A13),
  --(ISNUMBER(VALUE(MID([1]!day_14[produk], LEN($A13)+1, 1)))),
  [1]!day_14[harga]
)</f>
        <v>3436941</v>
      </c>
      <c r="P15" s="30">
        <f>SUMPRODUCT(
  --(LEFT([1]!day_15[produk], LEN($A13)) = $A13),
  --(ISNUMBER(VALUE(MID([1]!day_15[produk], LEN($A13)+1, 1)))),
  [1]!day_15[harga]
)</f>
        <v>4183416</v>
      </c>
    </row>
    <row r="16" spans="1:31" x14ac:dyDescent="0.35">
      <c r="B16" s="4"/>
      <c r="C16" s="4"/>
      <c r="D16" s="4"/>
      <c r="E16" s="7"/>
      <c r="L16" s="30"/>
      <c r="M16" s="30"/>
      <c r="N16" s="30"/>
      <c r="O16" s="30"/>
      <c r="P16" s="30"/>
    </row>
    <row r="17" spans="1:16" x14ac:dyDescent="0.35">
      <c r="A17" s="1" t="s">
        <v>19</v>
      </c>
      <c r="B17" s="4"/>
      <c r="C17" s="4"/>
      <c r="D17" s="4"/>
      <c r="L17" s="30"/>
      <c r="M17" s="30"/>
      <c r="N17" s="30"/>
      <c r="O17" s="30"/>
      <c r="P17" s="30"/>
    </row>
    <row r="18" spans="1:16" x14ac:dyDescent="0.35">
      <c r="A18" s="3" t="s">
        <v>190</v>
      </c>
      <c r="B18" s="4"/>
      <c r="C18" s="4"/>
      <c r="D18" s="4"/>
      <c r="L18" s="30"/>
      <c r="M18" s="30"/>
      <c r="N18" s="30"/>
      <c r="O18" s="30"/>
      <c r="P18" s="30"/>
    </row>
    <row r="19" spans="1:16" x14ac:dyDescent="0.35">
      <c r="A19" s="2" t="s">
        <v>0</v>
      </c>
      <c r="B19" s="20">
        <v>11</v>
      </c>
      <c r="C19" s="4">
        <v>10</v>
      </c>
      <c r="D19" s="4">
        <v>11</v>
      </c>
      <c r="E19">
        <v>8</v>
      </c>
      <c r="F19">
        <v>11</v>
      </c>
      <c r="G19">
        <v>9</v>
      </c>
      <c r="H19">
        <v>10</v>
      </c>
      <c r="I19">
        <v>6</v>
      </c>
      <c r="J19">
        <v>10</v>
      </c>
      <c r="K19">
        <v>11</v>
      </c>
      <c r="L19" s="30">
        <f>SUMPRODUCT(
  --(LEFT([1]!day_11[produk], LEN($A18)) = $A18),
  --(ISNUMBER(VALUE(MID([1]!day_11[produk], LEN($A18)+1, 1)))),
  [1]!day_11[qty]
)</f>
        <v>0</v>
      </c>
      <c r="M19" s="30">
        <f>SUMPRODUCT(
  --(LEFT([1]!day_12[produk], LEN($A18)) = $A18),
  --(ISNUMBER(VALUE(MID([1]!day_12[produk], LEN($A18)+1, 1)))),
  [1]!day_12[qty]
)</f>
        <v>4</v>
      </c>
      <c r="N19" s="30">
        <f>SUMPRODUCT(
  --(LEFT([1]!day_13[produk], LEN($A18)) = $A18),
  --(ISNUMBER(VALUE(MID([1]!day_13[produk], LEN($A18)+1, 1)))),
  [1]!day_13[qty]
)</f>
        <v>5</v>
      </c>
      <c r="O19" s="30">
        <f>SUMPRODUCT(
  --(LEFT([1]!day_14[produk], LEN($A18)) = $A18),
  --(ISNUMBER(VALUE(MID([1]!day_14[produk], LEN($A18)+1, 1)))),
  [1]!day_14[qty]
)</f>
        <v>3</v>
      </c>
      <c r="P19" s="30">
        <f>SUMPRODUCT(
  --(LEFT([1]!day_15[produk], LEN($A18)) = $A18),
  --(ISNUMBER(VALUE(MID([1]!day_15[produk], LEN($A18)+1, 1)))),
  [1]!day_15[qty]
)</f>
        <v>7</v>
      </c>
    </row>
    <row r="20" spans="1:16" x14ac:dyDescent="0.35">
      <c r="A20" s="2" t="s">
        <v>1</v>
      </c>
      <c r="B20" s="20">
        <v>29215</v>
      </c>
      <c r="C20" s="20">
        <v>30475</v>
      </c>
      <c r="D20" s="20">
        <v>35280</v>
      </c>
      <c r="E20" s="20">
        <v>25715</v>
      </c>
      <c r="F20" s="20">
        <v>31005</v>
      </c>
      <c r="G20" s="20">
        <v>26945</v>
      </c>
      <c r="H20" s="20">
        <v>35100</v>
      </c>
      <c r="I20" s="20">
        <v>16480</v>
      </c>
      <c r="J20" s="20">
        <v>27525</v>
      </c>
      <c r="K20" s="20">
        <v>31095</v>
      </c>
      <c r="L20" s="30">
        <f>SUMPRODUCT(
  --(LEFT([1]!day_11[produk], LEN($A18)) = $A18),
  --(ISNUMBER(VALUE(MID([1]!day_11[produk], LEN($A18)+1, 1)))),
  [1]!day_11[harga]
)</f>
        <v>0</v>
      </c>
      <c r="M20" s="30">
        <f>SUMPRODUCT(
  --(LEFT([1]!day_12[produk], LEN($A18)) = $A18),
  --(ISNUMBER(VALUE(MID([1]!day_12[produk], LEN($A18)+1, 1)))),
  [1]!day_12[harga]
)</f>
        <v>10045</v>
      </c>
      <c r="N20" s="30">
        <f>SUMPRODUCT(
  --(LEFT([1]!day_13[produk], LEN($A18)) = $A18),
  --(ISNUMBER(VALUE(MID([1]!day_13[produk], LEN($A18)+1, 1)))),
  [1]!day_13[harga]
)</f>
        <v>14750</v>
      </c>
      <c r="O20" s="30">
        <f>SUMPRODUCT(
  --(LEFT([1]!day_14[produk], LEN($A18)) = $A18),
  --(ISNUMBER(VALUE(MID([1]!day_14[produk], LEN($A18)+1, 1)))),
  [1]!day_14[harga]
)</f>
        <v>8090</v>
      </c>
      <c r="P20" s="30">
        <f>SUMPRODUCT(
  --(LEFT([1]!day_15[produk], LEN($A18)) = $A18),
  --(ISNUMBER(VALUE(MID([1]!day_15[produk], LEN($A18)+1, 1)))),
  [1]!day_15[harga]
)</f>
        <v>18670</v>
      </c>
    </row>
    <row r="21" spans="1:16" x14ac:dyDescent="0.35">
      <c r="B21" s="4"/>
      <c r="C21" s="4"/>
      <c r="D21" s="4"/>
      <c r="L21" s="30"/>
      <c r="M21" s="30"/>
      <c r="N21" s="30"/>
      <c r="O21" s="30"/>
      <c r="P21" s="30"/>
    </row>
    <row r="22" spans="1:16" x14ac:dyDescent="0.35">
      <c r="A22" s="1" t="s">
        <v>20</v>
      </c>
      <c r="B22" s="4"/>
      <c r="C22" s="4"/>
      <c r="D22" s="4"/>
      <c r="L22" s="30"/>
      <c r="M22" s="30"/>
      <c r="N22" s="30"/>
      <c r="O22" s="30"/>
      <c r="P22" s="30"/>
    </row>
    <row r="23" spans="1:16" x14ac:dyDescent="0.35">
      <c r="A23" s="3" t="s">
        <v>191</v>
      </c>
      <c r="B23" s="4"/>
      <c r="C23" s="4"/>
      <c r="D23" s="4"/>
      <c r="L23" s="30"/>
      <c r="M23" s="30"/>
      <c r="N23" s="30"/>
      <c r="O23" s="30"/>
      <c r="P23" s="30"/>
    </row>
    <row r="24" spans="1:16" x14ac:dyDescent="0.35">
      <c r="A24" s="2" t="s">
        <v>0</v>
      </c>
      <c r="B24" s="20">
        <v>9</v>
      </c>
      <c r="C24" s="4">
        <v>21</v>
      </c>
      <c r="D24" s="4">
        <v>17</v>
      </c>
      <c r="E24">
        <v>18</v>
      </c>
      <c r="F24">
        <v>24</v>
      </c>
      <c r="G24">
        <v>26</v>
      </c>
      <c r="H24">
        <v>15</v>
      </c>
      <c r="I24">
        <v>9</v>
      </c>
      <c r="J24">
        <v>31</v>
      </c>
      <c r="K24">
        <v>22</v>
      </c>
      <c r="L24" s="30">
        <f>SUMPRODUCT(
  --(LEFT([1]!day_11[produk], LEN($A23)) = $A23),
  --(ISNUMBER(VALUE(MID([1]!day_11[produk], LEN($A23)+1, 1)))),
  [1]!day_11[qty]
)</f>
        <v>24</v>
      </c>
      <c r="M24" s="30">
        <f>SUMPRODUCT(
  --(LEFT([1]!day_12[produk], LEN($A23)) = $A23),
  --(ISNUMBER(VALUE(MID([1]!day_12[produk], LEN($A23)+1, 1)))),
  [1]!day_12[qty]
)</f>
        <v>16</v>
      </c>
      <c r="N24" s="30">
        <f>SUMPRODUCT(
  --(LEFT([1]!day_13[produk], LEN($A23)) = $A23),
  --(ISNUMBER(VALUE(MID([1]!day_13[produk], LEN($A23)+1, 1)))),
  [1]!day_13[qty]
)</f>
        <v>18</v>
      </c>
      <c r="O24" s="30">
        <f>SUMPRODUCT(
  --(LEFT([1]!day_14[produk], LEN($A23)) = $A23),
  --(ISNUMBER(VALUE(MID([1]!day_14[produk], LEN($A23)+1, 1)))),
  [1]!day_14[qty]
)</f>
        <v>38</v>
      </c>
      <c r="P24" s="30">
        <f>SUMPRODUCT(
  --(LEFT([1]!day_15[produk], LEN($A23)) = $A23),
  --(ISNUMBER(VALUE(MID([1]!day_15[produk], LEN($A23)+1, 1)))),
  [1]!day_15[qty]
)</f>
        <v>25</v>
      </c>
    </row>
    <row r="25" spans="1:16" x14ac:dyDescent="0.35">
      <c r="A25" s="2" t="s">
        <v>1</v>
      </c>
      <c r="B25" s="20">
        <v>149645</v>
      </c>
      <c r="C25" s="20">
        <v>268012</v>
      </c>
      <c r="D25" s="20">
        <v>209270</v>
      </c>
      <c r="E25" s="20">
        <v>233271</v>
      </c>
      <c r="F25" s="20">
        <v>316905</v>
      </c>
      <c r="G25" s="20">
        <v>345645</v>
      </c>
      <c r="H25" s="20">
        <v>175270</v>
      </c>
      <c r="I25" s="20">
        <v>105005</v>
      </c>
      <c r="J25" s="20">
        <v>392565</v>
      </c>
      <c r="K25" s="20">
        <v>328855</v>
      </c>
      <c r="L25" s="30">
        <f>SUMPRODUCT(
  --(LEFT([1]!day_11[produk], LEN($A23)) = $A23),
  --(ISNUMBER(VALUE(MID([1]!day_11[produk], LEN($A23)+1, 1)))),
  [1]!day_11[harga]
)</f>
        <v>302500</v>
      </c>
      <c r="M25" s="30">
        <f>SUMPRODUCT(
  --(LEFT([1]!day_12[produk], LEN($A23)) = $A23),
  --(ISNUMBER(VALUE(MID([1]!day_12[produk], LEN($A23)+1, 1)))),
  [1]!day_12[harga]
)</f>
        <v>216905</v>
      </c>
      <c r="N25" s="30">
        <f>SUMPRODUCT(
  --(LEFT([1]!day_13[produk], LEN($A23)) = $A23),
  --(ISNUMBER(VALUE(MID([1]!day_13[produk], LEN($A23)+1, 1)))),
  [1]!day_13[harga]
)</f>
        <v>211135</v>
      </c>
      <c r="O25" s="30">
        <f>SUMPRODUCT(
  --(LEFT([1]!day_14[produk], LEN($A23)) = $A23),
  --(ISNUMBER(VALUE(MID([1]!day_14[produk], LEN($A23)+1, 1)))),
  [1]!day_14[harga]
)</f>
        <v>505660</v>
      </c>
      <c r="P25" s="30">
        <f>SUMPRODUCT(
  --(LEFT([1]!day_15[produk], LEN($A23)) = $A23),
  --(ISNUMBER(VALUE(MID([1]!day_15[produk], LEN($A23)+1, 1)))),
  [1]!day_15[harga]
)</f>
        <v>334815</v>
      </c>
    </row>
    <row r="26" spans="1:16" x14ac:dyDescent="0.35">
      <c r="B26" s="4"/>
      <c r="C26" s="4"/>
      <c r="D26" s="4"/>
      <c r="L26" s="30"/>
      <c r="M26" s="30"/>
      <c r="N26" s="30"/>
      <c r="O26" s="30"/>
      <c r="P26" s="30"/>
    </row>
    <row r="27" spans="1:16" x14ac:dyDescent="0.35">
      <c r="A27" s="1" t="s">
        <v>31</v>
      </c>
      <c r="B27" s="4"/>
      <c r="C27" s="4"/>
      <c r="D27" s="4"/>
      <c r="L27" s="30"/>
      <c r="M27" s="30"/>
      <c r="N27" s="30"/>
      <c r="O27" s="30"/>
      <c r="P27" s="30"/>
    </row>
    <row r="28" spans="1:16" x14ac:dyDescent="0.35">
      <c r="A28" s="3" t="s">
        <v>192</v>
      </c>
      <c r="B28" s="4"/>
      <c r="C28" s="4"/>
      <c r="D28" s="4"/>
      <c r="L28" s="30"/>
      <c r="M28" s="30"/>
      <c r="N28" s="30"/>
      <c r="O28" s="30"/>
      <c r="P28" s="30"/>
    </row>
    <row r="29" spans="1:16" x14ac:dyDescent="0.35">
      <c r="A29" s="2" t="s">
        <v>0</v>
      </c>
      <c r="B29" s="4"/>
      <c r="C29" s="4"/>
      <c r="D29" s="4"/>
      <c r="L29" s="30">
        <f>SUMPRODUCT(
  --(LEFT([1]!day_11[produk], LEN($A28)) = $A28),
  --(ISNUMBER(VALUE(MID([1]!day_11[produk], LEN($A28)+1, 1)))),
  [1]!day_11[qty]
)</f>
        <v>0</v>
      </c>
      <c r="M29" s="30">
        <f>SUMPRODUCT(
  --(LEFT([1]!day_12[produk], LEN($A28)) = $A28),
  --(ISNUMBER(VALUE(MID([1]!day_12[produk], LEN($A28)+1, 1)))),
  [1]!day_12[qty]
)</f>
        <v>0</v>
      </c>
      <c r="N29" s="30">
        <f>SUMPRODUCT(
  --(LEFT([1]!day_13[produk], LEN($A28)) = $A28),
  --(ISNUMBER(VALUE(MID([1]!day_13[produk], LEN($A28)+1, 1)))),
  [1]!day_13[qty]
)</f>
        <v>0</v>
      </c>
      <c r="O29" s="30">
        <f>SUMPRODUCT(
  --(LEFT([1]!day_14[produk], LEN($A28)) = $A28),
  --(ISNUMBER(VALUE(MID([1]!day_14[produk], LEN($A28)+1, 1)))),
  [1]!day_14[qty]
)</f>
        <v>0</v>
      </c>
      <c r="P29" s="30">
        <f>SUMPRODUCT(
  --(LEFT([1]!day_15[produk], LEN($A28)) = $A28),
  --(ISNUMBER(VALUE(MID([1]!day_15[produk], LEN($A28)+1, 1)))),
  [1]!day_15[qty]
)</f>
        <v>0</v>
      </c>
    </row>
    <row r="30" spans="1:16" x14ac:dyDescent="0.35">
      <c r="A30" s="2" t="s">
        <v>1</v>
      </c>
      <c r="B30" s="4"/>
      <c r="C30" s="4"/>
      <c r="D30" s="4"/>
      <c r="L30" s="30">
        <f>SUMPRODUCT(
  --(LEFT([1]!day_11[produk], LEN($A28)) = $A28),
  --(ISNUMBER(VALUE(MID([1]!day_11[produk], LEN($A28)+1, 1)))),
  [1]!day_11[harga]
)</f>
        <v>0</v>
      </c>
      <c r="M30" s="30">
        <f>SUMPRODUCT(
  --(LEFT([1]!day_12[produk], LEN($A28)) = $A28),
  --(ISNUMBER(VALUE(MID([1]!day_12[produk], LEN($A28)+1, 1)))),
  [1]!day_12[harga]
)</f>
        <v>0</v>
      </c>
      <c r="N30" s="30">
        <f>SUMPRODUCT(
  --(LEFT([1]!day_13[produk], LEN($A28)) = $A28),
  --(ISNUMBER(VALUE(MID([1]!day_13[produk], LEN($A28)+1, 1)))),
  [1]!day_13[harga]
)</f>
        <v>0</v>
      </c>
      <c r="O30" s="30">
        <f>SUMPRODUCT(
  --(LEFT([1]!day_14[produk], LEN($A28)) = $A28),
  --(ISNUMBER(VALUE(MID([1]!day_14[produk], LEN($A28)+1, 1)))),
  [1]!day_14[harga]
)</f>
        <v>0</v>
      </c>
      <c r="P30" s="30">
        <f>SUMPRODUCT(
  --(LEFT([1]!day_15[produk], LEN($A28)) = $A28),
  --(ISNUMBER(VALUE(MID([1]!day_15[produk], LEN($A28)+1, 1)))),
  [1]!day_15[harga]
)</f>
        <v>0</v>
      </c>
    </row>
    <row r="31" spans="1:16" x14ac:dyDescent="0.35">
      <c r="B31" s="4"/>
      <c r="C31" s="4"/>
      <c r="D31" s="4"/>
      <c r="L31" s="30"/>
      <c r="M31" s="30"/>
      <c r="N31" s="30"/>
      <c r="O31" s="30"/>
      <c r="P31" s="30"/>
    </row>
    <row r="32" spans="1:16" x14ac:dyDescent="0.35">
      <c r="A32" s="1" t="s">
        <v>32</v>
      </c>
      <c r="B32" s="4"/>
      <c r="C32" s="4"/>
      <c r="D32" s="4"/>
      <c r="L32" s="30"/>
      <c r="M32" s="30"/>
      <c r="N32" s="30"/>
      <c r="O32" s="30"/>
      <c r="P32" s="30"/>
    </row>
    <row r="33" spans="1:16" x14ac:dyDescent="0.35">
      <c r="A33" s="3" t="s">
        <v>193</v>
      </c>
      <c r="B33" s="4"/>
      <c r="C33" s="4"/>
      <c r="D33" s="4"/>
      <c r="L33" s="30"/>
      <c r="M33" s="30"/>
      <c r="N33" s="30"/>
      <c r="O33" s="30"/>
      <c r="P33" s="30"/>
    </row>
    <row r="34" spans="1:16" x14ac:dyDescent="0.35">
      <c r="A34" s="2" t="s">
        <v>0</v>
      </c>
      <c r="B34" s="4"/>
      <c r="C34" s="4"/>
      <c r="D34" s="4"/>
      <c r="J34">
        <v>1</v>
      </c>
      <c r="L34" s="30">
        <f>SUMPRODUCT(
  --(LEFT([1]!day_11[produk], LEN($A33)) = $A33),
  --(ISNUMBER(VALUE(MID([1]!day_11[produk], LEN($A33)+1, 1)))),
  [1]!day_11[qty]
)</f>
        <v>0</v>
      </c>
      <c r="M34" s="30">
        <f>SUMPRODUCT(
  --(LEFT([1]!day_12[produk], LEN($A33)) = $A33),
  --(ISNUMBER(VALUE(MID([1]!day_12[produk], LEN($A33)+1, 1)))),
  [1]!day_12[qty]
)</f>
        <v>0</v>
      </c>
      <c r="N34" s="30">
        <f>SUMPRODUCT(
  --(LEFT([1]!day_13[produk], LEN($A33)) = $A33),
  --(ISNUMBER(VALUE(MID([1]!day_13[produk], LEN($A33)+1, 1)))),
  [1]!day_13[qty]
)</f>
        <v>0</v>
      </c>
      <c r="O34" s="30">
        <f>SUMPRODUCT(
  --(LEFT([1]!day_14[produk], LEN($A33)) = $A33),
  --(ISNUMBER(VALUE(MID([1]!day_14[produk], LEN($A33)+1, 1)))),
  [1]!day_14[qty]
)</f>
        <v>0</v>
      </c>
      <c r="P34" s="30">
        <f>SUMPRODUCT(
  --(LEFT([1]!day_15[produk], LEN($A33)) = $A33),
  --(ISNUMBER(VALUE(MID([1]!day_15[produk], LEN($A33)+1, 1)))),
  [1]!day_15[qty]
)</f>
        <v>0</v>
      </c>
    </row>
    <row r="35" spans="1:16" x14ac:dyDescent="0.35">
      <c r="A35" s="2" t="s">
        <v>1</v>
      </c>
      <c r="B35" s="4"/>
      <c r="C35" s="4"/>
      <c r="D35" s="4"/>
      <c r="J35" s="20">
        <v>6600</v>
      </c>
      <c r="L35" s="30">
        <f>SUMPRODUCT(
  --(LEFT([1]!day_11[produk], LEN($A33)) = $A33),
  --(ISNUMBER(VALUE(MID([1]!day_11[produk], LEN($A33)+1, 1)))),
  [1]!day_11[harga]
)</f>
        <v>0</v>
      </c>
      <c r="M35" s="30">
        <f>SUMPRODUCT(
  --(LEFT([1]!day_12[produk], LEN($A33)) = $A33),
  --(ISNUMBER(VALUE(MID([1]!day_12[produk], LEN($A33)+1, 1)))),
  [1]!day_12[harga]
)</f>
        <v>0</v>
      </c>
      <c r="N35" s="30">
        <f>SUMPRODUCT(
  --(LEFT([1]!day_13[produk], LEN($A33)) = $A33),
  --(ISNUMBER(VALUE(MID([1]!day_13[produk], LEN($A33)+1, 1)))),
  [1]!day_13[harga]
)</f>
        <v>0</v>
      </c>
      <c r="O35" s="30">
        <f>SUMPRODUCT(
  --(LEFT([1]!day_14[produk], LEN($A33)) = $A33),
  --(ISNUMBER(VALUE(MID([1]!day_14[produk], LEN($A33)+1, 1)))),
  [1]!day_14[harga]
)</f>
        <v>0</v>
      </c>
      <c r="P35" s="30">
        <f>SUMPRODUCT(
  --(LEFT([1]!day_15[produk], LEN($A33)) = $A33),
  --(ISNUMBER(VALUE(MID([1]!day_15[produk], LEN($A33)+1, 1)))),
  [1]!day_15[harga]
)</f>
        <v>0</v>
      </c>
    </row>
    <row r="36" spans="1:16" x14ac:dyDescent="0.35">
      <c r="B36" s="4"/>
      <c r="C36" s="4"/>
      <c r="D36" s="4"/>
      <c r="L36" s="30"/>
      <c r="M36" s="30"/>
      <c r="N36" s="30"/>
      <c r="O36" s="30"/>
      <c r="P36" s="30"/>
    </row>
    <row r="37" spans="1:16" x14ac:dyDescent="0.35">
      <c r="A37" s="1" t="s">
        <v>21</v>
      </c>
      <c r="B37" s="4"/>
      <c r="C37" s="4"/>
      <c r="D37" s="4"/>
      <c r="L37" s="30"/>
      <c r="M37" s="30"/>
      <c r="N37" s="30"/>
      <c r="O37" s="30"/>
      <c r="P37" s="30"/>
    </row>
    <row r="38" spans="1:16" x14ac:dyDescent="0.35">
      <c r="A38" s="3" t="s">
        <v>194</v>
      </c>
      <c r="B38" s="4"/>
      <c r="C38" s="4"/>
      <c r="D38" s="4"/>
      <c r="L38" s="30"/>
      <c r="M38" s="30"/>
      <c r="N38" s="30"/>
      <c r="O38" s="30"/>
      <c r="P38" s="30"/>
    </row>
    <row r="39" spans="1:16" x14ac:dyDescent="0.35">
      <c r="A39" s="2" t="s">
        <v>0</v>
      </c>
      <c r="B39" s="4"/>
      <c r="C39" s="4"/>
      <c r="D39" s="4"/>
      <c r="L39" s="30">
        <f>SUMPRODUCT(
  --(LEFT([1]!day_11[produk], LEN($A38)) = $A38),
  --(ISNUMBER(VALUE(MID([1]!day_11[produk], LEN($A38)+1, 1)))),
  [1]!day_11[qty]
)</f>
        <v>0</v>
      </c>
      <c r="M39" s="30">
        <f>SUMPRODUCT(
  --(LEFT([1]!day_12[produk], LEN($A38)) = $A38),
  --(ISNUMBER(VALUE(MID([1]!day_12[produk], LEN($A38)+1, 1)))),
  [1]!day_12[qty]
)</f>
        <v>0</v>
      </c>
      <c r="N39" s="30">
        <f>SUMPRODUCT(
  --(LEFT([1]!day_13[produk], LEN($A38)) = $A38),
  --(ISNUMBER(VALUE(MID([1]!day_13[produk], LEN($A38)+1, 1)))),
  [1]!day_13[qty]
)</f>
        <v>0</v>
      </c>
      <c r="O39" s="30">
        <f>SUMPRODUCT(
  --(LEFT([1]!day_14[produk], LEN($A38)) = $A38),
  --(ISNUMBER(VALUE(MID([1]!day_14[produk], LEN($A38)+1, 1)))),
  [1]!day_14[qty]
)</f>
        <v>0</v>
      </c>
      <c r="P39" s="30">
        <f>SUMPRODUCT(
  --(LEFT([1]!day_15[produk], LEN($A38)) = $A38),
  --(ISNUMBER(VALUE(MID([1]!day_15[produk], LEN($A38)+1, 1)))),
  [1]!day_15[qty]
)</f>
        <v>0</v>
      </c>
    </row>
    <row r="40" spans="1:16" x14ac:dyDescent="0.35">
      <c r="A40" s="2" t="s">
        <v>1</v>
      </c>
      <c r="B40" s="4"/>
      <c r="C40" s="4"/>
      <c r="D40" s="4"/>
      <c r="L40" s="30">
        <f>SUMPRODUCT(
  --(LEFT([1]!day_11[produk], LEN($A38)) = $A38),
  --(ISNUMBER(VALUE(MID([1]!day_11[produk], LEN($A38)+1, 1)))),
  [1]!day_11[harga]
)</f>
        <v>0</v>
      </c>
      <c r="M40" s="30">
        <f>SUMPRODUCT(
  --(LEFT([1]!day_12[produk], LEN($A38)) = $A38),
  --(ISNUMBER(VALUE(MID([1]!day_12[produk], LEN($A38)+1, 1)))),
  [1]!day_12[harga]
)</f>
        <v>0</v>
      </c>
      <c r="N40" s="30">
        <f>SUMPRODUCT(
  --(LEFT([1]!day_13[produk], LEN($A38)) = $A38),
  --(ISNUMBER(VALUE(MID([1]!day_13[produk], LEN($A38)+1, 1)))),
  [1]!day_13[harga]
)</f>
        <v>0</v>
      </c>
      <c r="O40" s="30">
        <f>SUMPRODUCT(
  --(LEFT([1]!day_14[produk], LEN($A38)) = $A38),
  --(ISNUMBER(VALUE(MID([1]!day_14[produk], LEN($A38)+1, 1)))),
  [1]!day_14[harga]
)</f>
        <v>0</v>
      </c>
      <c r="P40" s="30">
        <f>SUMPRODUCT(
  --(LEFT([1]!day_15[produk], LEN($A38)) = $A38),
  --(ISNUMBER(VALUE(MID([1]!day_15[produk], LEN($A38)+1, 1)))),
  [1]!day_15[harga]
)</f>
        <v>0</v>
      </c>
    </row>
    <row r="41" spans="1:16" x14ac:dyDescent="0.35">
      <c r="B41" s="4"/>
      <c r="C41" s="4"/>
      <c r="D41" s="4"/>
      <c r="L41" s="30"/>
      <c r="M41" s="30"/>
      <c r="N41" s="30"/>
      <c r="O41" s="30"/>
      <c r="P41" s="30"/>
    </row>
    <row r="42" spans="1:16" x14ac:dyDescent="0.35">
      <c r="A42" s="1" t="s">
        <v>22</v>
      </c>
      <c r="B42" s="4"/>
      <c r="C42" s="4"/>
      <c r="D42" s="4"/>
      <c r="L42" s="30"/>
      <c r="M42" s="30"/>
      <c r="N42" s="30"/>
      <c r="O42" s="30"/>
      <c r="P42" s="30"/>
    </row>
    <row r="43" spans="1:16" x14ac:dyDescent="0.35">
      <c r="A43" s="3" t="s">
        <v>195</v>
      </c>
      <c r="B43" s="4"/>
      <c r="C43" s="4"/>
      <c r="D43" s="4"/>
      <c r="L43" s="30"/>
      <c r="M43" s="30"/>
      <c r="N43" s="30"/>
      <c r="O43" s="30"/>
      <c r="P43" s="30"/>
    </row>
    <row r="44" spans="1:16" x14ac:dyDescent="0.35">
      <c r="A44" s="2" t="s">
        <v>0</v>
      </c>
      <c r="B44" s="20">
        <v>30</v>
      </c>
      <c r="C44" s="4">
        <v>41</v>
      </c>
      <c r="D44" s="4">
        <v>25</v>
      </c>
      <c r="E44">
        <v>35</v>
      </c>
      <c r="F44">
        <v>47</v>
      </c>
      <c r="G44">
        <v>26</v>
      </c>
      <c r="H44">
        <v>24</v>
      </c>
      <c r="I44">
        <v>21</v>
      </c>
      <c r="J44">
        <v>32</v>
      </c>
      <c r="K44">
        <v>20</v>
      </c>
      <c r="L44" s="30">
        <f>SUMPRODUCT(
  --(LEFT([1]!day_11[produk], LEN($A43)) = $A43),
  --(ISNUMBER(VALUE(MID([1]!day_11[produk], LEN($A43)+1, 1)))),
  [1]!day_11[qty]
)</f>
        <v>27</v>
      </c>
      <c r="M44" s="30">
        <f>SUMPRODUCT(
  --(LEFT([1]!day_12[produk], LEN($A43)) = $A43),
  --(ISNUMBER(VALUE(MID([1]!day_12[produk], LEN($A43)+1, 1)))),
  [1]!day_12[qty]
)</f>
        <v>19</v>
      </c>
      <c r="N44" s="30">
        <f>SUMPRODUCT(
  --(LEFT([1]!day_13[produk], LEN($A43)) = $A43),
  --(ISNUMBER(VALUE(MID([1]!day_13[produk], LEN($A43)+1, 1)))),
  [1]!day_13[qty]
)</f>
        <v>28</v>
      </c>
      <c r="O44" s="30">
        <f>SUMPRODUCT(
  --(LEFT([1]!day_14[produk], LEN($A43)) = $A43),
  --(ISNUMBER(VALUE(MID([1]!day_14[produk], LEN($A43)+1, 1)))),
  [1]!day_14[qty]
)</f>
        <v>40</v>
      </c>
      <c r="P44" s="30">
        <f>SUMPRODUCT(
  --(LEFT([1]!day_15[produk], LEN($A43)) = $A43),
  --(ISNUMBER(VALUE(MID([1]!day_15[produk], LEN($A43)+1, 1)))),
  [1]!day_15[qty]
)</f>
        <v>43</v>
      </c>
    </row>
    <row r="45" spans="1:16" x14ac:dyDescent="0.35">
      <c r="A45" s="2" t="s">
        <v>1</v>
      </c>
      <c r="B45" s="20">
        <v>385789</v>
      </c>
      <c r="C45" s="20">
        <v>470634</v>
      </c>
      <c r="D45" s="20">
        <v>302531</v>
      </c>
      <c r="E45" s="20">
        <v>395040</v>
      </c>
      <c r="F45" s="20">
        <v>618456</v>
      </c>
      <c r="G45" s="20">
        <v>328964</v>
      </c>
      <c r="H45" s="20">
        <v>358861</v>
      </c>
      <c r="I45" s="20">
        <v>218980</v>
      </c>
      <c r="J45" s="20">
        <v>404954</v>
      </c>
      <c r="K45" s="20">
        <v>227900</v>
      </c>
      <c r="L45" s="30">
        <f>SUMPRODUCT(
  --(LEFT([1]!day_11[produk], LEN($A43)) = $A43),
  --(ISNUMBER(VALUE(MID([1]!day_11[produk], LEN($A43)+1, 1)))),
  [1]!day_11[harga]
)</f>
        <v>317187</v>
      </c>
      <c r="M45" s="30">
        <f>SUMPRODUCT(
  --(LEFT([1]!day_12[produk], LEN($A43)) = $A43),
  --(ISNUMBER(VALUE(MID([1]!day_12[produk], LEN($A43)+1, 1)))),
  [1]!day_12[harga]
)</f>
        <v>276181</v>
      </c>
      <c r="N45" s="30">
        <f>SUMPRODUCT(
  --(LEFT([1]!day_13[produk], LEN($A43)) = $A43),
  --(ISNUMBER(VALUE(MID([1]!day_13[produk], LEN($A43)+1, 1)))),
  [1]!day_13[harga]
)</f>
        <v>323578</v>
      </c>
      <c r="O45" s="30">
        <f>SUMPRODUCT(
  --(LEFT([1]!day_14[produk], LEN($A43)) = $A43),
  --(ISNUMBER(VALUE(MID([1]!day_14[produk], LEN($A43)+1, 1)))),
  [1]!day_14[harga]
)</f>
        <v>478032</v>
      </c>
      <c r="P45" s="30">
        <f>SUMPRODUCT(
  --(LEFT([1]!day_15[produk], LEN($A43)) = $A43),
  --(ISNUMBER(VALUE(MID([1]!day_15[produk], LEN($A43)+1, 1)))),
  [1]!day_15[harga]
)</f>
        <v>609352</v>
      </c>
    </row>
    <row r="46" spans="1:16" x14ac:dyDescent="0.35">
      <c r="B46" s="4"/>
      <c r="C46" s="4"/>
      <c r="D46" s="4"/>
      <c r="E46" s="7"/>
      <c r="L46" s="21"/>
      <c r="M46" s="21"/>
      <c r="N46" s="21"/>
      <c r="O46" s="21"/>
    </row>
    <row r="47" spans="1:16" x14ac:dyDescent="0.35">
      <c r="A47" s="1" t="s">
        <v>23</v>
      </c>
      <c r="B47" s="4"/>
      <c r="C47" s="4"/>
      <c r="D47" s="4"/>
      <c r="L47" s="21"/>
      <c r="M47" s="21"/>
      <c r="N47" s="21"/>
      <c r="O47" s="21"/>
    </row>
    <row r="48" spans="1:16" x14ac:dyDescent="0.35">
      <c r="A48" s="3" t="s">
        <v>196</v>
      </c>
      <c r="B48" s="4"/>
      <c r="C48" s="4"/>
      <c r="D48" s="4"/>
      <c r="L48" s="21"/>
      <c r="M48" s="21"/>
      <c r="N48" s="21"/>
      <c r="O48" s="21"/>
    </row>
    <row r="49" spans="1:16" x14ac:dyDescent="0.35">
      <c r="A49" s="2" t="s">
        <v>0</v>
      </c>
      <c r="B49" s="4"/>
      <c r="C49" s="4"/>
      <c r="D49" s="4">
        <v>1</v>
      </c>
      <c r="E49">
        <v>1</v>
      </c>
      <c r="L49" s="30">
        <f>SUMPRODUCT(
  --(LEFT([1]!day_11[produk], LEN($A48)) = $A48),
  --(ISNUMBER(VALUE(MID([1]!day_11[produk], LEN($A48)+1, 1)))),
  [1]!day_11[qty]
)</f>
        <v>1</v>
      </c>
      <c r="M49" s="30">
        <f>SUMPRODUCT(
  --(LEFT([1]!day_11[tujuan], LEN($A48)) = $A48),
  --(ISNUMBER(VALUE(MID([1]!day_11[tujuan], LEN($A48)+1, 1)))),
  [1]!day_11[harga]
)</f>
        <v>0</v>
      </c>
      <c r="N49" s="30">
        <f>SUMPRODUCT(
  --(LEFT([1]!day_11[qty], LEN($A48)) = $A48),
  --(ISNUMBER(VALUE(MID([1]!day_11[qty], LEN($A48)+1, 1)))),
  [1]!day_11[produk]
)</f>
        <v>0</v>
      </c>
      <c r="O49" s="30">
        <f>SUMPRODUCT(
  --(LEFT([1]!day_11[harga], LEN($A48)) = $A48),
  --(ISNUMBER(VALUE(MID([1]!day_11[harga], LEN($A48)+1, 1)))),
  [1]!day_11[tujuan]
)</f>
        <v>0</v>
      </c>
      <c r="P49" s="30">
        <f>SUMPRODUCT(
  --(LEFT([1]!day_11[produk], LEN($A48)) = $A48),
  --(ISNUMBER(VALUE(MID([1]!day_11[produk], LEN($A48)+1, 1)))),
  [1]!day_11[qty]
)</f>
        <v>1</v>
      </c>
    </row>
    <row r="50" spans="1:16" x14ac:dyDescent="0.35">
      <c r="A50" s="2" t="s">
        <v>1</v>
      </c>
      <c r="B50" s="4"/>
      <c r="C50" s="4"/>
      <c r="D50" s="20">
        <v>161349</v>
      </c>
      <c r="E50" s="20">
        <v>103030</v>
      </c>
      <c r="L50" s="30">
        <f>SUMPRODUCT(
  --(LEFT([1]!day_11[produk], LEN($A48)) = $A48),
  --(ISNUMBER(VALUE(MID([1]!day_11[produk], LEN($A48)+1, 1)))),
  [1]!day_11[harga]
)</f>
        <v>160230</v>
      </c>
      <c r="M50" s="30">
        <f>SUMPRODUCT(
  --(LEFT([1]!day_11[tujuan], LEN($A48)) = $A48),
  --(ISNUMBER(VALUE(MID([1]!day_11[tujuan], LEN($A48)+1, 1)))),
  [1]!day_11[produk]
)</f>
        <v>0</v>
      </c>
      <c r="N50" s="30">
        <f>SUMPRODUCT(
  --(LEFT([1]!day_11[qty], LEN($A48)) = $A48),
  --(ISNUMBER(VALUE(MID([1]!day_11[qty], LEN($A48)+1, 1)))),
  [1]!day_11[tujuan]
)</f>
        <v>0</v>
      </c>
      <c r="O50" s="30">
        <f>SUMPRODUCT(
  --(LEFT([1]!day_11[harga], LEN($A48)) = $A48),
  --(ISNUMBER(VALUE(MID([1]!day_11[harga], LEN($A48)+1, 1)))),
  [1]!day_11[qty]
)</f>
        <v>0</v>
      </c>
      <c r="P50" s="30">
        <f>SUMPRODUCT(
  --(LEFT([1]!day_11[produk], LEN($A48)) = $A48),
  --(ISNUMBER(VALUE(MID([1]!day_11[produk], LEN($A48)+1, 1)))),
  [1]!day_11[harga]
)</f>
        <v>160230</v>
      </c>
    </row>
    <row r="51" spans="1:16" x14ac:dyDescent="0.35">
      <c r="B51" s="4"/>
      <c r="C51" s="4"/>
      <c r="D51" s="4"/>
      <c r="L51" s="21"/>
      <c r="M51" s="21"/>
      <c r="N51" s="21"/>
      <c r="O51" s="21"/>
      <c r="P51" s="21"/>
    </row>
    <row r="52" spans="1:16" x14ac:dyDescent="0.35">
      <c r="A52" s="1" t="s">
        <v>24</v>
      </c>
      <c r="B52" s="4"/>
      <c r="C52" s="4"/>
      <c r="D52" s="4"/>
      <c r="L52" s="21"/>
      <c r="M52" s="21"/>
      <c r="N52" s="21"/>
      <c r="O52" s="21"/>
      <c r="P52" s="21"/>
    </row>
    <row r="53" spans="1:16" x14ac:dyDescent="0.35">
      <c r="A53" s="3" t="s">
        <v>197</v>
      </c>
      <c r="B53" s="4"/>
      <c r="C53" s="4"/>
      <c r="D53" s="4"/>
      <c r="L53" s="21"/>
      <c r="M53" s="21"/>
      <c r="N53" s="21"/>
      <c r="O53" s="21"/>
      <c r="P53" s="21"/>
    </row>
    <row r="54" spans="1:16" x14ac:dyDescent="0.35">
      <c r="A54" s="2" t="s">
        <v>0</v>
      </c>
      <c r="B54" s="4">
        <v>1</v>
      </c>
      <c r="C54" s="4">
        <v>4</v>
      </c>
      <c r="D54" s="4">
        <v>2</v>
      </c>
      <c r="F54" s="4">
        <v>3</v>
      </c>
      <c r="G54" s="4">
        <v>4</v>
      </c>
      <c r="H54" s="4">
        <v>3</v>
      </c>
      <c r="I54" s="4">
        <v>4</v>
      </c>
      <c r="J54">
        <v>4</v>
      </c>
      <c r="K54" s="4">
        <v>1</v>
      </c>
      <c r="L54" s="30">
        <f>SUMPRODUCT(
  --(LEFT([1]!day_11[produk], LEN($A53)) = $A53),
  --(ISNUMBER(VALUE(MID([1]!day_11[produk], LEN($A53)+1, 1)))),
  [1]!day_11[qty]
)</f>
        <v>4</v>
      </c>
      <c r="M54" s="30">
        <f>SUMPRODUCT(
  --(LEFT([1]!day_11[tujuan], LEN($A53)) = $A53),
  --(ISNUMBER(VALUE(MID([1]!day_11[tujuan], LEN($A53)+1, 1)))),
  [1]!day_11[harga]
)</f>
        <v>0</v>
      </c>
      <c r="N54" s="30">
        <f>SUMPRODUCT(
  --(LEFT([1]!day_11[qty], LEN($A53)) = $A53),
  --(ISNUMBER(VALUE(MID([1]!day_11[qty], LEN($A53)+1, 1)))),
  [1]!day_11[produk]
)</f>
        <v>0</v>
      </c>
      <c r="O54" s="30">
        <f>SUMPRODUCT(
  --(LEFT([1]!day_11[harga], LEN($A53)) = $A53),
  --(ISNUMBER(VALUE(MID([1]!day_11[harga], LEN($A53)+1, 1)))),
  [1]!day_11[tujuan]
)</f>
        <v>0</v>
      </c>
      <c r="P54" s="30">
        <f>SUMPRODUCT(
  --(LEFT([1]!day_11[produk], LEN($A53)) = $A53),
  --(ISNUMBER(VALUE(MID([1]!day_11[produk], LEN($A53)+1, 1)))),
  [1]!day_11[qty]
)</f>
        <v>4</v>
      </c>
    </row>
    <row r="55" spans="1:16" x14ac:dyDescent="0.35">
      <c r="A55" s="2" t="s">
        <v>1</v>
      </c>
      <c r="B55" s="20">
        <v>19049</v>
      </c>
      <c r="C55" s="20">
        <v>102900</v>
      </c>
      <c r="D55" s="20">
        <v>53876</v>
      </c>
      <c r="F55" s="20">
        <v>79299</v>
      </c>
      <c r="G55" s="20">
        <v>134640</v>
      </c>
      <c r="H55" s="20">
        <v>126684</v>
      </c>
      <c r="I55" s="20">
        <v>138830</v>
      </c>
      <c r="J55" s="20">
        <v>195464</v>
      </c>
      <c r="K55" s="20">
        <v>56530</v>
      </c>
      <c r="L55" s="30">
        <f>SUMPRODUCT(
  --(LEFT([1]!day_11[produk], LEN($A53)) = $A53),
  --(ISNUMBER(VALUE(MID([1]!day_11[produk], LEN($A53)+1, 1)))),
  [1]!day_11[harga]
)</f>
        <v>134930</v>
      </c>
      <c r="M55" s="30">
        <f>SUMPRODUCT(
  --(LEFT([1]!day_11[tujuan], LEN($A53)) = $A53),
  --(ISNUMBER(VALUE(MID([1]!day_11[tujuan], LEN($A53)+1, 1)))),
  [1]!day_11[produk]
)</f>
        <v>0</v>
      </c>
      <c r="N55" s="30">
        <f>SUMPRODUCT(
  --(LEFT([1]!day_11[qty], LEN($A53)) = $A53),
  --(ISNUMBER(VALUE(MID([1]!day_11[qty], LEN($A53)+1, 1)))),
  [1]!day_11[tujuan]
)</f>
        <v>0</v>
      </c>
      <c r="O55" s="30">
        <f>SUMPRODUCT(
  --(LEFT([1]!day_11[harga], LEN($A53)) = $A53),
  --(ISNUMBER(VALUE(MID([1]!day_11[harga], LEN($A53)+1, 1)))),
  [1]!day_11[qty]
)</f>
        <v>0</v>
      </c>
      <c r="P55" s="30">
        <f>SUMPRODUCT(
  --(LEFT([1]!day_11[produk], LEN($A53)) = $A53),
  --(ISNUMBER(VALUE(MID([1]!day_11[produk], LEN($A53)+1, 1)))),
  [1]!day_11[harga]
)</f>
        <v>134930</v>
      </c>
    </row>
    <row r="57" spans="1:16" x14ac:dyDescent="0.35">
      <c r="A57" s="5"/>
    </row>
    <row r="58" spans="1:16" x14ac:dyDescent="0.35">
      <c r="B58" s="10" t="s">
        <v>161</v>
      </c>
      <c r="C58" s="10" t="s">
        <v>159</v>
      </c>
      <c r="D58" s="10" t="s">
        <v>160</v>
      </c>
    </row>
    <row r="59" spans="1:16" x14ac:dyDescent="0.35">
      <c r="B59" s="8" t="s">
        <v>324</v>
      </c>
      <c r="C59" s="9"/>
      <c r="D59" s="9"/>
    </row>
    <row r="60" spans="1:16" x14ac:dyDescent="0.35">
      <c r="B60" s="8" t="s">
        <v>325</v>
      </c>
      <c r="C60" s="9"/>
      <c r="D60" s="9"/>
    </row>
    <row r="61" spans="1:16" x14ac:dyDescent="0.35">
      <c r="B61" s="8" t="s">
        <v>326</v>
      </c>
      <c r="C61" s="9"/>
      <c r="D61" s="9"/>
    </row>
    <row r="62" spans="1:16" x14ac:dyDescent="0.35">
      <c r="B62" s="8" t="s">
        <v>327</v>
      </c>
      <c r="C62" s="9"/>
      <c r="D62" s="9"/>
    </row>
    <row r="63" spans="1:16" x14ac:dyDescent="0.35">
      <c r="B63" s="8" t="s">
        <v>328</v>
      </c>
      <c r="C63" s="9"/>
      <c r="D63" s="9"/>
    </row>
    <row r="64" spans="1:16" x14ac:dyDescent="0.35">
      <c r="B64" s="8" t="s">
        <v>329</v>
      </c>
      <c r="C64" s="9"/>
      <c r="D64" s="9"/>
    </row>
    <row r="65" spans="2:4" x14ac:dyDescent="0.35">
      <c r="B65" s="8" t="s">
        <v>330</v>
      </c>
      <c r="C65" s="9"/>
      <c r="D65" s="9"/>
    </row>
    <row r="66" spans="2:4" x14ac:dyDescent="0.35">
      <c r="B66" s="8" t="s">
        <v>331</v>
      </c>
      <c r="C66" s="9"/>
      <c r="D66" s="9"/>
    </row>
    <row r="67" spans="2:4" x14ac:dyDescent="0.35">
      <c r="B67" s="8" t="s">
        <v>332</v>
      </c>
      <c r="C67" s="9"/>
      <c r="D67" s="9"/>
    </row>
    <row r="68" spans="2:4" x14ac:dyDescent="0.35">
      <c r="B68" s="8" t="s">
        <v>333</v>
      </c>
      <c r="C68" s="9"/>
      <c r="D68" s="9"/>
    </row>
    <row r="69" spans="2:4" x14ac:dyDescent="0.35">
      <c r="B69" s="8" t="s">
        <v>334</v>
      </c>
      <c r="C69" s="9"/>
      <c r="D69" s="9"/>
    </row>
    <row r="70" spans="2:4" x14ac:dyDescent="0.35">
      <c r="B70" s="8" t="s">
        <v>335</v>
      </c>
      <c r="C70" s="9"/>
      <c r="D70" s="9"/>
    </row>
    <row r="71" spans="2:4" x14ac:dyDescent="0.35">
      <c r="B71" s="8" t="s">
        <v>336</v>
      </c>
      <c r="C71" s="9"/>
      <c r="D71" s="9"/>
    </row>
    <row r="72" spans="2:4" x14ac:dyDescent="0.35">
      <c r="B72" s="8" t="s">
        <v>337</v>
      </c>
      <c r="C72" s="9"/>
      <c r="D72" s="9"/>
    </row>
    <row r="73" spans="2:4" x14ac:dyDescent="0.35">
      <c r="B73" s="8" t="s">
        <v>338</v>
      </c>
      <c r="C73" s="9"/>
      <c r="D73" s="9"/>
    </row>
    <row r="74" spans="2:4" x14ac:dyDescent="0.35">
      <c r="B74" s="8" t="s">
        <v>339</v>
      </c>
      <c r="C74" s="9"/>
      <c r="D74" s="9"/>
    </row>
    <row r="75" spans="2:4" x14ac:dyDescent="0.35">
      <c r="B75" s="8" t="s">
        <v>340</v>
      </c>
      <c r="C75" s="9"/>
      <c r="D75" s="9"/>
    </row>
    <row r="76" spans="2:4" x14ac:dyDescent="0.35">
      <c r="B76" s="8" t="s">
        <v>341</v>
      </c>
      <c r="C76" s="9"/>
      <c r="D76" s="9"/>
    </row>
    <row r="77" spans="2:4" x14ac:dyDescent="0.35">
      <c r="B77" s="8" t="s">
        <v>342</v>
      </c>
      <c r="C77" s="9"/>
      <c r="D77" s="9"/>
    </row>
    <row r="78" spans="2:4" x14ac:dyDescent="0.35">
      <c r="B78" s="8" t="s">
        <v>343</v>
      </c>
      <c r="C78" s="9"/>
      <c r="D78" s="9"/>
    </row>
    <row r="79" spans="2:4" x14ac:dyDescent="0.35">
      <c r="B79" s="8" t="s">
        <v>344</v>
      </c>
      <c r="C79" s="9"/>
      <c r="D79" s="9"/>
    </row>
    <row r="80" spans="2:4" x14ac:dyDescent="0.35">
      <c r="B80" s="8" t="s">
        <v>345</v>
      </c>
      <c r="C80" s="9"/>
      <c r="D80" s="9"/>
    </row>
    <row r="81" spans="2:4" x14ac:dyDescent="0.35">
      <c r="B81" s="8" t="s">
        <v>346</v>
      </c>
      <c r="C81" s="9"/>
      <c r="D81" s="9"/>
    </row>
    <row r="82" spans="2:4" x14ac:dyDescent="0.35">
      <c r="B82" s="8" t="s">
        <v>347</v>
      </c>
      <c r="C82" s="9"/>
      <c r="D82" s="9"/>
    </row>
    <row r="83" spans="2:4" x14ac:dyDescent="0.35">
      <c r="B83" s="8" t="s">
        <v>348</v>
      </c>
      <c r="C83" s="9"/>
      <c r="D83" s="9"/>
    </row>
    <row r="84" spans="2:4" x14ac:dyDescent="0.35">
      <c r="B84" s="8" t="s">
        <v>349</v>
      </c>
      <c r="C84" s="9"/>
      <c r="D84" s="9"/>
    </row>
    <row r="85" spans="2:4" x14ac:dyDescent="0.35">
      <c r="B85" s="8" t="s">
        <v>350</v>
      </c>
      <c r="C85" s="9"/>
      <c r="D85" s="9"/>
    </row>
    <row r="86" spans="2:4" x14ac:dyDescent="0.35">
      <c r="B86" s="8" t="s">
        <v>351</v>
      </c>
      <c r="C86" s="9"/>
      <c r="D86" s="9"/>
    </row>
    <row r="87" spans="2:4" x14ac:dyDescent="0.35">
      <c r="B87" s="8" t="s">
        <v>352</v>
      </c>
      <c r="C87" s="9"/>
      <c r="D87" s="9"/>
    </row>
    <row r="88" spans="2:4" x14ac:dyDescent="0.35">
      <c r="B88" s="8" t="s">
        <v>353</v>
      </c>
      <c r="C88" s="9"/>
      <c r="D88" s="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3"/>
  <sheetViews>
    <sheetView topLeftCell="B18" zoomScale="62" zoomScaleNormal="70" workbookViewId="0">
      <selection activeCell="P34" sqref="L34:P48"/>
    </sheetView>
  </sheetViews>
  <sheetFormatPr defaultRowHeight="14.5" x14ac:dyDescent="0.35"/>
  <cols>
    <col min="1" max="1" width="36.54296875" customWidth="1"/>
    <col min="2" max="2" width="18" customWidth="1"/>
    <col min="3" max="3" width="18.54296875" customWidth="1"/>
    <col min="4" max="4" width="20.7265625" customWidth="1"/>
    <col min="5" max="5" width="15.453125" customWidth="1"/>
    <col min="6" max="6" width="14.7265625" customWidth="1"/>
    <col min="7" max="7" width="13.453125" customWidth="1"/>
    <col min="8" max="8" width="14.26953125" customWidth="1"/>
    <col min="9" max="9" width="14.81640625" customWidth="1"/>
    <col min="10" max="10" width="12.1796875" customWidth="1"/>
    <col min="11" max="11" width="13.453125" customWidth="1"/>
    <col min="12" max="12" width="11.7265625" bestFit="1" customWidth="1"/>
    <col min="13" max="13" width="15.81640625" bestFit="1" customWidth="1"/>
    <col min="14" max="15" width="31" bestFit="1" customWidth="1"/>
    <col min="16" max="16" width="11.7265625" bestFit="1" customWidth="1"/>
    <col min="17" max="31" width="9.26953125" bestFit="1" customWidth="1"/>
  </cols>
  <sheetData>
    <row r="1" spans="1:31" x14ac:dyDescent="0.35"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</row>
    <row r="2" spans="1:31" x14ac:dyDescent="0.35">
      <c r="A2" s="1" t="s">
        <v>25</v>
      </c>
    </row>
    <row r="3" spans="1:31" x14ac:dyDescent="0.35">
      <c r="A3" s="3" t="s">
        <v>198</v>
      </c>
    </row>
    <row r="4" spans="1:31" x14ac:dyDescent="0.35">
      <c r="A4" s="2" t="s">
        <v>0</v>
      </c>
      <c r="B4" s="20">
        <v>68</v>
      </c>
      <c r="C4" s="4">
        <v>50</v>
      </c>
      <c r="D4" s="4">
        <v>55</v>
      </c>
      <c r="E4" s="4">
        <v>63</v>
      </c>
      <c r="F4" s="4">
        <v>41</v>
      </c>
      <c r="G4" s="4">
        <v>52</v>
      </c>
      <c r="H4" s="4">
        <v>55</v>
      </c>
      <c r="I4" s="4">
        <v>65</v>
      </c>
      <c r="J4" s="4">
        <v>56</v>
      </c>
      <c r="K4" s="4">
        <v>67</v>
      </c>
      <c r="L4" s="30">
        <f>SUMPRODUCT(
  --(LEFT([1]!day_11[produk], LEN($A3)) = $A3),
  --(ISNUMBER(VALUE(MID([1]!day_11[produk], LEN($A3)+1, 1)))),
  [1]!day_11[qty]
)</f>
        <v>65</v>
      </c>
      <c r="M4" s="30">
        <f>SUMPRODUCT(
  --(LEFT([1]!day_12[produk], LEN($A3)) = $A3),
  --(ISNUMBER(VALUE(MID([1]!day_12[produk], LEN($A3)+1, 1)))),
  [1]!day_12[qty]
)</f>
        <v>64</v>
      </c>
      <c r="N4" s="30">
        <f>SUMPRODUCT(
  --(LEFT([1]!day_13[produk], LEN($A3)) = $A3),
  --(ISNUMBER(VALUE(MID([1]!day_13[produk], LEN($A3)+1, 1)))),
  [1]!day_13[qty]
)</f>
        <v>73</v>
      </c>
      <c r="O4" s="30">
        <f>SUMPRODUCT(
  --(LEFT([1]!day_14[produk], LEN($A3)) = $A3),
  --(ISNUMBER(VALUE(MID([1]!day_14[produk], LEN($A3)+1, 1)))),
  [1]!day_14[qty]
)</f>
        <v>82</v>
      </c>
      <c r="P4" s="30">
        <f>SUMPRODUCT(
  --(LEFT([1]!day_15[produk], LEN($A3)) = $A3),
  --(ISNUMBER(VALUE(MID([1]!day_15[produk], LEN($A3)+1, 1)))),
  [1]!day_15[qty]
)</f>
        <v>54</v>
      </c>
    </row>
    <row r="5" spans="1:31" x14ac:dyDescent="0.35">
      <c r="A5" s="2" t="s">
        <v>1</v>
      </c>
      <c r="B5" s="20">
        <v>1768732</v>
      </c>
      <c r="C5" s="20">
        <v>1290905</v>
      </c>
      <c r="D5" s="20">
        <v>1240205</v>
      </c>
      <c r="E5" s="20">
        <v>1507003</v>
      </c>
      <c r="F5" s="20">
        <v>936261</v>
      </c>
      <c r="G5" s="20">
        <v>1372130</v>
      </c>
      <c r="H5" s="20">
        <v>1581896</v>
      </c>
      <c r="I5" s="20">
        <v>1630528</v>
      </c>
      <c r="J5" s="20">
        <v>1486153</v>
      </c>
      <c r="K5" s="20">
        <v>1910536</v>
      </c>
      <c r="L5" s="30">
        <f>SUMPRODUCT(
  --(LEFT([1]!day_11[produk], LEN($A3)) = $A3),
  --(ISNUMBER(VALUE(MID([1]!day_11[produk], LEN($A3)+1, 1)))),
  [1]!day_11[harga]
)</f>
        <v>1682217</v>
      </c>
      <c r="M5" s="30">
        <f>SUMPRODUCT(
  --(LEFT([1]!day_12[produk], LEN($A3)) = $A3),
  --(ISNUMBER(VALUE(MID([1]!day_12[produk], LEN($A3)+1, 1)))),
  [1]!day_12[harga]
)</f>
        <v>1581911</v>
      </c>
      <c r="N5" s="30">
        <f>SUMPRODUCT(
  --(LEFT([1]!day_13[produk], LEN($A3)) = $A3),
  --(ISNUMBER(VALUE(MID([1]!day_13[produk], LEN($A3)+1, 1)))),
  [1]!day_13[harga]
)</f>
        <v>1627836</v>
      </c>
      <c r="O5" s="30">
        <f>SUMPRODUCT(
  --(LEFT([1]!day_14[produk], LEN($A3)) = $A3),
  --(ISNUMBER(VALUE(MID([1]!day_14[produk], LEN($A3)+1, 1)))),
  [1]!day_14[harga]
)</f>
        <v>1840349</v>
      </c>
      <c r="P5" s="30">
        <f>SUMPRODUCT(
  --(LEFT([1]!day_15[produk], LEN($A3)) = $A3),
  --(ISNUMBER(VALUE(MID([1]!day_15[produk], LEN($A3)+1, 1)))),
  [1]!day_15[harga]
)</f>
        <v>1272715</v>
      </c>
    </row>
    <row r="6" spans="1:31" x14ac:dyDescent="0.35">
      <c r="B6" s="4"/>
      <c r="C6" s="4"/>
      <c r="D6" s="4"/>
      <c r="L6" s="21"/>
      <c r="M6" s="21"/>
      <c r="N6" s="21"/>
      <c r="O6" s="21"/>
    </row>
    <row r="7" spans="1:31" x14ac:dyDescent="0.35">
      <c r="A7" s="1" t="s">
        <v>26</v>
      </c>
      <c r="B7" s="4"/>
      <c r="C7" s="4"/>
      <c r="D7" s="4"/>
      <c r="L7" s="21"/>
      <c r="M7" s="21"/>
      <c r="N7" s="21"/>
      <c r="O7" s="21"/>
    </row>
    <row r="8" spans="1:31" x14ac:dyDescent="0.35">
      <c r="A8" s="3" t="s">
        <v>199</v>
      </c>
      <c r="B8" s="4"/>
      <c r="C8" s="4"/>
      <c r="D8" s="4"/>
      <c r="L8" s="21"/>
      <c r="M8" s="21"/>
      <c r="N8" s="21"/>
      <c r="O8" s="21"/>
    </row>
    <row r="9" spans="1:31" x14ac:dyDescent="0.35">
      <c r="A9" s="2" t="s">
        <v>0</v>
      </c>
      <c r="B9">
        <v>22</v>
      </c>
      <c r="C9" s="4">
        <v>12</v>
      </c>
      <c r="D9" s="4">
        <v>17</v>
      </c>
      <c r="E9" s="4">
        <v>16</v>
      </c>
      <c r="F9" s="4">
        <v>26</v>
      </c>
      <c r="G9" s="4">
        <v>22</v>
      </c>
      <c r="H9" s="4">
        <v>20</v>
      </c>
      <c r="I9" s="4">
        <v>20</v>
      </c>
      <c r="J9" s="4">
        <v>24</v>
      </c>
      <c r="K9" s="4">
        <v>22</v>
      </c>
      <c r="L9" s="30">
        <f>SUMPRODUCT(
  --(LEFT([1]!day_11[produk], LEN($A8)) = $A8),
  --(ISNUMBER(VALUE(MID([1]!day_11[produk], LEN($A8)+1, 1)))),
  [1]!day_11[qty]
)</f>
        <v>18</v>
      </c>
      <c r="M9" s="30">
        <f>SUMPRODUCT(
  --(LEFT([1]!day_12[produk], LEN($A8)) = $A8),
  --(ISNUMBER(VALUE(MID([1]!day_12[produk], LEN($A8)+1, 1)))),
  [1]!day_12[qty]
)</f>
        <v>25</v>
      </c>
      <c r="N9" s="30">
        <f>SUMPRODUCT(
  --(LEFT([1]!day_13[produk], LEN($A8)) = $A8),
  --(ISNUMBER(VALUE(MID([1]!day_13[produk], LEN($A8)+1, 1)))),
  [1]!day_13[qty]
)</f>
        <v>12</v>
      </c>
      <c r="O9" s="30">
        <f>SUMPRODUCT(
  --(LEFT([1]!day_14[produk], LEN($A8)) = $A8),
  --(ISNUMBER(VALUE(MID([1]!day_14[produk], LEN($A8)+1, 1)))),
  [1]!day_14[qty]
)</f>
        <v>14</v>
      </c>
      <c r="P9" s="30">
        <f>SUMPRODUCT(
  --(LEFT([1]!day_15[produk], LEN($A8)) = $A8),
  --(ISNUMBER(VALUE(MID([1]!day_15[produk], LEN($A8)+1, 1)))),
  [1]!day_15[qty]
)</f>
        <v>23</v>
      </c>
    </row>
    <row r="10" spans="1:31" x14ac:dyDescent="0.35">
      <c r="A10" s="2" t="s">
        <v>1</v>
      </c>
      <c r="B10" s="20">
        <v>208581</v>
      </c>
      <c r="C10" s="20">
        <v>124485</v>
      </c>
      <c r="D10" s="20">
        <v>199225</v>
      </c>
      <c r="E10" s="20">
        <v>200336</v>
      </c>
      <c r="F10" s="20">
        <v>250252</v>
      </c>
      <c r="G10" s="20">
        <v>239885</v>
      </c>
      <c r="H10" s="20">
        <v>171320</v>
      </c>
      <c r="I10" s="20">
        <v>183050</v>
      </c>
      <c r="J10" s="20">
        <v>242155</v>
      </c>
      <c r="K10" s="20">
        <v>226751</v>
      </c>
      <c r="L10" s="30">
        <f>SUMPRODUCT(
  --(LEFT([1]!day_11[produk], LEN($A8)) = $A8),
  --(ISNUMBER(VALUE(MID([1]!day_11[produk], LEN($A8)+1, 1)))),
  [1]!day_11[harga]
)</f>
        <v>159071</v>
      </c>
      <c r="M10" s="30">
        <f>SUMPRODUCT(
  --(LEFT([1]!day_12[produk], LEN($A8)) = $A8),
  --(ISNUMBER(VALUE(MID([1]!day_12[produk], LEN($A8)+1, 1)))),
  [1]!day_12[harga]
)</f>
        <v>203536</v>
      </c>
      <c r="N10" s="30">
        <f>SUMPRODUCT(
  --(LEFT([1]!day_13[produk], LEN($A8)) = $A8),
  --(ISNUMBER(VALUE(MID([1]!day_13[produk], LEN($A8)+1, 1)))),
  [1]!day_13[harga]
)</f>
        <v>119674</v>
      </c>
      <c r="O10" s="30">
        <f>SUMPRODUCT(
  --(LEFT([1]!day_14[produk], LEN($A8)) = $A8),
  --(ISNUMBER(VALUE(MID([1]!day_14[produk], LEN($A8)+1, 1)))),
  [1]!day_14[harga]
)</f>
        <v>123810</v>
      </c>
      <c r="P10" s="30">
        <f>SUMPRODUCT(
  --(LEFT([1]!day_15[produk], LEN($A8)) = $A8),
  --(ISNUMBER(VALUE(MID([1]!day_15[produk], LEN($A8)+1, 1)))),
  [1]!day_15[harga]
)</f>
        <v>212552</v>
      </c>
    </row>
    <row r="11" spans="1:31" x14ac:dyDescent="0.35">
      <c r="B11" s="4"/>
      <c r="C11" s="4"/>
      <c r="D11" s="4"/>
      <c r="L11" s="30"/>
      <c r="M11" s="30"/>
      <c r="N11" s="30"/>
      <c r="O11" s="30"/>
      <c r="P11" s="30"/>
    </row>
    <row r="12" spans="1:31" x14ac:dyDescent="0.35">
      <c r="A12" s="1" t="s">
        <v>27</v>
      </c>
      <c r="B12" s="4"/>
      <c r="C12" s="4"/>
      <c r="D12" s="4"/>
      <c r="L12" s="30"/>
      <c r="M12" s="30"/>
      <c r="N12" s="30"/>
      <c r="O12" s="30"/>
      <c r="P12" s="30"/>
    </row>
    <row r="13" spans="1:31" x14ac:dyDescent="0.35">
      <c r="A13" s="3" t="s">
        <v>200</v>
      </c>
      <c r="B13" s="4"/>
      <c r="C13" s="4"/>
      <c r="D13" s="4"/>
      <c r="L13" s="30"/>
      <c r="M13" s="30"/>
      <c r="N13" s="30"/>
      <c r="O13" s="30"/>
      <c r="P13" s="30"/>
    </row>
    <row r="14" spans="1:31" x14ac:dyDescent="0.35">
      <c r="A14" s="2" t="s">
        <v>0</v>
      </c>
      <c r="B14" s="4"/>
      <c r="C14" s="4"/>
      <c r="D14" s="4"/>
      <c r="J14">
        <v>1</v>
      </c>
      <c r="L14" s="30">
        <f>SUMPRODUCT(
  --(LEFT([1]!day_11[produk], LEN($A13)) = $A13),
  --(ISNUMBER(VALUE(MID([1]!day_11[produk], LEN($A13)+1, 1)))),
  [1]!day_11[qty]
)</f>
        <v>2</v>
      </c>
      <c r="M14" s="30">
        <f>SUMPRODUCT(
  --(LEFT([1]!day_12[produk], LEN($A13)) = $A13),
  --(ISNUMBER(VALUE(MID([1]!day_12[produk], LEN($A13)+1, 1)))),
  [1]!day_12[qty]
)</f>
        <v>0</v>
      </c>
      <c r="N14" s="30">
        <f>SUMPRODUCT(
  --(LEFT([1]!day_13[produk], LEN($A13)) = $A13),
  --(ISNUMBER(VALUE(MID([1]!day_13[produk], LEN($A13)+1, 1)))),
  [1]!day_13[qty]
)</f>
        <v>0</v>
      </c>
      <c r="O14" s="30">
        <f>SUMPRODUCT(
  --(LEFT([1]!day_14[produk], LEN($A13)) = $A13),
  --(ISNUMBER(VALUE(MID([1]!day_14[produk], LEN($A13)+1, 1)))),
  [1]!day_14[qty]
)</f>
        <v>0</v>
      </c>
      <c r="P14" s="30">
        <f>SUMPRODUCT(
  --(LEFT([1]!day_15[produk], LEN($A13)) = $A13),
  --(ISNUMBER(VALUE(MID([1]!day_15[produk], LEN($A13)+1, 1)))),
  [1]!day_15[qty]
)</f>
        <v>0</v>
      </c>
    </row>
    <row r="15" spans="1:31" x14ac:dyDescent="0.35">
      <c r="A15" s="2" t="s">
        <v>1</v>
      </c>
      <c r="B15" s="6"/>
      <c r="C15" s="6"/>
      <c r="D15" s="6"/>
      <c r="J15" s="20">
        <v>11795</v>
      </c>
      <c r="L15" s="30">
        <f>SUMPRODUCT(
  --(LEFT([1]!day_11[produk], LEN($A13)) = $A13),
  --(ISNUMBER(VALUE(MID([1]!day_11[produk], LEN($A13)+1, 1)))),
  [1]!day_11[harga]
)</f>
        <v>54615</v>
      </c>
      <c r="M15" s="30">
        <f>SUMPRODUCT(
  --(LEFT([1]!day_12[produk], LEN($A13)) = $A13),
  --(ISNUMBER(VALUE(MID([1]!day_12[produk], LEN($A13)+1, 1)))),
  [1]!day_12[harga]
)</f>
        <v>0</v>
      </c>
      <c r="N15" s="30">
        <f>SUMPRODUCT(
  --(LEFT([1]!day_13[produk], LEN($A13)) = $A13),
  --(ISNUMBER(VALUE(MID([1]!day_13[produk], LEN($A13)+1, 1)))),
  [1]!day_13[harga]
)</f>
        <v>0</v>
      </c>
      <c r="O15" s="30">
        <f>SUMPRODUCT(
  --(LEFT([1]!day_14[produk], LEN($A13)) = $A13),
  --(ISNUMBER(VALUE(MID([1]!day_14[produk], LEN($A13)+1, 1)))),
  [1]!day_14[harga]
)</f>
        <v>0</v>
      </c>
      <c r="P15" s="30">
        <f>SUMPRODUCT(
  --(LEFT([1]!day_15[produk], LEN($A13)) = $A13),
  --(ISNUMBER(VALUE(MID([1]!day_15[produk], LEN($A13)+1, 1)))),
  [1]!day_15[harga]
)</f>
        <v>0</v>
      </c>
    </row>
    <row r="16" spans="1:31" x14ac:dyDescent="0.35">
      <c r="L16" s="30"/>
      <c r="M16" s="30"/>
      <c r="N16" s="30"/>
      <c r="O16" s="30"/>
      <c r="P16" s="30"/>
    </row>
    <row r="17" spans="1:16" x14ac:dyDescent="0.35">
      <c r="A17" s="1" t="s">
        <v>28</v>
      </c>
      <c r="L17" s="30"/>
      <c r="M17" s="30"/>
      <c r="N17" s="30"/>
      <c r="O17" s="30"/>
      <c r="P17" s="30"/>
    </row>
    <row r="18" spans="1:16" x14ac:dyDescent="0.35">
      <c r="A18" s="3" t="s">
        <v>201</v>
      </c>
      <c r="L18" s="30"/>
      <c r="M18" s="30"/>
      <c r="N18" s="30"/>
      <c r="O18" s="30"/>
      <c r="P18" s="30"/>
    </row>
    <row r="19" spans="1:16" x14ac:dyDescent="0.35">
      <c r="A19" s="2" t="s">
        <v>0</v>
      </c>
      <c r="L19" s="30">
        <f>SUMPRODUCT(
  --(LEFT([1]!day_11[produk], LEN($A18)) = $A18),
  --(ISNUMBER(VALUE(MID([1]!day_11[produk], LEN($A18)+1, 1)))),
  [1]!day_11[qty]
)</f>
        <v>0</v>
      </c>
      <c r="M19" s="30">
        <f>SUMPRODUCT(
  --(LEFT([1]!day_12[produk], LEN($A18)) = $A18),
  --(ISNUMBER(VALUE(MID([1]!day_12[produk], LEN($A18)+1, 1)))),
  [1]!day_12[qty]
)</f>
        <v>0</v>
      </c>
      <c r="N19" s="30">
        <f>SUMPRODUCT(
  --(LEFT([1]!day_13[produk], LEN($A18)) = $A18),
  --(ISNUMBER(VALUE(MID([1]!day_13[produk], LEN($A18)+1, 1)))),
  [1]!day_13[qty]
)</f>
        <v>0</v>
      </c>
      <c r="O19" s="30">
        <f>SUMPRODUCT(
  --(LEFT([1]!day_14[produk], LEN($A18)) = $A18),
  --(ISNUMBER(VALUE(MID([1]!day_14[produk], LEN($A18)+1, 1)))),
  [1]!day_14[qty]
)</f>
        <v>0</v>
      </c>
      <c r="P19" s="30">
        <f>SUMPRODUCT(
  --(LEFT([1]!day_15[produk], LEN($A18)) = $A18),
  --(ISNUMBER(VALUE(MID([1]!day_15[produk], LEN($A18)+1, 1)))),
  [1]!day_15[qty]
)</f>
        <v>0</v>
      </c>
    </row>
    <row r="20" spans="1:16" x14ac:dyDescent="0.35">
      <c r="A20" s="2" t="s">
        <v>1</v>
      </c>
      <c r="L20" s="30">
        <f>SUMPRODUCT(
  --(LEFT([1]!day_11[produk], LEN($A18)) = $A18),
  --(ISNUMBER(VALUE(MID([1]!day_11[produk], LEN($A18)+1, 1)))),
  [1]!day_11[harga]
)</f>
        <v>0</v>
      </c>
      <c r="M20" s="30">
        <f>SUMPRODUCT(
  --(LEFT([1]!day_12[produk], LEN($A18)) = $A18),
  --(ISNUMBER(VALUE(MID([1]!day_12[produk], LEN($A18)+1, 1)))),
  [1]!day_12[harga]
)</f>
        <v>0</v>
      </c>
      <c r="N20" s="30">
        <f>SUMPRODUCT(
  --(LEFT([1]!day_13[produk], LEN($A18)) = $A18),
  --(ISNUMBER(VALUE(MID([1]!day_13[produk], LEN($A18)+1, 1)))),
  [1]!day_13[harga]
)</f>
        <v>0</v>
      </c>
      <c r="O20" s="30">
        <f>SUMPRODUCT(
  --(LEFT([1]!day_14[produk], LEN($A18)) = $A18),
  --(ISNUMBER(VALUE(MID([1]!day_14[produk], LEN($A18)+1, 1)))),
  [1]!day_14[harga]
)</f>
        <v>0</v>
      </c>
      <c r="P20" s="30">
        <f>SUMPRODUCT(
  --(LEFT([1]!day_15[produk], LEN($A18)) = $A18),
  --(ISNUMBER(VALUE(MID([1]!day_15[produk], LEN($A18)+1, 1)))),
  [1]!day_15[harga]
)</f>
        <v>0</v>
      </c>
    </row>
    <row r="21" spans="1:16" x14ac:dyDescent="0.35">
      <c r="L21" s="30"/>
      <c r="M21" s="30"/>
      <c r="N21" s="30"/>
      <c r="O21" s="30"/>
      <c r="P21" s="30"/>
    </row>
    <row r="22" spans="1:16" x14ac:dyDescent="0.35">
      <c r="A22" s="1" t="s">
        <v>29</v>
      </c>
      <c r="L22" s="30"/>
      <c r="M22" s="30"/>
      <c r="N22" s="30"/>
      <c r="O22" s="30"/>
      <c r="P22" s="30"/>
    </row>
    <row r="23" spans="1:16" x14ac:dyDescent="0.35">
      <c r="A23" s="3" t="s">
        <v>202</v>
      </c>
      <c r="L23" s="30"/>
      <c r="M23" s="30"/>
      <c r="N23" s="30"/>
      <c r="O23" s="30"/>
      <c r="P23" s="30"/>
    </row>
    <row r="24" spans="1:16" x14ac:dyDescent="0.35">
      <c r="A24" s="2" t="s">
        <v>0</v>
      </c>
      <c r="L24" s="30">
        <f>SUMPRODUCT(
  --(LEFT([1]!day_11[produk], LEN($A23)) = $A23),
  --(ISNUMBER(VALUE(MID([1]!day_11[produk], LEN($A23)+1, 1)))),
  [1]!day_11[qty]
)</f>
        <v>0</v>
      </c>
      <c r="M24" s="30">
        <f>SUMPRODUCT(
  --(LEFT([1]!day_12[produk], LEN($A23)) = $A23),
  --(ISNUMBER(VALUE(MID([1]!day_12[produk], LEN($A23)+1, 1)))),
  [1]!day_12[qty]
)</f>
        <v>0</v>
      </c>
      <c r="N24" s="30">
        <f>SUMPRODUCT(
  --(LEFT([1]!day_13[produk], LEN($A23)) = $A23),
  --(ISNUMBER(VALUE(MID([1]!day_13[produk], LEN($A23)+1, 1)))),
  [1]!day_13[qty]
)</f>
        <v>0</v>
      </c>
      <c r="O24" s="30">
        <f>SUMPRODUCT(
  --(LEFT([1]!day_14[produk], LEN($A23)) = $A23),
  --(ISNUMBER(VALUE(MID([1]!day_14[produk], LEN($A23)+1, 1)))),
  [1]!day_14[qty]
)</f>
        <v>0</v>
      </c>
      <c r="P24" s="30">
        <f>SUMPRODUCT(
  --(LEFT([1]!day_15[produk], LEN($A23)) = $A23),
  --(ISNUMBER(VALUE(MID([1]!day_15[produk], LEN($A23)+1, 1)))),
  [1]!day_15[qty]
)</f>
        <v>1</v>
      </c>
    </row>
    <row r="25" spans="1:16" x14ac:dyDescent="0.35">
      <c r="A25" s="2" t="s">
        <v>1</v>
      </c>
      <c r="L25" s="30">
        <f>SUMPRODUCT(
  --(LEFT([1]!day_11[produk], LEN($A23)) = $A23),
  --(ISNUMBER(VALUE(MID([1]!day_11[produk], LEN($A23)+1, 1)))),
  [1]!day_11[harga]
)</f>
        <v>0</v>
      </c>
      <c r="M25" s="30">
        <f>SUMPRODUCT(
  --(LEFT([1]!day_12[produk], LEN($A23)) = $A23),
  --(ISNUMBER(VALUE(MID([1]!day_12[produk], LEN($A23)+1, 1)))),
  [1]!day_12[harga]
)</f>
        <v>0</v>
      </c>
      <c r="N25" s="30">
        <f>SUMPRODUCT(
  --(LEFT([1]!day_13[produk], LEN($A23)) = $A23),
  --(ISNUMBER(VALUE(MID([1]!day_13[produk], LEN($A23)+1, 1)))),
  [1]!day_13[harga]
)</f>
        <v>0</v>
      </c>
      <c r="O25" s="30">
        <f>SUMPRODUCT(
  --(LEFT([1]!day_14[produk], LEN($A23)) = $A23),
  --(ISNUMBER(VALUE(MID([1]!day_14[produk], LEN($A23)+1, 1)))),
  [1]!day_14[harga]
)</f>
        <v>0</v>
      </c>
      <c r="P25" s="30">
        <f>SUMPRODUCT(
  --(LEFT([1]!day_15[produk], LEN($A23)) = $A23),
  --(ISNUMBER(VALUE(MID([1]!day_15[produk], LEN($A23)+1, 1)))),
  [1]!day_15[harga]
)</f>
        <v>8325</v>
      </c>
    </row>
    <row r="26" spans="1:16" x14ac:dyDescent="0.35">
      <c r="L26" s="30"/>
      <c r="M26" s="30"/>
      <c r="N26" s="30"/>
      <c r="O26" s="30"/>
      <c r="P26" s="30"/>
    </row>
    <row r="27" spans="1:16" x14ac:dyDescent="0.35">
      <c r="A27" s="1" t="s">
        <v>30</v>
      </c>
      <c r="L27" s="30"/>
      <c r="M27" s="30"/>
      <c r="N27" s="30"/>
      <c r="O27" s="30"/>
      <c r="P27" s="30"/>
    </row>
    <row r="28" spans="1:16" x14ac:dyDescent="0.35">
      <c r="A28" s="3" t="s">
        <v>203</v>
      </c>
      <c r="L28" s="30"/>
      <c r="M28" s="30"/>
      <c r="N28" s="30"/>
      <c r="O28" s="30"/>
      <c r="P28" s="30"/>
    </row>
    <row r="29" spans="1:16" x14ac:dyDescent="0.35">
      <c r="A29" s="2" t="s">
        <v>0</v>
      </c>
      <c r="I29">
        <v>1</v>
      </c>
      <c r="L29" s="30">
        <f>SUMPRODUCT(
  --(LEFT([1]!day_11[produk], LEN($A28)) = $A28),
  --(ISNUMBER(VALUE(MID([1]!day_11[produk], LEN($A28)+1, 1)))),
  [1]!day_11[qty]
)</f>
        <v>0</v>
      </c>
      <c r="M29" s="30">
        <f>SUMPRODUCT(
  --(LEFT([1]!day_12[produk], LEN($A28)) = $A28),
  --(ISNUMBER(VALUE(MID([1]!day_12[produk], LEN($A28)+1, 1)))),
  [1]!day_12[qty]
)</f>
        <v>0</v>
      </c>
      <c r="N29" s="30">
        <f>SUMPRODUCT(
  --(LEFT([1]!day_13[produk], LEN($A28)) = $A28),
  --(ISNUMBER(VALUE(MID([1]!day_13[produk], LEN($A28)+1, 1)))),
  [1]!day_13[qty]
)</f>
        <v>0</v>
      </c>
      <c r="O29" s="30">
        <f>SUMPRODUCT(
  --(LEFT([1]!day_14[produk], LEN($A28)) = $A28),
  --(ISNUMBER(VALUE(MID([1]!day_14[produk], LEN($A28)+1, 1)))),
  [1]!day_14[qty]
)</f>
        <v>0</v>
      </c>
      <c r="P29" s="30">
        <f>SUMPRODUCT(
  --(LEFT([1]!day_15[produk], LEN($A28)) = $A28),
  --(ISNUMBER(VALUE(MID([1]!day_15[produk], LEN($A28)+1, 1)))),
  [1]!day_15[qty]
)</f>
        <v>0</v>
      </c>
    </row>
    <row r="30" spans="1:16" x14ac:dyDescent="0.35">
      <c r="A30" s="2" t="s">
        <v>1</v>
      </c>
      <c r="I30" s="20">
        <v>35305</v>
      </c>
      <c r="L30" s="30">
        <f>SUMPRODUCT(
  --(LEFT([1]!day_11[produk], LEN($A28)) = $A28),
  --(ISNUMBER(VALUE(MID([1]!day_11[produk], LEN($A28)+1, 1)))),
  [1]!day_11[harga]
)</f>
        <v>0</v>
      </c>
      <c r="M30" s="30">
        <f>SUMPRODUCT(
  --(LEFT([1]!day_12[produk], LEN($A28)) = $A28),
  --(ISNUMBER(VALUE(MID([1]!day_12[produk], LEN($A28)+1, 1)))),
  [1]!day_12[harga]
)</f>
        <v>0</v>
      </c>
      <c r="N30" s="30">
        <f>SUMPRODUCT(
  --(LEFT([1]!day_13[produk], LEN($A28)) = $A28),
  --(ISNUMBER(VALUE(MID([1]!day_13[produk], LEN($A28)+1, 1)))),
  [1]!day_13[harga]
)</f>
        <v>0</v>
      </c>
      <c r="O30" s="30">
        <f>SUMPRODUCT(
  --(LEFT([1]!day_14[produk], LEN($A28)) = $A28),
  --(ISNUMBER(VALUE(MID([1]!day_14[produk], LEN($A28)+1, 1)))),
  [1]!day_14[harga]
)</f>
        <v>0</v>
      </c>
      <c r="P30" s="30">
        <f>SUMPRODUCT(
  --(LEFT([1]!day_15[produk], LEN($A28)) = $A28),
  --(ISNUMBER(VALUE(MID([1]!day_15[produk], LEN($A28)+1, 1)))),
  [1]!day_15[harga]
)</f>
        <v>0</v>
      </c>
    </row>
    <row r="31" spans="1:16" x14ac:dyDescent="0.35">
      <c r="L31" s="30"/>
      <c r="M31" s="30"/>
      <c r="N31" s="30"/>
      <c r="O31" s="30"/>
      <c r="P31" s="30"/>
    </row>
    <row r="32" spans="1:16" x14ac:dyDescent="0.35">
      <c r="L32" s="30"/>
      <c r="M32" s="30"/>
      <c r="N32" s="30"/>
      <c r="O32" s="30"/>
      <c r="P32" s="30"/>
    </row>
    <row r="33" spans="2:16" x14ac:dyDescent="0.35">
      <c r="B33" s="10" t="s">
        <v>161</v>
      </c>
      <c r="C33" s="10" t="s">
        <v>159</v>
      </c>
      <c r="D33" s="10" t="s">
        <v>160</v>
      </c>
      <c r="L33" s="30"/>
      <c r="M33" s="30"/>
      <c r="N33" s="30"/>
      <c r="O33" s="30"/>
      <c r="P33" s="30"/>
    </row>
    <row r="34" spans="2:16" x14ac:dyDescent="0.35">
      <c r="B34" s="8" t="s">
        <v>324</v>
      </c>
      <c r="C34" s="9"/>
      <c r="D34" s="9"/>
      <c r="L34" s="30"/>
      <c r="M34" s="30"/>
      <c r="N34" s="30"/>
      <c r="O34" s="30"/>
      <c r="P34" s="30"/>
    </row>
    <row r="35" spans="2:16" x14ac:dyDescent="0.35">
      <c r="B35" s="8" t="s">
        <v>325</v>
      </c>
      <c r="C35" s="9"/>
      <c r="D35" s="9"/>
      <c r="L35" s="30"/>
      <c r="M35" s="30"/>
      <c r="N35" s="30"/>
      <c r="O35" s="30"/>
      <c r="P35" s="30"/>
    </row>
    <row r="36" spans="2:16" x14ac:dyDescent="0.35">
      <c r="B36" s="8" t="s">
        <v>326</v>
      </c>
      <c r="C36" s="9"/>
      <c r="D36" s="9"/>
      <c r="L36" s="30"/>
      <c r="M36" s="30"/>
      <c r="N36" s="30"/>
      <c r="O36" s="30"/>
      <c r="P36" s="30"/>
    </row>
    <row r="37" spans="2:16" x14ac:dyDescent="0.35">
      <c r="B37" s="8" t="s">
        <v>327</v>
      </c>
      <c r="C37" s="9"/>
      <c r="D37" s="9"/>
      <c r="L37" s="30"/>
      <c r="M37" s="30"/>
      <c r="N37" s="30"/>
      <c r="O37" s="30"/>
      <c r="P37" s="30"/>
    </row>
    <row r="38" spans="2:16" x14ac:dyDescent="0.35">
      <c r="B38" s="8" t="s">
        <v>328</v>
      </c>
      <c r="C38" s="9"/>
      <c r="D38" s="9"/>
      <c r="L38" s="30"/>
      <c r="M38" s="30"/>
      <c r="N38" s="30"/>
      <c r="O38" s="30"/>
      <c r="P38" s="30"/>
    </row>
    <row r="39" spans="2:16" x14ac:dyDescent="0.35">
      <c r="B39" s="8" t="s">
        <v>329</v>
      </c>
      <c r="C39" s="9"/>
      <c r="D39" s="9"/>
      <c r="L39" s="30"/>
      <c r="M39" s="30"/>
      <c r="N39" s="30"/>
      <c r="O39" s="30"/>
      <c r="P39" s="30"/>
    </row>
    <row r="40" spans="2:16" x14ac:dyDescent="0.35">
      <c r="B40" s="8" t="s">
        <v>330</v>
      </c>
      <c r="C40" s="9"/>
      <c r="D40" s="9"/>
      <c r="L40" s="30"/>
      <c r="M40" s="30"/>
      <c r="N40" s="30"/>
      <c r="O40" s="30"/>
      <c r="P40" s="30"/>
    </row>
    <row r="41" spans="2:16" x14ac:dyDescent="0.35">
      <c r="B41" s="8" t="s">
        <v>331</v>
      </c>
      <c r="C41" s="9"/>
      <c r="D41" s="9"/>
      <c r="L41" s="30"/>
      <c r="M41" s="30"/>
      <c r="N41" s="30"/>
      <c r="O41" s="30"/>
      <c r="P41" s="30"/>
    </row>
    <row r="42" spans="2:16" x14ac:dyDescent="0.35">
      <c r="B42" s="8" t="s">
        <v>332</v>
      </c>
      <c r="C42" s="9"/>
      <c r="D42" s="9"/>
      <c r="L42" s="30"/>
      <c r="M42" s="30"/>
      <c r="N42" s="30"/>
      <c r="O42" s="30"/>
      <c r="P42" s="30"/>
    </row>
    <row r="43" spans="2:16" x14ac:dyDescent="0.35">
      <c r="B43" s="8" t="s">
        <v>333</v>
      </c>
      <c r="C43" s="9"/>
      <c r="D43" s="9"/>
      <c r="L43" s="30"/>
      <c r="M43" s="30"/>
      <c r="N43" s="30"/>
      <c r="O43" s="30"/>
      <c r="P43" s="30"/>
    </row>
    <row r="44" spans="2:16" x14ac:dyDescent="0.35">
      <c r="B44" s="8" t="s">
        <v>334</v>
      </c>
      <c r="C44" s="9"/>
      <c r="D44" s="9"/>
      <c r="L44" s="30"/>
      <c r="M44" s="30"/>
      <c r="N44" s="30"/>
      <c r="O44" s="30"/>
      <c r="P44" s="30"/>
    </row>
    <row r="45" spans="2:16" x14ac:dyDescent="0.35">
      <c r="B45" s="8" t="s">
        <v>335</v>
      </c>
      <c r="C45" s="9"/>
      <c r="D45" s="9"/>
      <c r="L45" s="30"/>
      <c r="M45" s="30"/>
      <c r="N45" s="30"/>
      <c r="O45" s="30"/>
      <c r="P45" s="30"/>
    </row>
    <row r="46" spans="2:16" x14ac:dyDescent="0.35">
      <c r="B46" s="8" t="s">
        <v>336</v>
      </c>
      <c r="C46" s="9"/>
      <c r="D46" s="9"/>
      <c r="L46" s="21"/>
      <c r="M46" s="21"/>
      <c r="N46" s="21"/>
      <c r="O46" s="21"/>
    </row>
    <row r="47" spans="2:16" x14ac:dyDescent="0.35">
      <c r="B47" s="8" t="s">
        <v>337</v>
      </c>
      <c r="C47" s="9"/>
      <c r="D47" s="9"/>
      <c r="L47" s="21"/>
      <c r="M47" s="21"/>
      <c r="N47" s="21"/>
      <c r="O47" s="21"/>
    </row>
    <row r="48" spans="2:16" x14ac:dyDescent="0.35">
      <c r="B48" s="8" t="s">
        <v>338</v>
      </c>
      <c r="C48" s="9"/>
      <c r="D48" s="9"/>
      <c r="L48" s="21"/>
      <c r="M48" s="21"/>
      <c r="N48" s="21"/>
      <c r="O48" s="21"/>
    </row>
    <row r="49" spans="2:16" x14ac:dyDescent="0.35">
      <c r="B49" s="8" t="s">
        <v>339</v>
      </c>
      <c r="C49" s="9"/>
      <c r="D49" s="9"/>
      <c r="L49" s="30"/>
      <c r="M49" s="30"/>
      <c r="N49" s="30"/>
      <c r="O49" s="30"/>
      <c r="P49" s="30"/>
    </row>
    <row r="50" spans="2:16" x14ac:dyDescent="0.35">
      <c r="B50" s="8" t="s">
        <v>340</v>
      </c>
      <c r="C50" s="9"/>
      <c r="D50" s="9"/>
      <c r="L50" s="30"/>
      <c r="M50" s="30"/>
      <c r="N50" s="30"/>
      <c r="O50" s="30"/>
      <c r="P50" s="30"/>
    </row>
    <row r="51" spans="2:16" x14ac:dyDescent="0.35">
      <c r="B51" s="8" t="s">
        <v>341</v>
      </c>
      <c r="C51" s="9"/>
      <c r="D51" s="9"/>
      <c r="L51" s="21"/>
      <c r="M51" s="21"/>
      <c r="N51" s="21"/>
      <c r="O51" s="21"/>
      <c r="P51" s="21"/>
    </row>
    <row r="52" spans="2:16" x14ac:dyDescent="0.35">
      <c r="B52" s="8" t="s">
        <v>342</v>
      </c>
      <c r="C52" s="9"/>
      <c r="D52" s="9"/>
      <c r="L52" s="21"/>
      <c r="M52" s="21"/>
      <c r="N52" s="21"/>
      <c r="O52" s="21"/>
      <c r="P52" s="21"/>
    </row>
    <row r="53" spans="2:16" x14ac:dyDescent="0.35">
      <c r="B53" s="8" t="s">
        <v>343</v>
      </c>
      <c r="C53" s="9"/>
      <c r="D53" s="9"/>
      <c r="L53" s="21"/>
      <c r="M53" s="21"/>
      <c r="N53" s="21"/>
      <c r="O53" s="21"/>
      <c r="P53" s="21"/>
    </row>
    <row r="54" spans="2:16" x14ac:dyDescent="0.35">
      <c r="B54" s="8" t="s">
        <v>344</v>
      </c>
      <c r="C54" s="9"/>
      <c r="D54" s="9"/>
      <c r="L54" s="30"/>
      <c r="M54" s="30"/>
      <c r="N54" s="30"/>
      <c r="O54" s="30"/>
      <c r="P54" s="30"/>
    </row>
    <row r="55" spans="2:16" x14ac:dyDescent="0.35">
      <c r="B55" s="8" t="s">
        <v>345</v>
      </c>
      <c r="C55" s="9"/>
      <c r="D55" s="9"/>
      <c r="L55" s="30"/>
      <c r="M55" s="30"/>
      <c r="N55" s="30"/>
      <c r="O55" s="30"/>
      <c r="P55" s="30"/>
    </row>
    <row r="56" spans="2:16" x14ac:dyDescent="0.35">
      <c r="B56" s="8" t="s">
        <v>346</v>
      </c>
      <c r="C56" s="9"/>
      <c r="D56" s="9"/>
    </row>
    <row r="57" spans="2:16" x14ac:dyDescent="0.35">
      <c r="B57" s="8" t="s">
        <v>347</v>
      </c>
      <c r="C57" s="9"/>
      <c r="D57" s="9"/>
    </row>
    <row r="58" spans="2:16" x14ac:dyDescent="0.35">
      <c r="B58" s="8" t="s">
        <v>348</v>
      </c>
      <c r="C58" s="9"/>
      <c r="D58" s="9"/>
    </row>
    <row r="59" spans="2:16" x14ac:dyDescent="0.35">
      <c r="B59" s="8" t="s">
        <v>349</v>
      </c>
      <c r="C59" s="9"/>
      <c r="D59" s="9"/>
    </row>
    <row r="60" spans="2:16" x14ac:dyDescent="0.35">
      <c r="B60" s="8" t="s">
        <v>350</v>
      </c>
      <c r="C60" s="9"/>
      <c r="D60" s="9"/>
    </row>
    <row r="61" spans="2:16" x14ac:dyDescent="0.35">
      <c r="B61" s="8" t="s">
        <v>351</v>
      </c>
      <c r="C61" s="9"/>
      <c r="D61" s="9"/>
    </row>
    <row r="62" spans="2:16" x14ac:dyDescent="0.35">
      <c r="B62" s="8" t="s">
        <v>352</v>
      </c>
      <c r="C62" s="9"/>
      <c r="D62" s="9"/>
    </row>
    <row r="63" spans="2:16" x14ac:dyDescent="0.35">
      <c r="B63" s="8" t="s">
        <v>353</v>
      </c>
      <c r="C63" s="9"/>
      <c r="D63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58"/>
  <sheetViews>
    <sheetView topLeftCell="A96" zoomScale="55" zoomScaleNormal="55" workbookViewId="0">
      <selection activeCell="A134" sqref="A134"/>
    </sheetView>
  </sheetViews>
  <sheetFormatPr defaultRowHeight="14.5" x14ac:dyDescent="0.35"/>
  <cols>
    <col min="1" max="1" width="31.54296875" customWidth="1"/>
    <col min="2" max="2" width="18.54296875" customWidth="1"/>
    <col min="3" max="3" width="17.26953125" customWidth="1"/>
    <col min="4" max="4" width="16.26953125" customWidth="1"/>
    <col min="5" max="5" width="13.81640625" customWidth="1"/>
    <col min="6" max="6" width="14" customWidth="1"/>
    <col min="7" max="7" width="16.453125" customWidth="1"/>
    <col min="8" max="8" width="12.81640625" customWidth="1"/>
    <col min="9" max="10" width="15.26953125" customWidth="1"/>
    <col min="11" max="11" width="16.81640625" customWidth="1"/>
  </cols>
  <sheetData>
    <row r="1" spans="1:31" x14ac:dyDescent="0.35"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</row>
    <row r="2" spans="1:31" x14ac:dyDescent="0.35">
      <c r="A2" s="1" t="s">
        <v>34</v>
      </c>
    </row>
    <row r="3" spans="1:31" x14ac:dyDescent="0.35">
      <c r="A3" s="3" t="s">
        <v>204</v>
      </c>
    </row>
    <row r="4" spans="1:31" x14ac:dyDescent="0.35">
      <c r="A4" s="2" t="s">
        <v>0</v>
      </c>
      <c r="B4" s="4">
        <v>123</v>
      </c>
      <c r="C4">
        <v>59</v>
      </c>
      <c r="D4" s="4">
        <v>46</v>
      </c>
      <c r="E4">
        <v>43</v>
      </c>
      <c r="F4">
        <v>63</v>
      </c>
      <c r="G4">
        <v>88</v>
      </c>
      <c r="H4">
        <v>46</v>
      </c>
      <c r="I4">
        <v>62</v>
      </c>
      <c r="J4">
        <v>58</v>
      </c>
      <c r="K4">
        <v>56</v>
      </c>
      <c r="L4" s="30">
        <f>SUMPRODUCT(
  --(LEFT([1]!day_11[produk], LEN($A3)) = $A3),
  --(ISNUMBER(VALUE(MID([1]!day_11[produk], LEN($A3)+1, 1)))),
  [1]!day_11[qty]
)</f>
        <v>49</v>
      </c>
      <c r="M4" s="30">
        <f>SUMPRODUCT(
  --(LEFT([1]!day_12[produk], LEN($A3)) = $A3),
  --(ISNUMBER(VALUE(MID([1]!day_12[produk], LEN($A3)+1, 1)))),
  [1]!day_12[qty]
)</f>
        <v>33</v>
      </c>
      <c r="N4" s="30">
        <f>SUMPRODUCT(
  --(LEFT([1]!day_13[produk], LEN($A3)) = $A3),
  --(ISNUMBER(VALUE(MID([1]!day_13[produk], LEN($A3)+1, 1)))),
  [1]!day_13[qty]
)</f>
        <v>34</v>
      </c>
      <c r="O4" s="30">
        <f>SUMPRODUCT(
  --(LEFT([1]!day_14[produk], LEN($A3)) = $A3),
  --(ISNUMBER(VALUE(MID([1]!day_14[produk], LEN($A3)+1, 1)))),
  [1]!day_14[qty]
)</f>
        <v>48</v>
      </c>
      <c r="P4" s="30">
        <f>SUMPRODUCT(
  --(LEFT([1]!day_15[produk], LEN($A3)) = $A3),
  --(ISNUMBER(VALUE(MID([1]!day_15[produk], LEN($A3)+1, 1)))),
  [1]!day_15[qty]
)</f>
        <v>57</v>
      </c>
    </row>
    <row r="5" spans="1:31" x14ac:dyDescent="0.35">
      <c r="A5" s="2" t="s">
        <v>1</v>
      </c>
      <c r="B5" s="28">
        <v>1514050</v>
      </c>
      <c r="C5" s="20">
        <v>838914</v>
      </c>
      <c r="D5" s="20">
        <v>643500</v>
      </c>
      <c r="E5" s="20">
        <v>652084</v>
      </c>
      <c r="F5" s="20">
        <v>852521</v>
      </c>
      <c r="G5" s="20">
        <v>1119825</v>
      </c>
      <c r="H5" s="20">
        <v>630375</v>
      </c>
      <c r="I5" s="20">
        <v>904818</v>
      </c>
      <c r="J5" s="20">
        <v>882092</v>
      </c>
      <c r="K5" s="20">
        <v>803022</v>
      </c>
      <c r="L5" s="30">
        <f>SUMPRODUCT(
  --(LEFT([1]!day_11[produk], LEN($A3)) = $A3),
  --(ISNUMBER(VALUE(MID([1]!day_11[produk], LEN($A3)+1, 1)))),
  [1]!day_11[harga]
)</f>
        <v>651795</v>
      </c>
      <c r="M5" s="30">
        <f>SUMPRODUCT(
  --(LEFT([1]!day_12[produk], LEN($A3)) = $A3),
  --(ISNUMBER(VALUE(MID([1]!day_12[produk], LEN($A3)+1, 1)))),
  [1]!day_12[harga]
)</f>
        <v>514334</v>
      </c>
      <c r="N5" s="30">
        <f>SUMPRODUCT(
  --(LEFT([1]!day_13[produk], LEN($A3)) = $A3),
  --(ISNUMBER(VALUE(MID([1]!day_13[produk], LEN($A3)+1, 1)))),
  [1]!day_13[harga]
)</f>
        <v>450610</v>
      </c>
      <c r="O5" s="30">
        <f>SUMPRODUCT(
  --(LEFT([1]!day_14[produk], LEN($A3)) = $A3),
  --(ISNUMBER(VALUE(MID([1]!day_14[produk], LEN($A3)+1, 1)))),
  [1]!day_14[harga]
)</f>
        <v>608530</v>
      </c>
      <c r="P5" s="30">
        <f>SUMPRODUCT(
  --(LEFT([1]!day_15[produk], LEN($A3)) = $A3),
  --(ISNUMBER(VALUE(MID([1]!day_15[produk], LEN($A3)+1, 1)))),
  [1]!day_15[harga]
)</f>
        <v>824251</v>
      </c>
    </row>
    <row r="6" spans="1:31" x14ac:dyDescent="0.35">
      <c r="B6" s="4"/>
      <c r="D6" s="28"/>
      <c r="L6" s="21"/>
      <c r="M6" s="21"/>
      <c r="N6" s="21"/>
      <c r="O6" s="21"/>
    </row>
    <row r="7" spans="1:31" x14ac:dyDescent="0.35">
      <c r="A7" s="1" t="s">
        <v>39</v>
      </c>
      <c r="B7" s="4"/>
      <c r="D7" s="4"/>
      <c r="L7" s="21"/>
      <c r="M7" s="21"/>
      <c r="N7" s="21"/>
      <c r="O7" s="21"/>
    </row>
    <row r="8" spans="1:31" x14ac:dyDescent="0.35">
      <c r="A8" s="3" t="s">
        <v>205</v>
      </c>
      <c r="B8" s="4"/>
      <c r="D8" s="4"/>
      <c r="L8" s="21"/>
      <c r="M8" s="21"/>
      <c r="N8" s="21"/>
      <c r="O8" s="21"/>
    </row>
    <row r="9" spans="1:31" x14ac:dyDescent="0.35">
      <c r="A9" s="2" t="s">
        <v>0</v>
      </c>
      <c r="B9" s="4">
        <v>4</v>
      </c>
      <c r="C9">
        <v>5</v>
      </c>
      <c r="D9" s="4">
        <v>2</v>
      </c>
      <c r="E9">
        <v>3</v>
      </c>
      <c r="F9">
        <v>5</v>
      </c>
      <c r="G9">
        <v>5</v>
      </c>
      <c r="H9">
        <v>5</v>
      </c>
      <c r="I9">
        <v>1</v>
      </c>
      <c r="J9">
        <v>4</v>
      </c>
      <c r="K9">
        <v>1</v>
      </c>
      <c r="L9" s="30">
        <f>SUMPRODUCT(
  --(LEFT([1]!day_11[produk], LEN($A8)) = $A8),
  --(ISNUMBER(VALUE(MID([1]!day_11[produk], LEN($A8)+1, 1)))),
  [1]!day_11[qty]
)</f>
        <v>1</v>
      </c>
      <c r="M9" s="30">
        <f>SUMPRODUCT(
  --(LEFT([1]!day_12[produk], LEN($A8)) = $A8),
  --(ISNUMBER(VALUE(MID([1]!day_12[produk], LEN($A8)+1, 1)))),
  [1]!day_12[qty]
)</f>
        <v>2</v>
      </c>
      <c r="N9" s="30">
        <f>SUMPRODUCT(
  --(LEFT([1]!day_13[produk], LEN($A8)) = $A8),
  --(ISNUMBER(VALUE(MID([1]!day_13[produk], LEN($A8)+1, 1)))),
  [1]!day_13[qty]
)</f>
        <v>5</v>
      </c>
      <c r="O9" s="30">
        <f>SUMPRODUCT(
  --(LEFT([1]!day_14[produk], LEN($A8)) = $A8),
  --(ISNUMBER(VALUE(MID([1]!day_14[produk], LEN($A8)+1, 1)))),
  [1]!day_14[qty]
)</f>
        <v>7</v>
      </c>
      <c r="P9" s="30">
        <f>SUMPRODUCT(
  --(LEFT([1]!day_15[produk], LEN($A8)) = $A8),
  --(ISNUMBER(VALUE(MID([1]!day_15[produk], LEN($A8)+1, 1)))),
  [1]!day_15[qty]
)</f>
        <v>3</v>
      </c>
    </row>
    <row r="10" spans="1:31" x14ac:dyDescent="0.35">
      <c r="A10" s="2" t="s">
        <v>1</v>
      </c>
      <c r="B10" s="20">
        <v>60239</v>
      </c>
      <c r="C10" s="20">
        <v>328154</v>
      </c>
      <c r="D10" s="20">
        <v>20479</v>
      </c>
      <c r="E10" s="20">
        <v>45239</v>
      </c>
      <c r="F10" s="20">
        <v>265674</v>
      </c>
      <c r="G10" s="20">
        <v>70558</v>
      </c>
      <c r="H10" s="20">
        <v>123668</v>
      </c>
      <c r="I10" s="20">
        <v>19335</v>
      </c>
      <c r="J10" s="20">
        <v>196670</v>
      </c>
      <c r="K10" s="20">
        <v>19185</v>
      </c>
      <c r="L10" s="30">
        <f>SUMPRODUCT(
  --(LEFT([1]!day_11[produk], LEN($A8)) = $A8),
  --(ISNUMBER(VALUE(MID([1]!day_11[produk], LEN($A8)+1, 1)))),
  [1]!day_11[harga]
)</f>
        <v>56730</v>
      </c>
      <c r="M10" s="30">
        <f>SUMPRODUCT(
  --(LEFT([1]!day_12[produk], LEN($A8)) = $A8),
  --(ISNUMBER(VALUE(MID([1]!day_12[produk], LEN($A8)+1, 1)))),
  [1]!day_12[harga]
)</f>
        <v>163885</v>
      </c>
      <c r="N10" s="30">
        <f>SUMPRODUCT(
  --(LEFT([1]!day_13[produk], LEN($A8)) = $A8),
  --(ISNUMBER(VALUE(MID([1]!day_13[produk], LEN($A8)+1, 1)))),
  [1]!day_13[harga]
)</f>
        <v>331855</v>
      </c>
      <c r="O10" s="30">
        <f>SUMPRODUCT(
  --(LEFT([1]!day_14[produk], LEN($A8)) = $A8),
  --(ISNUMBER(VALUE(MID([1]!day_14[produk], LEN($A8)+1, 1)))),
  [1]!day_14[harga]
)</f>
        <v>241792</v>
      </c>
      <c r="P10" s="30">
        <f>SUMPRODUCT(
  --(LEFT([1]!day_15[produk], LEN($A8)) = $A8),
  --(ISNUMBER(VALUE(MID([1]!day_15[produk], LEN($A8)+1, 1)))),
  [1]!day_15[harga]
)</f>
        <v>68659</v>
      </c>
    </row>
    <row r="11" spans="1:31" x14ac:dyDescent="0.35">
      <c r="B11" s="4"/>
      <c r="D11" s="4"/>
      <c r="L11" s="30"/>
      <c r="M11" s="30"/>
      <c r="N11" s="30"/>
      <c r="O11" s="30"/>
      <c r="P11" s="30"/>
    </row>
    <row r="12" spans="1:31" x14ac:dyDescent="0.35">
      <c r="A12" s="1" t="s">
        <v>40</v>
      </c>
      <c r="B12" s="4"/>
      <c r="D12" s="4"/>
      <c r="L12" s="30"/>
      <c r="M12" s="30"/>
      <c r="N12" s="30"/>
      <c r="O12" s="30"/>
      <c r="P12" s="30"/>
    </row>
    <row r="13" spans="1:31" x14ac:dyDescent="0.35">
      <c r="A13" s="3" t="s">
        <v>206</v>
      </c>
      <c r="B13" s="4"/>
      <c r="D13" s="4"/>
      <c r="L13" s="30"/>
      <c r="M13" s="30"/>
      <c r="N13" s="30"/>
      <c r="O13" s="30"/>
      <c r="P13" s="30"/>
    </row>
    <row r="14" spans="1:31" x14ac:dyDescent="0.35">
      <c r="A14" s="2" t="s">
        <v>0</v>
      </c>
      <c r="B14" s="4">
        <v>1</v>
      </c>
      <c r="C14">
        <v>1</v>
      </c>
      <c r="D14" s="4"/>
      <c r="L14" s="30">
        <f>SUMPRODUCT(
  --(LEFT([1]!day_11[produk], LEN($A13)) = $A13),
  --(ISNUMBER(VALUE(MID([1]!day_11[produk], LEN($A13)+1, 1)))),
  [1]!day_11[qty]
)</f>
        <v>0</v>
      </c>
      <c r="M14" s="30">
        <f>SUMPRODUCT(
  --(LEFT([1]!day_12[produk], LEN($A13)) = $A13),
  --(ISNUMBER(VALUE(MID([1]!day_12[produk], LEN($A13)+1, 1)))),
  [1]!day_12[qty]
)</f>
        <v>0</v>
      </c>
      <c r="N14" s="30">
        <f>SUMPRODUCT(
  --(LEFT([1]!day_13[produk], LEN($A13)) = $A13),
  --(ISNUMBER(VALUE(MID([1]!day_13[produk], LEN($A13)+1, 1)))),
  [1]!day_13[qty]
)</f>
        <v>1</v>
      </c>
      <c r="O14" s="30">
        <f>SUMPRODUCT(
  --(LEFT([1]!day_14[produk], LEN($A13)) = $A13),
  --(ISNUMBER(VALUE(MID([1]!day_14[produk], LEN($A13)+1, 1)))),
  [1]!day_14[qty]
)</f>
        <v>1</v>
      </c>
      <c r="P14" s="30">
        <f>SUMPRODUCT(
  --(LEFT([1]!day_15[produk], LEN($A13)) = $A13),
  --(ISNUMBER(VALUE(MID([1]!day_15[produk], LEN($A13)+1, 1)))),
  [1]!day_15[qty]
)</f>
        <v>0</v>
      </c>
    </row>
    <row r="15" spans="1:31" x14ac:dyDescent="0.35">
      <c r="A15" s="2" t="s">
        <v>1</v>
      </c>
      <c r="B15" s="4">
        <v>26070</v>
      </c>
      <c r="C15" s="20">
        <v>69305</v>
      </c>
      <c r="D15" s="28"/>
      <c r="L15" s="30">
        <f>SUMPRODUCT(
  --(LEFT([1]!day_11[produk], LEN($A13)) = $A13),
  --(ISNUMBER(VALUE(MID([1]!day_11[produk], LEN($A13)+1, 1)))),
  [1]!day_11[harga]
)</f>
        <v>0</v>
      </c>
      <c r="M15" s="30">
        <f>SUMPRODUCT(
  --(LEFT([1]!day_12[produk], LEN($A13)) = $A13),
  --(ISNUMBER(VALUE(MID([1]!day_12[produk], LEN($A13)+1, 1)))),
  [1]!day_12[harga]
)</f>
        <v>0</v>
      </c>
      <c r="N15" s="30">
        <f>SUMPRODUCT(
  --(LEFT([1]!day_13[produk], LEN($A13)) = $A13),
  --(ISNUMBER(VALUE(MID([1]!day_13[produk], LEN($A13)+1, 1)))),
  [1]!day_13[harga]
)</f>
        <v>44355</v>
      </c>
      <c r="O15" s="30">
        <f>SUMPRODUCT(
  --(LEFT([1]!day_14[produk], LEN($A13)) = $A13),
  --(ISNUMBER(VALUE(MID([1]!day_14[produk], LEN($A13)+1, 1)))),
  [1]!day_14[harga]
)</f>
        <v>32790</v>
      </c>
      <c r="P15" s="30">
        <f>SUMPRODUCT(
  --(LEFT([1]!day_15[produk], LEN($A13)) = $A13),
  --(ISNUMBER(VALUE(MID([1]!day_15[produk], LEN($A13)+1, 1)))),
  [1]!day_15[harga]
)</f>
        <v>0</v>
      </c>
    </row>
    <row r="16" spans="1:31" x14ac:dyDescent="0.35">
      <c r="B16" s="4"/>
      <c r="D16" s="4"/>
      <c r="L16" s="30"/>
      <c r="M16" s="30"/>
      <c r="N16" s="30"/>
      <c r="O16" s="30"/>
      <c r="P16" s="30"/>
    </row>
    <row r="17" spans="1:16" x14ac:dyDescent="0.35">
      <c r="A17" s="1" t="s">
        <v>35</v>
      </c>
      <c r="B17" s="4"/>
      <c r="D17" s="4"/>
      <c r="L17" s="30"/>
      <c r="M17" s="30"/>
      <c r="N17" s="30"/>
      <c r="O17" s="30"/>
      <c r="P17" s="30"/>
    </row>
    <row r="18" spans="1:16" x14ac:dyDescent="0.35">
      <c r="A18" s="3" t="s">
        <v>207</v>
      </c>
      <c r="B18" s="4"/>
      <c r="D18" s="4"/>
      <c r="L18" s="30"/>
      <c r="M18" s="30"/>
      <c r="N18" s="30"/>
      <c r="O18" s="30"/>
      <c r="P18" s="30"/>
    </row>
    <row r="19" spans="1:16" x14ac:dyDescent="0.35">
      <c r="A19" s="2" t="s">
        <v>0</v>
      </c>
      <c r="B19">
        <v>475</v>
      </c>
      <c r="C19" s="4">
        <v>509</v>
      </c>
      <c r="D19">
        <v>438</v>
      </c>
      <c r="E19" s="4">
        <v>449</v>
      </c>
      <c r="F19">
        <v>442</v>
      </c>
      <c r="G19">
        <v>82</v>
      </c>
      <c r="H19">
        <v>498</v>
      </c>
      <c r="I19">
        <v>342</v>
      </c>
      <c r="J19">
        <v>447</v>
      </c>
      <c r="K19">
        <v>478</v>
      </c>
      <c r="L19" s="30">
        <f>SUMPRODUCT(
  --(LEFT([1]!day_11[produk], LEN($A18)) = $A18),
  --(ISNUMBER(VALUE(MID([1]!day_11[produk], LEN($A18)+1, 1)))),
  [1]!day_11[qty]
)</f>
        <v>346</v>
      </c>
      <c r="M19" s="30">
        <f>SUMPRODUCT(
  --(LEFT([1]!day_12[produk], LEN($A18)) = $A18),
  --(ISNUMBER(VALUE(MID([1]!day_12[produk], LEN($A18)+1, 1)))),
  [1]!day_12[qty]
)</f>
        <v>482</v>
      </c>
      <c r="N19" s="30">
        <f>SUMPRODUCT(
  --(LEFT([1]!day_13[produk], LEN($A18)) = $A18),
  --(ISNUMBER(VALUE(MID([1]!day_13[produk], LEN($A18)+1, 1)))),
  [1]!day_13[qty]
)</f>
        <v>353</v>
      </c>
      <c r="O19" s="30">
        <f>SUMPRODUCT(
  --(LEFT([1]!day_14[produk], LEN($A18)) = $A18),
  --(ISNUMBER(VALUE(MID([1]!day_14[produk], LEN($A18)+1, 1)))),
  [1]!day_14[qty]
)</f>
        <v>527</v>
      </c>
      <c r="P19" s="30">
        <f>SUMPRODUCT(
  --(LEFT([1]!day_15[produk], LEN($A18)) = $A18),
  --(ISNUMBER(VALUE(MID([1]!day_15[produk], LEN($A18)+1, 1)))),
  [1]!day_15[qty]
)</f>
        <v>360</v>
      </c>
    </row>
    <row r="20" spans="1:16" x14ac:dyDescent="0.35">
      <c r="A20" s="2" t="s">
        <v>1</v>
      </c>
      <c r="B20" s="20">
        <v>5972941</v>
      </c>
      <c r="C20" s="20">
        <v>6560830</v>
      </c>
      <c r="D20" s="20">
        <v>5414650</v>
      </c>
      <c r="E20" s="20">
        <v>5493409</v>
      </c>
      <c r="F20" s="20">
        <v>5366935</v>
      </c>
      <c r="G20" s="20">
        <v>1172180</v>
      </c>
      <c r="H20" s="20">
        <v>6639476</v>
      </c>
      <c r="I20" s="20">
        <v>4508082</v>
      </c>
      <c r="J20" s="20">
        <v>5923806</v>
      </c>
      <c r="K20" s="20">
        <v>5874312</v>
      </c>
      <c r="L20" s="30">
        <f>SUMPRODUCT(
  --(LEFT([1]!day_11[produk], LEN($A18)) = $A18),
  --(ISNUMBER(VALUE(MID([1]!day_11[produk], LEN($A18)+1, 1)))),
  [1]!day_11[harga]
)</f>
        <v>4078639</v>
      </c>
      <c r="M20" s="30">
        <f>SUMPRODUCT(
  --(LEFT([1]!day_12[produk], LEN($A18)) = $A18),
  --(ISNUMBER(VALUE(MID([1]!day_12[produk], LEN($A18)+1, 1)))),
  [1]!day_12[harga]
)</f>
        <v>5825057</v>
      </c>
      <c r="N20" s="30">
        <f>SUMPRODUCT(
  --(LEFT([1]!day_13[produk], LEN($A18)) = $A18),
  --(ISNUMBER(VALUE(MID([1]!day_13[produk], LEN($A18)+1, 1)))),
  [1]!day_13[harga]
)</f>
        <v>4552646</v>
      </c>
      <c r="O20" s="30">
        <f>SUMPRODUCT(
  --(LEFT([1]!day_14[produk], LEN($A18)) = $A18),
  --(ISNUMBER(VALUE(MID([1]!day_14[produk], LEN($A18)+1, 1)))),
  [1]!day_14[harga]
)</f>
        <v>6574662</v>
      </c>
      <c r="P20" s="30">
        <f>SUMPRODUCT(
  --(LEFT([1]!day_15[produk], LEN($A18)) = $A18),
  --(ISNUMBER(VALUE(MID([1]!day_15[produk], LEN($A18)+1, 1)))),
  [1]!day_15[harga]
)</f>
        <v>4437900</v>
      </c>
    </row>
    <row r="21" spans="1:16" x14ac:dyDescent="0.35">
      <c r="B21" s="4"/>
      <c r="D21" s="4"/>
      <c r="L21" s="30"/>
      <c r="M21" s="30"/>
      <c r="N21" s="30"/>
      <c r="O21" s="30"/>
      <c r="P21" s="30"/>
    </row>
    <row r="22" spans="1:16" x14ac:dyDescent="0.35">
      <c r="A22" s="1" t="s">
        <v>36</v>
      </c>
      <c r="B22" s="4"/>
      <c r="D22" s="4"/>
      <c r="L22" s="30"/>
      <c r="M22" s="30"/>
      <c r="N22" s="30"/>
      <c r="O22" s="30"/>
      <c r="P22" s="30"/>
    </row>
    <row r="23" spans="1:16" x14ac:dyDescent="0.35">
      <c r="A23" s="3" t="s">
        <v>208</v>
      </c>
      <c r="B23" s="4"/>
      <c r="D23" s="4"/>
      <c r="L23" s="30"/>
      <c r="M23" s="30"/>
      <c r="N23" s="30"/>
      <c r="O23" s="30"/>
      <c r="P23" s="30"/>
    </row>
    <row r="24" spans="1:16" x14ac:dyDescent="0.35">
      <c r="A24" s="2" t="s">
        <v>0</v>
      </c>
      <c r="B24" s="4">
        <v>57</v>
      </c>
      <c r="C24">
        <v>177</v>
      </c>
      <c r="D24" s="4">
        <v>175</v>
      </c>
      <c r="E24">
        <v>176</v>
      </c>
      <c r="F24">
        <v>168</v>
      </c>
      <c r="G24">
        <v>253</v>
      </c>
      <c r="H24">
        <v>180</v>
      </c>
      <c r="I24">
        <v>186</v>
      </c>
      <c r="J24">
        <v>204</v>
      </c>
      <c r="K24">
        <v>209</v>
      </c>
      <c r="L24" s="30">
        <f>SUMPRODUCT(
  --(LEFT([1]!day_11[produk], LEN($A23)) = $A23),
  --(ISNUMBER(VALUE(MID([1]!day_11[produk], LEN($A23)+1, 1)))),
  [1]!day_11[qty]
)</f>
        <v>227</v>
      </c>
      <c r="M24" s="30">
        <f>SUMPRODUCT(
  --(LEFT([1]!day_12[produk], LEN($A23)) = $A23),
  --(ISNUMBER(VALUE(MID([1]!day_12[produk], LEN($A23)+1, 1)))),
  [1]!day_12[qty]
)</f>
        <v>179</v>
      </c>
      <c r="N24" s="30">
        <f>SUMPRODUCT(
  --(LEFT([1]!day_13[produk], LEN($A23)) = $A23),
  --(ISNUMBER(VALUE(MID([1]!day_13[produk], LEN($A23)+1, 1)))),
  [1]!day_13[qty]
)</f>
        <v>171</v>
      </c>
      <c r="O24" s="30">
        <f>SUMPRODUCT(
  --(LEFT([1]!day_14[produk], LEN($A23)) = $A23),
  --(ISNUMBER(VALUE(MID([1]!day_14[produk], LEN($A23)+1, 1)))),
  [1]!day_14[qty]
)</f>
        <v>201</v>
      </c>
      <c r="P24" s="30">
        <f>SUMPRODUCT(
  --(LEFT([1]!day_15[produk], LEN($A23)) = $A23),
  --(ISNUMBER(VALUE(MID([1]!day_15[produk], LEN($A23)+1, 1)))),
  [1]!day_15[qty]
)</f>
        <v>182</v>
      </c>
    </row>
    <row r="25" spans="1:16" x14ac:dyDescent="0.35">
      <c r="A25" s="2" t="s">
        <v>1</v>
      </c>
      <c r="B25" s="28">
        <v>878215</v>
      </c>
      <c r="C25" s="20">
        <v>2713341</v>
      </c>
      <c r="D25" s="20">
        <v>2849892</v>
      </c>
      <c r="E25" s="20">
        <v>2798202</v>
      </c>
      <c r="F25" s="20">
        <v>2430013</v>
      </c>
      <c r="G25" s="20">
        <v>3754515</v>
      </c>
      <c r="H25" s="20">
        <v>3052387</v>
      </c>
      <c r="I25" s="20">
        <v>3131768</v>
      </c>
      <c r="J25" s="20">
        <v>3533098</v>
      </c>
      <c r="K25" s="20">
        <v>3207112</v>
      </c>
      <c r="L25" s="30">
        <f>SUMPRODUCT(
  --(LEFT([1]!day_11[produk], LEN($A23)) = $A23),
  --(ISNUMBER(VALUE(MID([1]!day_11[produk], LEN($A23)+1, 1)))),
  [1]!day_11[harga]
)</f>
        <v>3462935</v>
      </c>
      <c r="M25" s="30">
        <f>SUMPRODUCT(
  --(LEFT([1]!day_12[produk], LEN($A23)) = $A23),
  --(ISNUMBER(VALUE(MID([1]!day_12[produk], LEN($A23)+1, 1)))),
  [1]!day_12[harga]
)</f>
        <v>2844618</v>
      </c>
      <c r="N25" s="30">
        <f>SUMPRODUCT(
  --(LEFT([1]!day_13[produk], LEN($A23)) = $A23),
  --(ISNUMBER(VALUE(MID([1]!day_13[produk], LEN($A23)+1, 1)))),
  [1]!day_13[harga]
)</f>
        <v>2830235</v>
      </c>
      <c r="O25" s="30">
        <f>SUMPRODUCT(
  --(LEFT([1]!day_14[produk], LEN($A23)) = $A23),
  --(ISNUMBER(VALUE(MID([1]!day_14[produk], LEN($A23)+1, 1)))),
  [1]!day_14[harga]
)</f>
        <v>3251404</v>
      </c>
      <c r="P25" s="30">
        <f>SUMPRODUCT(
  --(LEFT([1]!day_15[produk], LEN($A23)) = $A23),
  --(ISNUMBER(VALUE(MID([1]!day_15[produk], LEN($A23)+1, 1)))),
  [1]!day_15[harga]
)</f>
        <v>2907833</v>
      </c>
    </row>
    <row r="26" spans="1:16" x14ac:dyDescent="0.35">
      <c r="B26" s="4"/>
      <c r="D26" s="4"/>
      <c r="L26" s="30"/>
      <c r="M26" s="30"/>
      <c r="N26" s="30"/>
      <c r="O26" s="30"/>
      <c r="P26" s="30"/>
    </row>
    <row r="27" spans="1:16" x14ac:dyDescent="0.35">
      <c r="A27" s="1" t="s">
        <v>37</v>
      </c>
      <c r="B27" s="4"/>
      <c r="D27" s="4"/>
      <c r="L27" s="30"/>
      <c r="M27" s="30"/>
      <c r="N27" s="30"/>
      <c r="O27" s="30"/>
      <c r="P27" s="30"/>
    </row>
    <row r="28" spans="1:16" x14ac:dyDescent="0.35">
      <c r="A28" s="3" t="s">
        <v>209</v>
      </c>
      <c r="B28" s="4"/>
      <c r="D28" s="4"/>
      <c r="L28" s="30"/>
      <c r="M28" s="30"/>
      <c r="N28" s="30"/>
      <c r="O28" s="30"/>
      <c r="P28" s="30"/>
    </row>
    <row r="29" spans="1:16" x14ac:dyDescent="0.35">
      <c r="A29" s="2" t="s">
        <v>0</v>
      </c>
      <c r="B29" s="4">
        <v>47</v>
      </c>
      <c r="C29" s="4">
        <v>41</v>
      </c>
      <c r="D29">
        <v>51</v>
      </c>
      <c r="E29">
        <v>49</v>
      </c>
      <c r="F29">
        <v>47</v>
      </c>
      <c r="G29">
        <v>15</v>
      </c>
      <c r="H29">
        <v>69</v>
      </c>
      <c r="I29">
        <v>30</v>
      </c>
      <c r="J29">
        <v>50</v>
      </c>
      <c r="K29">
        <v>36</v>
      </c>
      <c r="L29" s="30">
        <f>SUMPRODUCT(
  --(LEFT([1]!day_11[produk], LEN($A28)) = $A28),
  --(ISNUMBER(VALUE(MID([1]!day_11[produk], LEN($A28)+1, 1)))),
  [1]!day_11[qty]
)</f>
        <v>30</v>
      </c>
      <c r="M29" s="30">
        <f>SUMPRODUCT(
  --(LEFT([1]!day_12[produk], LEN($A28)) = $A28),
  --(ISNUMBER(VALUE(MID([1]!day_12[produk], LEN($A28)+1, 1)))),
  [1]!day_12[qty]
)</f>
        <v>44</v>
      </c>
      <c r="N29" s="30">
        <f>SUMPRODUCT(
  --(LEFT([1]!day_13[produk], LEN($A28)) = $A28),
  --(ISNUMBER(VALUE(MID([1]!day_13[produk], LEN($A28)+1, 1)))),
  [1]!day_13[qty]
)</f>
        <v>40</v>
      </c>
      <c r="O29" s="30">
        <f>SUMPRODUCT(
  --(LEFT([1]!day_14[produk], LEN($A28)) = $A28),
  --(ISNUMBER(VALUE(MID([1]!day_14[produk], LEN($A28)+1, 1)))),
  [1]!day_14[qty]
)</f>
        <v>63</v>
      </c>
      <c r="P29" s="30">
        <f>SUMPRODUCT(
  --(LEFT([1]!day_15[produk], LEN($A28)) = $A28),
  --(ISNUMBER(VALUE(MID([1]!day_15[produk], LEN($A28)+1, 1)))),
  [1]!day_15[qty]
)</f>
        <v>29</v>
      </c>
    </row>
    <row r="30" spans="1:16" x14ac:dyDescent="0.35">
      <c r="A30" s="2" t="s">
        <v>1</v>
      </c>
      <c r="B30" s="20">
        <v>1652277</v>
      </c>
      <c r="C30" s="20">
        <v>1515180</v>
      </c>
      <c r="D30" s="20">
        <v>2074708</v>
      </c>
      <c r="E30" s="20">
        <v>2037245</v>
      </c>
      <c r="F30" s="20">
        <v>1690194</v>
      </c>
      <c r="G30" s="20">
        <v>613674</v>
      </c>
      <c r="H30" s="20">
        <v>2485550</v>
      </c>
      <c r="I30" s="20">
        <v>1224170</v>
      </c>
      <c r="J30" s="20">
        <v>1925491</v>
      </c>
      <c r="K30" s="20">
        <v>1335105</v>
      </c>
      <c r="L30" s="30">
        <f>SUMPRODUCT(
  --(LEFT([1]!day_11[produk], LEN($A28)) = $A28),
  --(ISNUMBER(VALUE(MID([1]!day_11[produk], LEN($A28)+1, 1)))),
  [1]!day_11[harga]
)</f>
        <v>1053239</v>
      </c>
      <c r="M30" s="30">
        <f>SUMPRODUCT(
  --(LEFT([1]!day_12[produk], LEN($A28)) = $A28),
  --(ISNUMBER(VALUE(MID([1]!day_12[produk], LEN($A28)+1, 1)))),
  [1]!day_12[harga]
)</f>
        <v>1203406</v>
      </c>
      <c r="N30" s="30">
        <f>SUMPRODUCT(
  --(LEFT([1]!day_13[produk], LEN($A28)) = $A28),
  --(ISNUMBER(VALUE(MID([1]!day_13[produk], LEN($A28)+1, 1)))),
  [1]!day_13[harga]
)</f>
        <v>1293334</v>
      </c>
      <c r="O30" s="30">
        <f>SUMPRODUCT(
  --(LEFT([1]!day_14[produk], LEN($A28)) = $A28),
  --(ISNUMBER(VALUE(MID([1]!day_14[produk], LEN($A28)+1, 1)))),
  [1]!day_14[harga]
)</f>
        <v>2246892</v>
      </c>
      <c r="P30" s="30">
        <f>SUMPRODUCT(
  --(LEFT([1]!day_15[produk], LEN($A28)) = $A28),
  --(ISNUMBER(VALUE(MID([1]!day_15[produk], LEN($A28)+1, 1)))),
  [1]!day_15[harga]
)</f>
        <v>1019991</v>
      </c>
    </row>
    <row r="31" spans="1:16" x14ac:dyDescent="0.35">
      <c r="B31" s="4"/>
      <c r="D31" s="4"/>
      <c r="L31" s="30"/>
      <c r="M31" s="30"/>
      <c r="N31" s="30"/>
      <c r="O31" s="30"/>
      <c r="P31" s="30"/>
    </row>
    <row r="32" spans="1:16" x14ac:dyDescent="0.35">
      <c r="A32" s="1" t="s">
        <v>38</v>
      </c>
      <c r="B32" s="4"/>
      <c r="D32" s="4"/>
      <c r="L32" s="30"/>
      <c r="M32" s="30"/>
      <c r="N32" s="30"/>
      <c r="O32" s="30"/>
      <c r="P32" s="30"/>
    </row>
    <row r="33" spans="1:16" x14ac:dyDescent="0.35">
      <c r="A33" s="3" t="s">
        <v>210</v>
      </c>
      <c r="B33" s="4"/>
      <c r="D33" s="4"/>
      <c r="L33" s="30"/>
      <c r="M33" s="30"/>
      <c r="N33" s="30"/>
      <c r="O33" s="30"/>
      <c r="P33" s="30"/>
    </row>
    <row r="34" spans="1:16" x14ac:dyDescent="0.35">
      <c r="A34" s="2" t="s">
        <v>0</v>
      </c>
      <c r="B34" s="4">
        <v>128</v>
      </c>
      <c r="C34">
        <v>225</v>
      </c>
      <c r="D34" s="4">
        <v>213</v>
      </c>
      <c r="E34">
        <v>215</v>
      </c>
      <c r="F34">
        <v>217</v>
      </c>
      <c r="G34">
        <v>260</v>
      </c>
      <c r="H34">
        <v>177</v>
      </c>
      <c r="I34">
        <v>226</v>
      </c>
      <c r="J34">
        <v>30</v>
      </c>
      <c r="K34">
        <v>239</v>
      </c>
      <c r="L34" s="30">
        <f>SUMPRODUCT(
  --(LEFT([1]!day_11[produk], LEN($A33)) = $A33),
  --(ISNUMBER(VALUE(MID([1]!day_11[produk], LEN($A33)+1, 1)))),
  [1]!day_11[qty]
)</f>
        <v>227</v>
      </c>
      <c r="M34" s="30">
        <f>SUMPRODUCT(
  --(LEFT([1]!day_12[produk], LEN($A33)) = $A33),
  --(ISNUMBER(VALUE(MID([1]!day_12[produk], LEN($A33)+1, 1)))),
  [1]!day_12[qty]
)</f>
        <v>194</v>
      </c>
      <c r="N34" s="30">
        <f>SUMPRODUCT(
  --(LEFT([1]!day_13[produk], LEN($A33)) = $A33),
  --(ISNUMBER(VALUE(MID([1]!day_13[produk], LEN($A33)+1, 1)))),
  [1]!day_13[qty]
)</f>
        <v>145</v>
      </c>
      <c r="O34" s="30">
        <f>SUMPRODUCT(
  --(LEFT([1]!day_14[produk], LEN($A33)) = $A33),
  --(ISNUMBER(VALUE(MID([1]!day_14[produk], LEN($A33)+1, 1)))),
  [1]!day_14[qty]
)</f>
        <v>255</v>
      </c>
      <c r="P34" s="30">
        <f>SUMPRODUCT(
  --(LEFT([1]!day_15[produk], LEN($A33)) = $A33),
  --(ISNUMBER(VALUE(MID([1]!day_15[produk], LEN($A33)+1, 1)))),
  [1]!day_15[qty]
)</f>
        <v>174</v>
      </c>
    </row>
    <row r="35" spans="1:16" x14ac:dyDescent="0.35">
      <c r="A35" s="2" t="s">
        <v>1</v>
      </c>
      <c r="B35" s="28">
        <v>2608522</v>
      </c>
      <c r="C35" s="20">
        <v>6745859</v>
      </c>
      <c r="D35" s="20">
        <v>6719521</v>
      </c>
      <c r="E35" s="20">
        <v>6457029</v>
      </c>
      <c r="F35" s="20">
        <v>6490431</v>
      </c>
      <c r="G35" s="20">
        <v>7838408</v>
      </c>
      <c r="H35" s="20">
        <v>5491605</v>
      </c>
      <c r="I35" s="20">
        <v>7577437</v>
      </c>
      <c r="J35" s="20">
        <v>7283365</v>
      </c>
      <c r="K35" s="20">
        <v>8205711</v>
      </c>
      <c r="L35" s="30">
        <f>SUMPRODUCT(
  --(LEFT([1]!day_11[produk], LEN($A33)) = $A33),
  --(ISNUMBER(VALUE(MID([1]!day_11[produk], LEN($A33)+1, 1)))),
  [1]!day_11[harga]
)</f>
        <v>7497287</v>
      </c>
      <c r="M35" s="30">
        <f>SUMPRODUCT(
  --(LEFT([1]!day_12[produk], LEN($A33)) = $A33),
  --(ISNUMBER(VALUE(MID([1]!day_12[produk], LEN($A33)+1, 1)))),
  [1]!day_12[harga]
)</f>
        <v>5879132</v>
      </c>
      <c r="N35" s="30">
        <f>SUMPRODUCT(
  --(LEFT([1]!day_13[produk], LEN($A33)) = $A33),
  --(ISNUMBER(VALUE(MID([1]!day_13[produk], LEN($A33)+1, 1)))),
  [1]!day_13[harga]
)</f>
        <v>4664223</v>
      </c>
      <c r="O35" s="30">
        <f>SUMPRODUCT(
  --(LEFT([1]!day_14[produk], LEN($A33)) = $A33),
  --(ISNUMBER(VALUE(MID([1]!day_14[produk], LEN($A33)+1, 1)))),
  [1]!day_14[harga]
)</f>
        <v>7687688</v>
      </c>
      <c r="P35" s="30">
        <f>SUMPRODUCT(
  --(LEFT([1]!day_15[produk], LEN($A33)) = $A33),
  --(ISNUMBER(VALUE(MID([1]!day_15[produk], LEN($A33)+1, 1)))),
  [1]!day_15[harga]
)</f>
        <v>5500128</v>
      </c>
    </row>
    <row r="36" spans="1:16" x14ac:dyDescent="0.35">
      <c r="B36" s="4"/>
      <c r="C36" s="4"/>
      <c r="D36" s="4"/>
      <c r="L36" s="30"/>
      <c r="M36" s="30"/>
      <c r="N36" s="30"/>
      <c r="O36" s="30"/>
      <c r="P36" s="30"/>
    </row>
    <row r="37" spans="1:16" x14ac:dyDescent="0.35">
      <c r="A37" s="1" t="s">
        <v>33</v>
      </c>
      <c r="B37" s="4"/>
      <c r="C37" s="4"/>
      <c r="D37" s="4"/>
      <c r="L37" s="30"/>
      <c r="M37" s="30"/>
      <c r="N37" s="30"/>
      <c r="O37" s="30"/>
      <c r="P37" s="30"/>
    </row>
    <row r="38" spans="1:16" x14ac:dyDescent="0.35">
      <c r="A38" s="3" t="s">
        <v>211</v>
      </c>
      <c r="B38" s="4"/>
      <c r="C38" s="4"/>
      <c r="D38" s="4"/>
      <c r="L38" s="30"/>
      <c r="M38" s="30"/>
      <c r="N38" s="30"/>
      <c r="O38" s="30"/>
      <c r="P38" s="30"/>
    </row>
    <row r="39" spans="1:16" x14ac:dyDescent="0.35">
      <c r="A39" s="2" t="s">
        <v>0</v>
      </c>
      <c r="B39" s="4"/>
      <c r="C39" s="4"/>
      <c r="D39" s="4"/>
      <c r="L39" s="30">
        <f>SUMPRODUCT(
  --(LEFT([1]!day_11[produk], LEN($A38)) = $A38),
  --(ISNUMBER(VALUE(MID([1]!day_11[produk], LEN($A38)+1, 1)))),
  [1]!day_11[qty]
)</f>
        <v>0</v>
      </c>
      <c r="M39" s="30">
        <f>SUMPRODUCT(
  --(LEFT([1]!day_12[produk], LEN($A38)) = $A38),
  --(ISNUMBER(VALUE(MID([1]!day_12[produk], LEN($A38)+1, 1)))),
  [1]!day_12[qty]
)</f>
        <v>0</v>
      </c>
      <c r="N39" s="30">
        <f>SUMPRODUCT(
  --(LEFT([1]!day_13[produk], LEN($A38)) = $A38),
  --(ISNUMBER(VALUE(MID([1]!day_13[produk], LEN($A38)+1, 1)))),
  [1]!day_13[qty]
)</f>
        <v>0</v>
      </c>
      <c r="O39" s="30">
        <f>SUMPRODUCT(
  --(LEFT([1]!day_14[produk], LEN($A38)) = $A38),
  --(ISNUMBER(VALUE(MID([1]!day_14[produk], LEN($A38)+1, 1)))),
  [1]!day_14[qty]
)</f>
        <v>0</v>
      </c>
      <c r="P39" s="30">
        <f>SUMPRODUCT(
  --(LEFT([1]!day_15[produk], LEN($A38)) = $A38),
  --(ISNUMBER(VALUE(MID([1]!day_15[produk], LEN($A38)+1, 1)))),
  [1]!day_15[qty]
)</f>
        <v>0</v>
      </c>
    </row>
    <row r="40" spans="1:16" x14ac:dyDescent="0.35">
      <c r="A40" s="2" t="s">
        <v>1</v>
      </c>
      <c r="B40" s="4"/>
      <c r="C40" s="4"/>
      <c r="D40" s="4"/>
      <c r="L40" s="30">
        <f>SUMPRODUCT(
  --(LEFT([1]!day_11[produk], LEN($A38)) = $A38),
  --(ISNUMBER(VALUE(MID([1]!day_11[produk], LEN($A38)+1, 1)))),
  [1]!day_11[harga]
)</f>
        <v>0</v>
      </c>
      <c r="M40" s="30">
        <f>SUMPRODUCT(
  --(LEFT([1]!day_12[produk], LEN($A38)) = $A38),
  --(ISNUMBER(VALUE(MID([1]!day_12[produk], LEN($A38)+1, 1)))),
  [1]!day_12[harga]
)</f>
        <v>0</v>
      </c>
      <c r="N40" s="30">
        <f>SUMPRODUCT(
  --(LEFT([1]!day_13[produk], LEN($A38)) = $A38),
  --(ISNUMBER(VALUE(MID([1]!day_13[produk], LEN($A38)+1, 1)))),
  [1]!day_13[harga]
)</f>
        <v>0</v>
      </c>
      <c r="O40" s="30">
        <f>SUMPRODUCT(
  --(LEFT([1]!day_14[produk], LEN($A38)) = $A38),
  --(ISNUMBER(VALUE(MID([1]!day_14[produk], LEN($A38)+1, 1)))),
  [1]!day_14[harga]
)</f>
        <v>0</v>
      </c>
      <c r="P40" s="30">
        <f>SUMPRODUCT(
  --(LEFT([1]!day_15[produk], LEN($A38)) = $A38),
  --(ISNUMBER(VALUE(MID([1]!day_15[produk], LEN($A38)+1, 1)))),
  [1]!day_15[harga]
)</f>
        <v>0</v>
      </c>
    </row>
    <row r="41" spans="1:16" x14ac:dyDescent="0.35">
      <c r="B41" s="4"/>
      <c r="C41" s="4"/>
      <c r="D41" s="4"/>
      <c r="L41" s="30"/>
      <c r="M41" s="30"/>
      <c r="N41" s="30"/>
      <c r="O41" s="30"/>
      <c r="P41" s="30"/>
    </row>
    <row r="42" spans="1:16" x14ac:dyDescent="0.35">
      <c r="A42" s="1" t="s">
        <v>46</v>
      </c>
      <c r="B42" s="4"/>
      <c r="C42" s="4"/>
      <c r="D42" s="4"/>
      <c r="L42" s="30"/>
      <c r="M42" s="30"/>
      <c r="N42" s="30"/>
      <c r="O42" s="30"/>
      <c r="P42" s="30"/>
    </row>
    <row r="43" spans="1:16" x14ac:dyDescent="0.35">
      <c r="A43" s="3" t="s">
        <v>212</v>
      </c>
      <c r="B43" s="4"/>
      <c r="C43" s="4"/>
      <c r="D43" s="4"/>
      <c r="L43" s="30"/>
      <c r="M43" s="30"/>
      <c r="N43" s="30"/>
      <c r="O43" s="30"/>
      <c r="P43" s="30"/>
    </row>
    <row r="44" spans="1:16" x14ac:dyDescent="0.35">
      <c r="A44" s="2" t="s">
        <v>0</v>
      </c>
      <c r="B44" s="4"/>
      <c r="C44" s="4"/>
      <c r="D44" s="4"/>
      <c r="L44" s="30">
        <f>SUMPRODUCT(
  --(LEFT([1]!day_11[produk], LEN($A43)) = $A43),
  --(ISNUMBER(VALUE(MID([1]!day_11[produk], LEN($A43)+1, 1)))),
  [1]!day_11[qty]
)</f>
        <v>0</v>
      </c>
      <c r="M44" s="30">
        <f>SUMPRODUCT(
  --(LEFT([1]!day_12[produk], LEN($A43)) = $A43),
  --(ISNUMBER(VALUE(MID([1]!day_12[produk], LEN($A43)+1, 1)))),
  [1]!day_12[qty]
)</f>
        <v>0</v>
      </c>
      <c r="N44" s="30">
        <f>SUMPRODUCT(
  --(LEFT([1]!day_13[produk], LEN($A43)) = $A43),
  --(ISNUMBER(VALUE(MID([1]!day_13[produk], LEN($A43)+1, 1)))),
  [1]!day_13[qty]
)</f>
        <v>0</v>
      </c>
      <c r="O44" s="30">
        <f>SUMPRODUCT(
  --(LEFT([1]!day_14[produk], LEN($A43)) = $A43),
  --(ISNUMBER(VALUE(MID([1]!day_14[produk], LEN($A43)+1, 1)))),
  [1]!day_14[qty]
)</f>
        <v>0</v>
      </c>
      <c r="P44" s="30">
        <f>SUMPRODUCT(
  --(LEFT([1]!day_15[produk], LEN($A43)) = $A43),
  --(ISNUMBER(VALUE(MID([1]!day_15[produk], LEN($A43)+1, 1)))),
  [1]!day_15[qty]
)</f>
        <v>0</v>
      </c>
    </row>
    <row r="45" spans="1:16" x14ac:dyDescent="0.35">
      <c r="A45" s="2" t="s">
        <v>1</v>
      </c>
      <c r="B45" s="4"/>
      <c r="C45" s="4"/>
      <c r="D45" s="4"/>
      <c r="L45" s="30">
        <f>SUMPRODUCT(
  --(LEFT([1]!day_11[produk], LEN($A43)) = $A43),
  --(ISNUMBER(VALUE(MID([1]!day_11[produk], LEN($A43)+1, 1)))),
  [1]!day_11[harga]
)</f>
        <v>0</v>
      </c>
      <c r="M45" s="30">
        <f>SUMPRODUCT(
  --(LEFT([1]!day_12[produk], LEN($A43)) = $A43),
  --(ISNUMBER(VALUE(MID([1]!day_12[produk], LEN($A43)+1, 1)))),
  [1]!day_12[harga]
)</f>
        <v>0</v>
      </c>
      <c r="N45" s="30">
        <f>SUMPRODUCT(
  --(LEFT([1]!day_13[produk], LEN($A43)) = $A43),
  --(ISNUMBER(VALUE(MID([1]!day_13[produk], LEN($A43)+1, 1)))),
  [1]!day_13[harga]
)</f>
        <v>0</v>
      </c>
      <c r="O45" s="30">
        <f>SUMPRODUCT(
  --(LEFT([1]!day_14[produk], LEN($A43)) = $A43),
  --(ISNUMBER(VALUE(MID([1]!day_14[produk], LEN($A43)+1, 1)))),
  [1]!day_14[harga]
)</f>
        <v>0</v>
      </c>
      <c r="P45" s="30">
        <f>SUMPRODUCT(
  --(LEFT([1]!day_15[produk], LEN($A43)) = $A43),
  --(ISNUMBER(VALUE(MID([1]!day_15[produk], LEN($A43)+1, 1)))),
  [1]!day_15[harga]
)</f>
        <v>0</v>
      </c>
    </row>
    <row r="46" spans="1:16" x14ac:dyDescent="0.35">
      <c r="B46" s="4"/>
      <c r="C46" s="4"/>
      <c r="D46" s="4"/>
      <c r="L46" s="21"/>
      <c r="M46" s="21"/>
      <c r="N46" s="21"/>
      <c r="O46" s="21"/>
    </row>
    <row r="47" spans="1:16" x14ac:dyDescent="0.35">
      <c r="A47" s="1" t="s">
        <v>42</v>
      </c>
      <c r="B47" s="4"/>
      <c r="C47" s="4"/>
      <c r="D47" s="4"/>
      <c r="L47" s="21"/>
      <c r="M47" s="21"/>
      <c r="N47" s="21"/>
      <c r="O47" s="21"/>
    </row>
    <row r="48" spans="1:16" x14ac:dyDescent="0.35">
      <c r="A48" s="3" t="s">
        <v>213</v>
      </c>
      <c r="B48" s="4"/>
      <c r="C48" s="4"/>
      <c r="D48" s="4"/>
      <c r="L48" s="21"/>
      <c r="M48" s="21"/>
      <c r="N48" s="21"/>
      <c r="O48" s="21"/>
    </row>
    <row r="49" spans="1:16" x14ac:dyDescent="0.35">
      <c r="A49" s="2" t="s">
        <v>0</v>
      </c>
      <c r="B49" s="4"/>
      <c r="C49" s="4"/>
      <c r="D49" s="4"/>
      <c r="E49">
        <v>1</v>
      </c>
      <c r="L49" s="30">
        <f>SUMPRODUCT(
  --(LEFT([1]!day_11[produk], LEN($A48)) = $A48),
  --(ISNUMBER(VALUE(MID([1]!day_11[produk], LEN($A48)+1, 1)))),
  [1]!day_11[qty]
)</f>
        <v>0</v>
      </c>
      <c r="M49" s="30">
        <f>SUMPRODUCT(
  --(LEFT([1]!day_11[tujuan], LEN($A48)) = $A48),
  --(ISNUMBER(VALUE(MID([1]!day_11[tujuan], LEN($A48)+1, 1)))),
  [1]!day_11[harga]
)</f>
        <v>0</v>
      </c>
      <c r="N49" s="30">
        <f>SUMPRODUCT(
  --(LEFT([1]!day_11[qty], LEN($A48)) = $A48),
  --(ISNUMBER(VALUE(MID([1]!day_11[qty], LEN($A48)+1, 1)))),
  [1]!day_11[produk]
)</f>
        <v>0</v>
      </c>
      <c r="O49" s="30">
        <f>SUMPRODUCT(
  --(LEFT([1]!day_11[harga], LEN($A48)) = $A48),
  --(ISNUMBER(VALUE(MID([1]!day_11[harga], LEN($A48)+1, 1)))),
  [1]!day_11[tujuan]
)</f>
        <v>0</v>
      </c>
      <c r="P49" s="30">
        <f>SUMPRODUCT(
  --(LEFT([1]!day_11[produk], LEN($A48)) = $A48),
  --(ISNUMBER(VALUE(MID([1]!day_11[produk], LEN($A48)+1, 1)))),
  [1]!day_11[qty]
)</f>
        <v>0</v>
      </c>
    </row>
    <row r="50" spans="1:16" x14ac:dyDescent="0.35">
      <c r="A50" s="2" t="s">
        <v>1</v>
      </c>
      <c r="B50" s="4"/>
      <c r="C50" s="4"/>
      <c r="D50" s="4"/>
      <c r="E50" s="20">
        <v>356405</v>
      </c>
      <c r="L50" s="30">
        <f>SUMPRODUCT(
  --(LEFT([1]!day_11[produk], LEN($A48)) = $A48),
  --(ISNUMBER(VALUE(MID([1]!day_11[produk], LEN($A48)+1, 1)))),
  [1]!day_11[harga]
)</f>
        <v>0</v>
      </c>
      <c r="M50" s="30">
        <f>SUMPRODUCT(
  --(LEFT([1]!day_11[tujuan], LEN($A48)) = $A48),
  --(ISNUMBER(VALUE(MID([1]!day_11[tujuan], LEN($A48)+1, 1)))),
  [1]!day_11[produk]
)</f>
        <v>0</v>
      </c>
      <c r="N50" s="30">
        <f>SUMPRODUCT(
  --(LEFT([1]!day_11[qty], LEN($A48)) = $A48),
  --(ISNUMBER(VALUE(MID([1]!day_11[qty], LEN($A48)+1, 1)))),
  [1]!day_11[tujuan]
)</f>
        <v>0</v>
      </c>
      <c r="O50" s="30">
        <f>SUMPRODUCT(
  --(LEFT([1]!day_11[harga], LEN($A48)) = $A48),
  --(ISNUMBER(VALUE(MID([1]!day_11[harga], LEN($A48)+1, 1)))),
  [1]!day_11[qty]
)</f>
        <v>0</v>
      </c>
      <c r="P50" s="30">
        <f>SUMPRODUCT(
  --(LEFT([1]!day_11[produk], LEN($A48)) = $A48),
  --(ISNUMBER(VALUE(MID([1]!day_11[produk], LEN($A48)+1, 1)))),
  [1]!day_11[harga]
)</f>
        <v>0</v>
      </c>
    </row>
    <row r="51" spans="1:16" x14ac:dyDescent="0.35">
      <c r="B51" s="4"/>
      <c r="C51" s="4"/>
      <c r="D51" s="4"/>
      <c r="L51" s="21"/>
      <c r="M51" s="21"/>
      <c r="N51" s="21"/>
      <c r="O51" s="21"/>
      <c r="P51" s="21"/>
    </row>
    <row r="52" spans="1:16" x14ac:dyDescent="0.35">
      <c r="A52" s="1" t="s">
        <v>43</v>
      </c>
      <c r="B52" s="4"/>
      <c r="C52" s="4"/>
      <c r="D52" s="4"/>
      <c r="L52" s="21"/>
      <c r="M52" s="21"/>
      <c r="N52" s="21"/>
      <c r="O52" s="21"/>
      <c r="P52" s="21"/>
    </row>
    <row r="53" spans="1:16" x14ac:dyDescent="0.35">
      <c r="A53" s="3" t="s">
        <v>214</v>
      </c>
      <c r="B53" s="4"/>
      <c r="C53" s="4"/>
      <c r="D53" s="4"/>
      <c r="L53" s="21"/>
      <c r="M53" s="21"/>
      <c r="N53" s="21"/>
      <c r="O53" s="21"/>
      <c r="P53" s="21"/>
    </row>
    <row r="54" spans="1:16" x14ac:dyDescent="0.35">
      <c r="A54" s="2" t="s">
        <v>0</v>
      </c>
      <c r="B54" s="4"/>
      <c r="C54" s="4"/>
      <c r="D54" s="4"/>
      <c r="E54">
        <v>1</v>
      </c>
      <c r="L54" s="30">
        <f>SUMPRODUCT(
  --(LEFT([1]!day_11[produk], LEN($A53)) = $A53),
  --(ISNUMBER(VALUE(MID([1]!day_11[produk], LEN($A53)+1, 1)))),
  [1]!day_11[qty]
)</f>
        <v>0</v>
      </c>
      <c r="M54" s="30">
        <f>SUMPRODUCT(
  --(LEFT([1]!day_11[tujuan], LEN($A53)) = $A53),
  --(ISNUMBER(VALUE(MID([1]!day_11[tujuan], LEN($A53)+1, 1)))),
  [1]!day_11[harga]
)</f>
        <v>0</v>
      </c>
      <c r="N54" s="30">
        <f>SUMPRODUCT(
  --(LEFT([1]!day_11[qty], LEN($A53)) = $A53),
  --(ISNUMBER(VALUE(MID([1]!day_11[qty], LEN($A53)+1, 1)))),
  [1]!day_11[produk]
)</f>
        <v>0</v>
      </c>
      <c r="O54" s="30">
        <f>SUMPRODUCT(
  --(LEFT([1]!day_11[harga], LEN($A53)) = $A53),
  --(ISNUMBER(VALUE(MID([1]!day_11[harga], LEN($A53)+1, 1)))),
  [1]!day_11[tujuan]
)</f>
        <v>0</v>
      </c>
      <c r="P54" s="30">
        <f>SUMPRODUCT(
  --(LEFT([1]!day_11[produk], LEN($A53)) = $A53),
  --(ISNUMBER(VALUE(MID([1]!day_11[produk], LEN($A53)+1, 1)))),
  [1]!day_11[qty]
)</f>
        <v>0</v>
      </c>
    </row>
    <row r="55" spans="1:16" x14ac:dyDescent="0.35">
      <c r="A55" s="2" t="s">
        <v>1</v>
      </c>
      <c r="B55" s="4"/>
      <c r="C55" s="4"/>
      <c r="D55" s="4"/>
      <c r="E55" s="20">
        <v>36405</v>
      </c>
      <c r="L55" s="30">
        <f>SUMPRODUCT(
  --(LEFT([1]!day_11[produk], LEN($A53)) = $A53),
  --(ISNUMBER(VALUE(MID([1]!day_11[produk], LEN($A53)+1, 1)))),
  [1]!day_11[harga]
)</f>
        <v>0</v>
      </c>
      <c r="M55" s="30">
        <f>SUMPRODUCT(
  --(LEFT([1]!day_11[tujuan], LEN($A53)) = $A53),
  --(ISNUMBER(VALUE(MID([1]!day_11[tujuan], LEN($A53)+1, 1)))),
  [1]!day_11[produk]
)</f>
        <v>0</v>
      </c>
      <c r="N55" s="30">
        <f>SUMPRODUCT(
  --(LEFT([1]!day_11[qty], LEN($A53)) = $A53),
  --(ISNUMBER(VALUE(MID([1]!day_11[qty], LEN($A53)+1, 1)))),
  [1]!day_11[tujuan]
)</f>
        <v>0</v>
      </c>
      <c r="O55" s="30">
        <f>SUMPRODUCT(
  --(LEFT([1]!day_11[harga], LEN($A53)) = $A53),
  --(ISNUMBER(VALUE(MID([1]!day_11[harga], LEN($A53)+1, 1)))),
  [1]!day_11[qty]
)</f>
        <v>0</v>
      </c>
      <c r="P55" s="30">
        <f>SUMPRODUCT(
  --(LEFT([1]!day_11[produk], LEN($A53)) = $A53),
  --(ISNUMBER(VALUE(MID([1]!day_11[produk], LEN($A53)+1, 1)))),
  [1]!day_11[harga]
)</f>
        <v>0</v>
      </c>
    </row>
    <row r="56" spans="1:16" x14ac:dyDescent="0.35">
      <c r="B56" s="4"/>
      <c r="C56" s="4"/>
      <c r="D56" s="4"/>
      <c r="L56" s="21"/>
      <c r="M56" s="21"/>
      <c r="N56" s="21"/>
      <c r="O56" s="21"/>
      <c r="P56" s="21"/>
    </row>
    <row r="57" spans="1:16" x14ac:dyDescent="0.35">
      <c r="A57" s="1" t="s">
        <v>44</v>
      </c>
      <c r="B57" s="4"/>
      <c r="C57" s="4"/>
      <c r="D57" s="4"/>
      <c r="L57" s="21"/>
      <c r="M57" s="21"/>
      <c r="N57" s="21"/>
      <c r="O57" s="21"/>
      <c r="P57" s="21"/>
    </row>
    <row r="58" spans="1:16" x14ac:dyDescent="0.35">
      <c r="A58" s="3" t="s">
        <v>215</v>
      </c>
      <c r="B58" s="4"/>
      <c r="C58" s="4"/>
      <c r="D58" s="4"/>
      <c r="L58" s="21"/>
      <c r="M58" s="21"/>
      <c r="N58" s="21"/>
      <c r="O58" s="21"/>
      <c r="P58" s="21"/>
    </row>
    <row r="59" spans="1:16" x14ac:dyDescent="0.35">
      <c r="A59" s="2" t="s">
        <v>0</v>
      </c>
      <c r="B59" s="4"/>
      <c r="C59" s="4"/>
      <c r="D59" s="6"/>
      <c r="E59" s="6"/>
      <c r="L59" s="30">
        <f>SUMPRODUCT(
  --(LEFT([1]!day_11[produk], LEN($A58)) = $A58),
  --(ISNUMBER(VALUE(MID([1]!day_11[produk], LEN($A58)+1, 1)))),
  [1]!day_11[qty]
)</f>
        <v>0</v>
      </c>
      <c r="M59" s="30">
        <f>SUMPRODUCT(
  --(LEFT([1]!day_11[tujuan], LEN($A58)) = $A58),
  --(ISNUMBER(VALUE(MID([1]!day_11[tujuan], LEN($A58)+1, 1)))),
  [1]!day_11[harga]
)</f>
        <v>0</v>
      </c>
      <c r="N59" s="30">
        <f>SUMPRODUCT(
  --(LEFT([1]!day_11[qty], LEN($A58)) = $A58),
  --(ISNUMBER(VALUE(MID([1]!day_11[qty], LEN($A58)+1, 1)))),
  [1]!day_11[produk]
)</f>
        <v>0</v>
      </c>
      <c r="O59" s="30">
        <f>SUMPRODUCT(
  --(LEFT([1]!day_11[harga], LEN($A58)) = $A58),
  --(ISNUMBER(VALUE(MID([1]!day_11[harga], LEN($A58)+1, 1)))),
  [1]!day_11[tujuan]
)</f>
        <v>0</v>
      </c>
      <c r="P59" s="30">
        <f>SUMPRODUCT(
  --(LEFT([1]!day_11[produk], LEN($A58)) = $A58),
  --(ISNUMBER(VALUE(MID([1]!day_11[produk], LEN($A58)+1, 1)))),
  [1]!day_11[qty]
)</f>
        <v>0</v>
      </c>
    </row>
    <row r="60" spans="1:16" x14ac:dyDescent="0.35">
      <c r="A60" s="2" t="s">
        <v>1</v>
      </c>
      <c r="B60" s="4"/>
      <c r="C60" s="4"/>
      <c r="D60" s="4"/>
      <c r="L60" s="30">
        <f>SUMPRODUCT(
  --(LEFT([1]!day_11[produk], LEN($A58)) = $A58),
  --(ISNUMBER(VALUE(MID([1]!day_11[produk], LEN($A58)+1, 1)))),
  [1]!day_11[harga]
)</f>
        <v>0</v>
      </c>
      <c r="M60" s="30">
        <f>SUMPRODUCT(
  --(LEFT([1]!day_11[tujuan], LEN($A58)) = $A58),
  --(ISNUMBER(VALUE(MID([1]!day_11[tujuan], LEN($A58)+1, 1)))),
  [1]!day_11[produk]
)</f>
        <v>0</v>
      </c>
      <c r="N60" s="30">
        <f>SUMPRODUCT(
  --(LEFT([1]!day_11[qty], LEN($A58)) = $A58),
  --(ISNUMBER(VALUE(MID([1]!day_11[qty], LEN($A58)+1, 1)))),
  [1]!day_11[tujuan]
)</f>
        <v>0</v>
      </c>
      <c r="O60" s="30">
        <f>SUMPRODUCT(
  --(LEFT([1]!day_11[harga], LEN($A58)) = $A58),
  --(ISNUMBER(VALUE(MID([1]!day_11[harga], LEN($A58)+1, 1)))),
  [1]!day_11[qty]
)</f>
        <v>0</v>
      </c>
      <c r="P60" s="30">
        <f>SUMPRODUCT(
  --(LEFT([1]!day_11[produk], LEN($A58)) = $A58),
  --(ISNUMBER(VALUE(MID([1]!day_11[produk], LEN($A58)+1, 1)))),
  [1]!day_11[harga]
)</f>
        <v>0</v>
      </c>
    </row>
    <row r="61" spans="1:16" x14ac:dyDescent="0.35">
      <c r="B61" s="4"/>
      <c r="C61" s="4"/>
      <c r="D61" s="4"/>
      <c r="L61" s="21"/>
      <c r="M61" s="21"/>
      <c r="N61" s="21"/>
      <c r="O61" s="21"/>
      <c r="P61" s="21"/>
    </row>
    <row r="62" spans="1:16" x14ac:dyDescent="0.35">
      <c r="A62" s="1" t="s">
        <v>45</v>
      </c>
      <c r="B62" s="4"/>
      <c r="C62" s="4"/>
      <c r="D62" s="4"/>
      <c r="L62" s="21"/>
      <c r="M62" s="21"/>
      <c r="N62" s="21"/>
      <c r="O62" s="21"/>
      <c r="P62" s="21"/>
    </row>
    <row r="63" spans="1:16" x14ac:dyDescent="0.35">
      <c r="A63" s="3" t="s">
        <v>216</v>
      </c>
      <c r="B63" s="4"/>
      <c r="C63" s="4"/>
      <c r="D63" s="4"/>
      <c r="L63" s="21"/>
      <c r="M63" s="21"/>
      <c r="N63" s="21"/>
      <c r="O63" s="21"/>
      <c r="P63" s="21"/>
    </row>
    <row r="64" spans="1:16" x14ac:dyDescent="0.35">
      <c r="A64" s="2" t="s">
        <v>0</v>
      </c>
      <c r="B64" s="4">
        <v>57</v>
      </c>
      <c r="C64">
        <v>27</v>
      </c>
      <c r="D64" s="4">
        <v>27</v>
      </c>
      <c r="E64">
        <v>36</v>
      </c>
      <c r="F64">
        <v>32</v>
      </c>
      <c r="G64">
        <v>20</v>
      </c>
      <c r="H64">
        <v>33</v>
      </c>
      <c r="I64">
        <v>22</v>
      </c>
      <c r="J64">
        <v>29</v>
      </c>
      <c r="K64">
        <v>23</v>
      </c>
      <c r="L64" s="30">
        <f>SUMPRODUCT(
  --(LEFT([1]!day_11[produk], LEN($A63)) = $A63),
  --(ISNUMBER(VALUE(MID([1]!day_11[produk], LEN($A63)+1, 1)))),
  [1]!day_11[qty]
)</f>
        <v>22</v>
      </c>
      <c r="M64" s="30">
        <f>SUMPRODUCT(
  --(LEFT([1]!day_11[tujuan], LEN($A63)) = $A63),
  --(ISNUMBER(VALUE(MID([1]!day_11[tujuan], LEN($A63)+1, 1)))),
  [1]!day_11[harga]
)</f>
        <v>0</v>
      </c>
      <c r="N64" s="30">
        <f>SUMPRODUCT(
  --(LEFT([1]!day_11[qty], LEN($A63)) = $A63),
  --(ISNUMBER(VALUE(MID([1]!day_11[qty], LEN($A63)+1, 1)))),
  [1]!day_11[produk]
)</f>
        <v>0</v>
      </c>
      <c r="O64" s="30">
        <f>SUMPRODUCT(
  --(LEFT([1]!day_11[harga], LEN($A63)) = $A63),
  --(ISNUMBER(VALUE(MID([1]!day_11[harga], LEN($A63)+1, 1)))),
  [1]!day_11[tujuan]
)</f>
        <v>0</v>
      </c>
      <c r="P64" s="30">
        <f>SUMPRODUCT(
  --(LEFT([1]!day_11[produk], LEN($A63)) = $A63),
  --(ISNUMBER(VALUE(MID([1]!day_11[produk], LEN($A63)+1, 1)))),
  [1]!day_11[qty]
)</f>
        <v>22</v>
      </c>
    </row>
    <row r="65" spans="1:16" x14ac:dyDescent="0.35">
      <c r="A65" s="2" t="s">
        <v>1</v>
      </c>
      <c r="B65" s="28">
        <v>2822130</v>
      </c>
      <c r="C65" s="20">
        <v>1404740</v>
      </c>
      <c r="D65" s="20">
        <v>1293490</v>
      </c>
      <c r="E65" s="20">
        <v>1589390</v>
      </c>
      <c r="F65" s="20">
        <v>1874946</v>
      </c>
      <c r="G65" s="20">
        <v>978266</v>
      </c>
      <c r="H65" s="20">
        <v>1814985</v>
      </c>
      <c r="I65" s="20">
        <v>999907</v>
      </c>
      <c r="J65" s="20">
        <v>1802875</v>
      </c>
      <c r="K65" s="20">
        <v>1190435</v>
      </c>
      <c r="L65" s="30">
        <f>SUMPRODUCT(
  --(LEFT([1]!day_11[produk], LEN($A63)) = $A63),
  --(ISNUMBER(VALUE(MID([1]!day_11[produk], LEN($A63)+1, 1)))),
  [1]!day_11[harga]
)</f>
        <v>1226275</v>
      </c>
      <c r="M65" s="30">
        <f>SUMPRODUCT(
  --(LEFT([1]!day_11[tujuan], LEN($A63)) = $A63),
  --(ISNUMBER(VALUE(MID([1]!day_11[tujuan], LEN($A63)+1, 1)))),
  [1]!day_11[produk]
)</f>
        <v>0</v>
      </c>
      <c r="N65" s="30">
        <f>SUMPRODUCT(
  --(LEFT([1]!day_11[qty], LEN($A63)) = $A63),
  --(ISNUMBER(VALUE(MID([1]!day_11[qty], LEN($A63)+1, 1)))),
  [1]!day_11[tujuan]
)</f>
        <v>0</v>
      </c>
      <c r="O65" s="30">
        <f>SUMPRODUCT(
  --(LEFT([1]!day_11[harga], LEN($A63)) = $A63),
  --(ISNUMBER(VALUE(MID([1]!day_11[harga], LEN($A63)+1, 1)))),
  [1]!day_11[qty]
)</f>
        <v>0</v>
      </c>
      <c r="P65" s="30">
        <f>SUMPRODUCT(
  --(LEFT([1]!day_11[produk], LEN($A63)) = $A63),
  --(ISNUMBER(VALUE(MID([1]!day_11[produk], LEN($A63)+1, 1)))),
  [1]!day_11[harga]
)</f>
        <v>1226275</v>
      </c>
    </row>
    <row r="66" spans="1:16" x14ac:dyDescent="0.35">
      <c r="B66" s="4"/>
      <c r="D66" s="4"/>
      <c r="L66" s="21"/>
      <c r="M66" s="21"/>
      <c r="N66" s="21"/>
      <c r="O66" s="21"/>
      <c r="P66" s="21"/>
    </row>
    <row r="67" spans="1:16" x14ac:dyDescent="0.35">
      <c r="A67" s="1" t="s">
        <v>47</v>
      </c>
      <c r="B67" s="4"/>
      <c r="D67" s="4"/>
      <c r="L67" s="21"/>
      <c r="M67" s="21"/>
      <c r="N67" s="21"/>
      <c r="O67" s="21"/>
      <c r="P67" s="21"/>
    </row>
    <row r="68" spans="1:16" x14ac:dyDescent="0.35">
      <c r="A68" s="3" t="s">
        <v>217</v>
      </c>
      <c r="B68" s="4"/>
      <c r="D68" s="4"/>
      <c r="L68" s="21"/>
      <c r="M68" s="21"/>
      <c r="N68" s="21"/>
      <c r="O68" s="21"/>
      <c r="P68" s="21"/>
    </row>
    <row r="69" spans="1:16" x14ac:dyDescent="0.35">
      <c r="A69" s="2" t="s">
        <v>0</v>
      </c>
      <c r="B69" s="4">
        <v>6</v>
      </c>
      <c r="C69">
        <v>9</v>
      </c>
      <c r="D69" s="4">
        <v>11</v>
      </c>
      <c r="E69">
        <v>4</v>
      </c>
      <c r="F69">
        <v>9</v>
      </c>
      <c r="G69">
        <v>5</v>
      </c>
      <c r="H69">
        <v>7</v>
      </c>
      <c r="I69">
        <v>7</v>
      </c>
      <c r="J69">
        <v>10</v>
      </c>
      <c r="K69">
        <v>10</v>
      </c>
      <c r="L69" s="30">
        <f>SUMPRODUCT(
  --(LEFT([1]!day_11[produk], LEN($A68)) = $A68),
  --(ISNUMBER(VALUE(MID([1]!day_11[produk], LEN($A68)+1, 1)))),
  [1]!day_11[qty]
)</f>
        <v>10</v>
      </c>
      <c r="M69" s="30">
        <f>SUMPRODUCT(
  --(LEFT([1]!day_11[tujuan], LEN($A68)) = $A68),
  --(ISNUMBER(VALUE(MID([1]!day_11[tujuan], LEN($A68)+1, 1)))),
  [1]!day_11[harga]
)</f>
        <v>0</v>
      </c>
      <c r="N69" s="30">
        <f>SUMPRODUCT(
  --(LEFT([1]!day_11[qty], LEN($A68)) = $A68),
  --(ISNUMBER(VALUE(MID([1]!day_11[qty], LEN($A68)+1, 1)))),
  [1]!day_11[produk]
)</f>
        <v>0</v>
      </c>
      <c r="O69" s="30">
        <f>SUMPRODUCT(
  --(LEFT([1]!day_11[harga], LEN($A68)) = $A68),
  --(ISNUMBER(VALUE(MID([1]!day_11[harga], LEN($A68)+1, 1)))),
  [1]!day_11[tujuan]
)</f>
        <v>0</v>
      </c>
      <c r="P69" s="30">
        <f>SUMPRODUCT(
  --(LEFT([1]!day_11[produk], LEN($A68)) = $A68),
  --(ISNUMBER(VALUE(MID([1]!day_11[produk], LEN($A68)+1, 1)))),
  [1]!day_11[qty]
)</f>
        <v>10</v>
      </c>
    </row>
    <row r="70" spans="1:16" x14ac:dyDescent="0.35">
      <c r="A70" s="2" t="s">
        <v>1</v>
      </c>
      <c r="B70" s="20">
        <v>267960</v>
      </c>
      <c r="C70" s="20">
        <v>367810</v>
      </c>
      <c r="D70" s="20">
        <v>365930</v>
      </c>
      <c r="E70" s="20">
        <v>224193</v>
      </c>
      <c r="F70" s="20">
        <v>322280</v>
      </c>
      <c r="G70" s="20">
        <v>234295</v>
      </c>
      <c r="H70" s="20">
        <v>334325</v>
      </c>
      <c r="I70" s="20">
        <v>505050</v>
      </c>
      <c r="J70" s="20">
        <v>468170</v>
      </c>
      <c r="K70" s="20">
        <v>468555</v>
      </c>
      <c r="L70" s="30">
        <f>SUMPRODUCT(
  --(LEFT([1]!day_11[produk], LEN($A68)) = $A68),
  --(ISNUMBER(VALUE(MID([1]!day_11[produk], LEN($A68)+1, 1)))),
  [1]!day_11[harga]
)</f>
        <v>434020</v>
      </c>
      <c r="M70" s="30">
        <f>SUMPRODUCT(
  --(LEFT([1]!day_11[tujuan], LEN($A68)) = $A68),
  --(ISNUMBER(VALUE(MID([1]!day_11[tujuan], LEN($A68)+1, 1)))),
  [1]!day_11[produk]
)</f>
        <v>0</v>
      </c>
      <c r="N70" s="30">
        <f>SUMPRODUCT(
  --(LEFT([1]!day_11[qty], LEN($A68)) = $A68),
  --(ISNUMBER(VALUE(MID([1]!day_11[qty], LEN($A68)+1, 1)))),
  [1]!day_11[tujuan]
)</f>
        <v>0</v>
      </c>
      <c r="O70" s="30">
        <f>SUMPRODUCT(
  --(LEFT([1]!day_11[harga], LEN($A68)) = $A68),
  --(ISNUMBER(VALUE(MID([1]!day_11[harga], LEN($A68)+1, 1)))),
  [1]!day_11[qty]
)</f>
        <v>0</v>
      </c>
      <c r="P70" s="30">
        <f>SUMPRODUCT(
  --(LEFT([1]!day_11[produk], LEN($A68)) = $A68),
  --(ISNUMBER(VALUE(MID([1]!day_11[produk], LEN($A68)+1, 1)))),
  [1]!day_11[harga]
)</f>
        <v>434020</v>
      </c>
    </row>
    <row r="71" spans="1:16" x14ac:dyDescent="0.35">
      <c r="B71" s="4"/>
      <c r="D71" s="4"/>
      <c r="L71" s="21"/>
      <c r="M71" s="21"/>
      <c r="N71" s="21"/>
      <c r="O71" s="21"/>
      <c r="P71" s="21"/>
    </row>
    <row r="72" spans="1:16" x14ac:dyDescent="0.35">
      <c r="A72" s="1" t="s">
        <v>48</v>
      </c>
      <c r="B72" s="4"/>
      <c r="D72" s="4"/>
      <c r="L72" s="21"/>
      <c r="M72" s="21"/>
      <c r="N72" s="21"/>
      <c r="O72" s="21"/>
      <c r="P72" s="21"/>
    </row>
    <row r="73" spans="1:16" x14ac:dyDescent="0.35">
      <c r="A73" s="3" t="s">
        <v>218</v>
      </c>
      <c r="B73" s="4"/>
      <c r="D73" s="4"/>
      <c r="L73" s="21"/>
      <c r="M73" s="21"/>
      <c r="N73" s="21"/>
      <c r="O73" s="21"/>
      <c r="P73" s="21"/>
    </row>
    <row r="74" spans="1:16" x14ac:dyDescent="0.35">
      <c r="A74" s="2" t="s">
        <v>0</v>
      </c>
      <c r="B74" s="4">
        <v>1</v>
      </c>
      <c r="D74" s="4">
        <v>1</v>
      </c>
      <c r="G74">
        <v>1</v>
      </c>
      <c r="I74">
        <v>1</v>
      </c>
      <c r="L74" s="30">
        <f>SUMPRODUCT(
  --(LEFT([1]!day_11[produk], LEN($A73)) = $A73),
  --(ISNUMBER(VALUE(MID([1]!day_11[produk], LEN($A73)+1, 1)))),
  [1]!day_11[qty]
)</f>
        <v>0</v>
      </c>
      <c r="M74" s="30">
        <f>SUMPRODUCT(
  --(LEFT([1]!day_11[tujuan], LEN($A73)) = $A73),
  --(ISNUMBER(VALUE(MID([1]!day_11[tujuan], LEN($A73)+1, 1)))),
  [1]!day_11[harga]
)</f>
        <v>0</v>
      </c>
      <c r="N74" s="30">
        <f>SUMPRODUCT(
  --(LEFT([1]!day_11[qty], LEN($A73)) = $A73),
  --(ISNUMBER(VALUE(MID([1]!day_11[qty], LEN($A73)+1, 1)))),
  [1]!day_11[produk]
)</f>
        <v>0</v>
      </c>
      <c r="O74" s="30">
        <f>SUMPRODUCT(
  --(LEFT([1]!day_11[harga], LEN($A73)) = $A73),
  --(ISNUMBER(VALUE(MID([1]!day_11[harga], LEN($A73)+1, 1)))),
  [1]!day_11[tujuan]
)</f>
        <v>0</v>
      </c>
      <c r="P74" s="30">
        <f>SUMPRODUCT(
  --(LEFT([1]!day_11[produk], LEN($A73)) = $A73),
  --(ISNUMBER(VALUE(MID([1]!day_11[produk], LEN($A73)+1, 1)))),
  [1]!day_11[qty]
)</f>
        <v>0</v>
      </c>
    </row>
    <row r="75" spans="1:16" x14ac:dyDescent="0.35">
      <c r="A75" s="2" t="s">
        <v>1</v>
      </c>
      <c r="B75" s="20">
        <v>32755</v>
      </c>
      <c r="D75" s="20">
        <v>32755</v>
      </c>
      <c r="G75" s="20">
        <v>32755</v>
      </c>
      <c r="I75" s="20">
        <v>32755</v>
      </c>
      <c r="L75" s="30">
        <f>SUMPRODUCT(
  --(LEFT([1]!day_11[produk], LEN($A73)) = $A73),
  --(ISNUMBER(VALUE(MID([1]!day_11[produk], LEN($A73)+1, 1)))),
  [1]!day_11[harga]
)</f>
        <v>0</v>
      </c>
      <c r="M75" s="30">
        <f>SUMPRODUCT(
  --(LEFT([1]!day_11[tujuan], LEN($A73)) = $A73),
  --(ISNUMBER(VALUE(MID([1]!day_11[tujuan], LEN($A73)+1, 1)))),
  [1]!day_11[produk]
)</f>
        <v>0</v>
      </c>
      <c r="N75" s="30">
        <f>SUMPRODUCT(
  --(LEFT([1]!day_11[qty], LEN($A73)) = $A73),
  --(ISNUMBER(VALUE(MID([1]!day_11[qty], LEN($A73)+1, 1)))),
  [1]!day_11[tujuan]
)</f>
        <v>0</v>
      </c>
      <c r="O75" s="30">
        <f>SUMPRODUCT(
  --(LEFT([1]!day_11[harga], LEN($A73)) = $A73),
  --(ISNUMBER(VALUE(MID([1]!day_11[harga], LEN($A73)+1, 1)))),
  [1]!day_11[qty]
)</f>
        <v>0</v>
      </c>
      <c r="P75" s="30">
        <f>SUMPRODUCT(
  --(LEFT([1]!day_11[produk], LEN($A73)) = $A73),
  --(ISNUMBER(VALUE(MID([1]!day_11[produk], LEN($A73)+1, 1)))),
  [1]!day_11[harga]
)</f>
        <v>0</v>
      </c>
    </row>
    <row r="76" spans="1:16" x14ac:dyDescent="0.35">
      <c r="B76" s="4"/>
      <c r="D76" s="4"/>
      <c r="L76" s="21"/>
      <c r="M76" s="21"/>
      <c r="N76" s="21"/>
      <c r="O76" s="21"/>
      <c r="P76" s="21"/>
    </row>
    <row r="77" spans="1:16" x14ac:dyDescent="0.35">
      <c r="A77" s="1" t="s">
        <v>41</v>
      </c>
      <c r="B77" s="4"/>
      <c r="D77" s="4"/>
      <c r="L77" s="21"/>
      <c r="M77" s="21"/>
      <c r="N77" s="21"/>
      <c r="O77" s="21"/>
      <c r="P77" s="21"/>
    </row>
    <row r="78" spans="1:16" x14ac:dyDescent="0.35">
      <c r="A78" s="3" t="s">
        <v>219</v>
      </c>
      <c r="B78" s="4"/>
      <c r="D78" s="4"/>
      <c r="L78" s="21"/>
      <c r="M78" s="21"/>
      <c r="N78" s="21"/>
      <c r="O78" s="21"/>
      <c r="P78" s="21"/>
    </row>
    <row r="79" spans="1:16" x14ac:dyDescent="0.35">
      <c r="A79" s="2" t="s">
        <v>0</v>
      </c>
      <c r="B79" s="4">
        <v>1</v>
      </c>
      <c r="D79" s="4"/>
      <c r="F79">
        <v>1</v>
      </c>
      <c r="L79" s="30">
        <f>SUMPRODUCT(
  --(LEFT([1]!day_11[produk], LEN($A78)) = $A78),
  --(ISNUMBER(VALUE(MID([1]!day_11[produk], LEN($A78)+1, 1)))),
  [1]!day_11[qty]
)</f>
        <v>0</v>
      </c>
      <c r="M79" s="30">
        <f>SUMPRODUCT(
  --(LEFT([1]!day_11[tujuan], LEN($A78)) = $A78),
  --(ISNUMBER(VALUE(MID([1]!day_11[tujuan], LEN($A78)+1, 1)))),
  [1]!day_11[harga]
)</f>
        <v>0</v>
      </c>
      <c r="N79" s="30">
        <f>SUMPRODUCT(
  --(LEFT([1]!day_11[qty], LEN($A78)) = $A78),
  --(ISNUMBER(VALUE(MID([1]!day_11[qty], LEN($A78)+1, 1)))),
  [1]!day_11[produk]
)</f>
        <v>0</v>
      </c>
      <c r="O79" s="30">
        <f>SUMPRODUCT(
  --(LEFT([1]!day_11[harga], LEN($A78)) = $A78),
  --(ISNUMBER(VALUE(MID([1]!day_11[harga], LEN($A78)+1, 1)))),
  [1]!day_11[tujuan]
)</f>
        <v>0</v>
      </c>
      <c r="P79" s="30">
        <f>SUMPRODUCT(
  --(LEFT([1]!day_11[produk], LEN($A78)) = $A78),
  --(ISNUMBER(VALUE(MID([1]!day_11[produk], LEN($A78)+1, 1)))),
  [1]!day_11[qty]
)</f>
        <v>0</v>
      </c>
    </row>
    <row r="80" spans="1:16" x14ac:dyDescent="0.35">
      <c r="A80" s="2" t="s">
        <v>1</v>
      </c>
      <c r="B80" s="4">
        <v>25380</v>
      </c>
      <c r="D80" s="6"/>
      <c r="F80" s="20">
        <v>18775</v>
      </c>
      <c r="L80" s="30">
        <f>SUMPRODUCT(
  --(LEFT([1]!day_11[produk], LEN($A78)) = $A78),
  --(ISNUMBER(VALUE(MID([1]!day_11[produk], LEN($A78)+1, 1)))),
  [1]!day_11[harga]
)</f>
        <v>0</v>
      </c>
      <c r="M80" s="30">
        <f>SUMPRODUCT(
  --(LEFT([1]!day_11[tujuan], LEN($A78)) = $A78),
  --(ISNUMBER(VALUE(MID([1]!day_11[tujuan], LEN($A78)+1, 1)))),
  [1]!day_11[produk]
)</f>
        <v>0</v>
      </c>
      <c r="N80" s="30">
        <f>SUMPRODUCT(
  --(LEFT([1]!day_11[qty], LEN($A78)) = $A78),
  --(ISNUMBER(VALUE(MID([1]!day_11[qty], LEN($A78)+1, 1)))),
  [1]!day_11[tujuan]
)</f>
        <v>0</v>
      </c>
      <c r="O80" s="30">
        <f>SUMPRODUCT(
  --(LEFT([1]!day_11[harga], LEN($A78)) = $A78),
  --(ISNUMBER(VALUE(MID([1]!day_11[harga], LEN($A78)+1, 1)))),
  [1]!day_11[qty]
)</f>
        <v>0</v>
      </c>
      <c r="P80" s="30">
        <f>SUMPRODUCT(
  --(LEFT([1]!day_11[produk], LEN($A78)) = $A78),
  --(ISNUMBER(VALUE(MID([1]!day_11[produk], LEN($A78)+1, 1)))),
  [1]!day_11[harga]
)</f>
        <v>0</v>
      </c>
    </row>
    <row r="81" spans="1:16" x14ac:dyDescent="0.35">
      <c r="B81" s="4"/>
      <c r="D81" s="4"/>
      <c r="L81" s="21"/>
      <c r="M81" s="21"/>
      <c r="N81" s="21"/>
      <c r="O81" s="21"/>
      <c r="P81" s="21"/>
    </row>
    <row r="82" spans="1:16" x14ac:dyDescent="0.35">
      <c r="A82" s="1" t="s">
        <v>49</v>
      </c>
      <c r="B82" s="4"/>
      <c r="D82" s="4"/>
      <c r="L82" s="21"/>
      <c r="M82" s="21"/>
      <c r="N82" s="21"/>
      <c r="O82" s="21"/>
      <c r="P82" s="21"/>
    </row>
    <row r="83" spans="1:16" x14ac:dyDescent="0.35">
      <c r="A83" s="3" t="s">
        <v>220</v>
      </c>
      <c r="B83" s="4"/>
      <c r="D83" s="4"/>
      <c r="L83" s="21"/>
      <c r="M83" s="21"/>
      <c r="N83" s="21"/>
      <c r="O83" s="21"/>
      <c r="P83" s="21"/>
    </row>
    <row r="84" spans="1:16" x14ac:dyDescent="0.35">
      <c r="A84" s="2" t="s">
        <v>0</v>
      </c>
      <c r="B84" s="4">
        <v>3</v>
      </c>
      <c r="C84">
        <v>4</v>
      </c>
      <c r="D84" s="4">
        <v>3</v>
      </c>
      <c r="E84">
        <v>2</v>
      </c>
      <c r="F84">
        <v>2</v>
      </c>
      <c r="H84">
        <v>16</v>
      </c>
      <c r="I84">
        <v>2</v>
      </c>
      <c r="J84">
        <v>1</v>
      </c>
      <c r="K84">
        <v>4</v>
      </c>
      <c r="L84" s="30">
        <f>SUMPRODUCT(
  --(LEFT([1]!day_11[produk], LEN($A83)) = $A83),
  --(ISNUMBER(VALUE(MID([1]!day_11[produk], LEN($A83)+1, 1)))),
  [1]!day_11[qty]
)</f>
        <v>0</v>
      </c>
      <c r="M84" s="30">
        <f>SUMPRODUCT(
  --(LEFT([1]!day_11[tujuan], LEN($A83)) = $A83),
  --(ISNUMBER(VALUE(MID([1]!day_11[tujuan], LEN($A83)+1, 1)))),
  [1]!day_11[harga]
)</f>
        <v>0</v>
      </c>
      <c r="N84" s="30">
        <f>SUMPRODUCT(
  --(LEFT([1]!day_11[qty], LEN($A83)) = $A83),
  --(ISNUMBER(VALUE(MID([1]!day_11[qty], LEN($A83)+1, 1)))),
  [1]!day_11[produk]
)</f>
        <v>0</v>
      </c>
      <c r="O84" s="30">
        <f>SUMPRODUCT(
  --(LEFT([1]!day_11[harga], LEN($A83)) = $A83),
  --(ISNUMBER(VALUE(MID([1]!day_11[harga], LEN($A83)+1, 1)))),
  [1]!day_11[tujuan]
)</f>
        <v>0</v>
      </c>
      <c r="P84" s="30">
        <f>SUMPRODUCT(
  --(LEFT([1]!day_11[produk], LEN($A83)) = $A83),
  --(ISNUMBER(VALUE(MID([1]!day_11[produk], LEN($A83)+1, 1)))),
  [1]!day_11[qty]
)</f>
        <v>0</v>
      </c>
    </row>
    <row r="85" spans="1:16" x14ac:dyDescent="0.35">
      <c r="A85" s="2" t="s">
        <v>1</v>
      </c>
      <c r="B85" s="27">
        <v>20400</v>
      </c>
      <c r="C85" s="20">
        <v>41340</v>
      </c>
      <c r="D85" s="20">
        <v>20565</v>
      </c>
      <c r="E85" s="20">
        <v>17010</v>
      </c>
      <c r="F85" s="20">
        <v>27210</v>
      </c>
      <c r="H85" s="20">
        <v>211124</v>
      </c>
      <c r="I85" s="20">
        <v>23811</v>
      </c>
      <c r="J85" s="20">
        <v>11725</v>
      </c>
      <c r="K85" s="20">
        <v>62595</v>
      </c>
      <c r="L85" s="30">
        <f>SUMPRODUCT(
  --(LEFT([1]!day_11[produk], LEN($A83)) = $A83),
  --(ISNUMBER(VALUE(MID([1]!day_11[produk], LEN($A83)+1, 1)))),
  [1]!day_11[harga]
)</f>
        <v>0</v>
      </c>
      <c r="M85" s="30">
        <f>SUMPRODUCT(
  --(LEFT([1]!day_11[tujuan], LEN($A83)) = $A83),
  --(ISNUMBER(VALUE(MID([1]!day_11[tujuan], LEN($A83)+1, 1)))),
  [1]!day_11[produk]
)</f>
        <v>0</v>
      </c>
      <c r="N85" s="30">
        <f>SUMPRODUCT(
  --(LEFT([1]!day_11[qty], LEN($A83)) = $A83),
  --(ISNUMBER(VALUE(MID([1]!day_11[qty], LEN($A83)+1, 1)))),
  [1]!day_11[tujuan]
)</f>
        <v>0</v>
      </c>
      <c r="O85" s="30">
        <f>SUMPRODUCT(
  --(LEFT([1]!day_11[harga], LEN($A83)) = $A83),
  --(ISNUMBER(VALUE(MID([1]!day_11[harga], LEN($A83)+1, 1)))),
  [1]!day_11[qty]
)</f>
        <v>0</v>
      </c>
      <c r="P85" s="30">
        <f>SUMPRODUCT(
  --(LEFT([1]!day_11[produk], LEN($A83)) = $A83),
  --(ISNUMBER(VALUE(MID([1]!day_11[produk], LEN($A83)+1, 1)))),
  [1]!day_11[harga]
)</f>
        <v>0</v>
      </c>
    </row>
    <row r="86" spans="1:16" x14ac:dyDescent="0.35">
      <c r="B86" s="4"/>
      <c r="D86" s="4"/>
      <c r="L86" s="21"/>
      <c r="M86" s="21"/>
      <c r="N86" s="21"/>
      <c r="O86" s="21"/>
      <c r="P86" s="21"/>
    </row>
    <row r="87" spans="1:16" x14ac:dyDescent="0.35">
      <c r="A87" s="1" t="s">
        <v>56</v>
      </c>
      <c r="B87" s="4"/>
      <c r="D87" s="4"/>
      <c r="L87" s="21"/>
      <c r="M87" s="21"/>
      <c r="N87" s="21"/>
      <c r="O87" s="21"/>
      <c r="P87" s="21"/>
    </row>
    <row r="88" spans="1:16" x14ac:dyDescent="0.35">
      <c r="A88" s="3" t="s">
        <v>221</v>
      </c>
      <c r="B88" s="4"/>
      <c r="D88" s="4"/>
      <c r="L88" s="21"/>
      <c r="M88" s="21"/>
      <c r="N88" s="21"/>
      <c r="O88" s="21"/>
      <c r="P88" s="21"/>
    </row>
    <row r="89" spans="1:16" x14ac:dyDescent="0.35">
      <c r="A89" s="2" t="s">
        <v>0</v>
      </c>
      <c r="B89" s="4">
        <v>249</v>
      </c>
      <c r="C89">
        <v>60</v>
      </c>
      <c r="D89" s="4">
        <v>71</v>
      </c>
      <c r="E89">
        <v>61</v>
      </c>
      <c r="F89">
        <v>47</v>
      </c>
      <c r="H89">
        <v>8</v>
      </c>
      <c r="I89">
        <v>55</v>
      </c>
      <c r="J89">
        <v>85</v>
      </c>
      <c r="K89">
        <v>102</v>
      </c>
      <c r="L89" s="30">
        <f>SUMPRODUCT(
  --(LEFT([1]!day_11[produk], LEN($A88)) = $A88),
  --(ISNUMBER(VALUE(MID([1]!day_11[produk], LEN($A88)+1, 1)))),
  [1]!day_11[qty]
)</f>
        <v>109</v>
      </c>
      <c r="M89" s="30">
        <f>SUMPRODUCT(
  --(LEFT([1]!day_11[tujuan], LEN($A88)) = $A88),
  --(ISNUMBER(VALUE(MID([1]!day_11[tujuan], LEN($A88)+1, 1)))),
  [1]!day_11[harga]
)</f>
        <v>0</v>
      </c>
      <c r="N89" s="30">
        <f>SUMPRODUCT(
  --(LEFT([1]!day_11[qty], LEN($A88)) = $A88),
  --(ISNUMBER(VALUE(MID([1]!day_11[qty], LEN($A88)+1, 1)))),
  [1]!day_11[produk]
)</f>
        <v>0</v>
      </c>
      <c r="O89" s="30">
        <f>SUMPRODUCT(
  --(LEFT([1]!day_11[harga], LEN($A88)) = $A88),
  --(ISNUMBER(VALUE(MID([1]!day_11[harga], LEN($A88)+1, 1)))),
  [1]!day_11[tujuan]
)</f>
        <v>0</v>
      </c>
      <c r="P89" s="30">
        <f>SUMPRODUCT(
  --(LEFT([1]!day_11[produk], LEN($A88)) = $A88),
  --(ISNUMBER(VALUE(MID([1]!day_11[produk], LEN($A88)+1, 1)))),
  [1]!day_11[qty]
)</f>
        <v>109</v>
      </c>
    </row>
    <row r="90" spans="1:16" x14ac:dyDescent="0.35">
      <c r="A90" s="2" t="s">
        <v>1</v>
      </c>
      <c r="B90" s="6">
        <v>1919805</v>
      </c>
      <c r="C90" s="20">
        <v>832041</v>
      </c>
      <c r="D90" s="20">
        <v>969512</v>
      </c>
      <c r="E90" s="20">
        <v>1027546</v>
      </c>
      <c r="F90" s="20">
        <v>591121</v>
      </c>
      <c r="H90" s="20">
        <v>88785</v>
      </c>
      <c r="I90" s="20">
        <v>574140</v>
      </c>
      <c r="J90" s="20">
        <v>1048853</v>
      </c>
      <c r="K90" s="20">
        <v>1181456</v>
      </c>
      <c r="L90" s="30">
        <f>SUMPRODUCT(
  --(LEFT([1]!day_11[produk], LEN($A88)) = $A88),
  --(ISNUMBER(VALUE(MID([1]!day_11[produk], LEN($A88)+1, 1)))),
  [1]!day_11[harga]
)</f>
        <v>1028893</v>
      </c>
      <c r="M90" s="30">
        <f>SUMPRODUCT(
  --(LEFT([1]!day_11[tujuan], LEN($A88)) = $A88),
  --(ISNUMBER(VALUE(MID([1]!day_11[tujuan], LEN($A88)+1, 1)))),
  [1]!day_11[produk]
)</f>
        <v>0</v>
      </c>
      <c r="N90" s="30">
        <f>SUMPRODUCT(
  --(LEFT([1]!day_11[qty], LEN($A88)) = $A88),
  --(ISNUMBER(VALUE(MID([1]!day_11[qty], LEN($A88)+1, 1)))),
  [1]!day_11[tujuan]
)</f>
        <v>0</v>
      </c>
      <c r="O90" s="30">
        <f>SUMPRODUCT(
  --(LEFT([1]!day_11[harga], LEN($A88)) = $A88),
  --(ISNUMBER(VALUE(MID([1]!day_11[harga], LEN($A88)+1, 1)))),
  [1]!day_11[qty]
)</f>
        <v>0</v>
      </c>
      <c r="P90" s="30">
        <f>SUMPRODUCT(
  --(LEFT([1]!day_11[produk], LEN($A88)) = $A88),
  --(ISNUMBER(VALUE(MID([1]!day_11[produk], LEN($A88)+1, 1)))),
  [1]!day_11[harga]
)</f>
        <v>1028893</v>
      </c>
    </row>
    <row r="91" spans="1:16" x14ac:dyDescent="0.35">
      <c r="B91" s="4"/>
      <c r="D91" s="4"/>
      <c r="L91" s="21"/>
      <c r="M91" s="21"/>
      <c r="N91" s="21"/>
      <c r="O91" s="21"/>
      <c r="P91" s="21"/>
    </row>
    <row r="92" spans="1:16" x14ac:dyDescent="0.35">
      <c r="A92" s="1" t="s">
        <v>50</v>
      </c>
      <c r="B92" s="4"/>
      <c r="D92" s="4"/>
      <c r="L92" s="21"/>
      <c r="M92" s="21"/>
      <c r="N92" s="21"/>
      <c r="O92" s="21"/>
      <c r="P92" s="21"/>
    </row>
    <row r="93" spans="1:16" x14ac:dyDescent="0.35">
      <c r="A93" s="3" t="s">
        <v>222</v>
      </c>
      <c r="B93" s="4">
        <v>12</v>
      </c>
      <c r="C93">
        <v>15</v>
      </c>
      <c r="D93" s="4">
        <v>18</v>
      </c>
      <c r="E93">
        <v>24</v>
      </c>
      <c r="F93">
        <v>23</v>
      </c>
      <c r="G93">
        <v>28</v>
      </c>
      <c r="H93">
        <v>15</v>
      </c>
      <c r="I93">
        <v>16</v>
      </c>
      <c r="J93">
        <v>12</v>
      </c>
      <c r="K93">
        <v>28</v>
      </c>
      <c r="L93" s="21"/>
      <c r="M93" s="21"/>
      <c r="N93" s="21"/>
      <c r="O93" s="21"/>
      <c r="P93" s="21"/>
    </row>
    <row r="94" spans="1:16" x14ac:dyDescent="0.35">
      <c r="A94" s="2" t="s">
        <v>0</v>
      </c>
      <c r="B94" s="28">
        <v>65325</v>
      </c>
      <c r="C94" s="20">
        <v>93083</v>
      </c>
      <c r="D94" s="20">
        <v>111545</v>
      </c>
      <c r="E94" s="20">
        <v>142721</v>
      </c>
      <c r="F94" s="20">
        <v>133125</v>
      </c>
      <c r="G94" s="20">
        <v>167990</v>
      </c>
      <c r="H94" s="20">
        <v>98258</v>
      </c>
      <c r="I94" s="20">
        <v>97068</v>
      </c>
      <c r="J94" s="20">
        <v>75668</v>
      </c>
      <c r="K94" s="20">
        <v>171475</v>
      </c>
      <c r="L94" s="30">
        <f>SUMPRODUCT(
  --(LEFT([1]!day_11[produk], LEN($A93)) = $A93),
  --(ISNUMBER(VALUE(MID([1]!day_11[produk], LEN($A93)+1, 1)))),
  [1]!day_11[qty]
)</f>
        <v>15</v>
      </c>
      <c r="M94" s="30">
        <f>SUMPRODUCT(
  --(LEFT([1]!day_11[tujuan], LEN($A93)) = $A93),
  --(ISNUMBER(VALUE(MID([1]!day_11[tujuan], LEN($A93)+1, 1)))),
  [1]!day_11[harga]
)</f>
        <v>0</v>
      </c>
      <c r="N94" s="30">
        <f>SUMPRODUCT(
  --(LEFT([1]!day_11[qty], LEN($A93)) = $A93),
  --(ISNUMBER(VALUE(MID([1]!day_11[qty], LEN($A93)+1, 1)))),
  [1]!day_11[produk]
)</f>
        <v>0</v>
      </c>
      <c r="O94" s="30">
        <f>SUMPRODUCT(
  --(LEFT([1]!day_11[harga], LEN($A93)) = $A93),
  --(ISNUMBER(VALUE(MID([1]!day_11[harga], LEN($A93)+1, 1)))),
  [1]!day_11[tujuan]
)</f>
        <v>0</v>
      </c>
      <c r="P94" s="30">
        <f>SUMPRODUCT(
  --(LEFT([1]!day_11[produk], LEN($A93)) = $A93),
  --(ISNUMBER(VALUE(MID([1]!day_11[produk], LEN($A93)+1, 1)))),
  [1]!day_11[qty]
)</f>
        <v>15</v>
      </c>
    </row>
    <row r="95" spans="1:16" x14ac:dyDescent="0.35">
      <c r="A95" s="2" t="s">
        <v>1</v>
      </c>
      <c r="B95" s="27"/>
      <c r="D95" s="6"/>
      <c r="L95" s="30">
        <f>SUMPRODUCT(
  --(LEFT([1]!day_11[produk], LEN($A93)) = $A93),
  --(ISNUMBER(VALUE(MID([1]!day_11[produk], LEN($A93)+1, 1)))),
  [1]!day_11[harga]
)</f>
        <v>89110</v>
      </c>
      <c r="M95" s="30">
        <f>SUMPRODUCT(
  --(LEFT([1]!day_11[tujuan], LEN($A93)) = $A93),
  --(ISNUMBER(VALUE(MID([1]!day_11[tujuan], LEN($A93)+1, 1)))),
  [1]!day_11[produk]
)</f>
        <v>0</v>
      </c>
      <c r="N95" s="30">
        <f>SUMPRODUCT(
  --(LEFT([1]!day_11[qty], LEN($A93)) = $A93),
  --(ISNUMBER(VALUE(MID([1]!day_11[qty], LEN($A93)+1, 1)))),
  [1]!day_11[tujuan]
)</f>
        <v>0</v>
      </c>
      <c r="O95" s="30">
        <f>SUMPRODUCT(
  --(LEFT([1]!day_11[harga], LEN($A93)) = $A93),
  --(ISNUMBER(VALUE(MID([1]!day_11[harga], LEN($A93)+1, 1)))),
  [1]!day_11[qty]
)</f>
        <v>0</v>
      </c>
      <c r="P95" s="30">
        <f>SUMPRODUCT(
  --(LEFT([1]!day_11[produk], LEN($A93)) = $A93),
  --(ISNUMBER(VALUE(MID([1]!day_11[produk], LEN($A93)+1, 1)))),
  [1]!day_11[harga]
)</f>
        <v>89110</v>
      </c>
    </row>
    <row r="96" spans="1:16" x14ac:dyDescent="0.35">
      <c r="B96" s="4"/>
      <c r="D96" s="4"/>
      <c r="L96" s="21"/>
      <c r="M96" s="21"/>
      <c r="N96" s="21"/>
      <c r="O96" s="21"/>
      <c r="P96" s="21"/>
    </row>
    <row r="97" spans="1:16" x14ac:dyDescent="0.35">
      <c r="A97" s="1" t="s">
        <v>51</v>
      </c>
      <c r="B97" s="4"/>
      <c r="D97" s="4"/>
      <c r="L97" s="21"/>
      <c r="M97" s="21"/>
      <c r="N97" s="21"/>
      <c r="O97" s="21"/>
      <c r="P97" s="21"/>
    </row>
    <row r="98" spans="1:16" x14ac:dyDescent="0.35">
      <c r="A98" s="3" t="s">
        <v>223</v>
      </c>
      <c r="B98" s="4"/>
      <c r="D98" s="4"/>
      <c r="L98" s="21"/>
      <c r="M98" s="21"/>
      <c r="N98" s="21"/>
      <c r="O98" s="21"/>
      <c r="P98" s="21"/>
    </row>
    <row r="99" spans="1:16" x14ac:dyDescent="0.35">
      <c r="A99" s="2" t="s">
        <v>0</v>
      </c>
      <c r="B99" s="20">
        <v>27</v>
      </c>
      <c r="C99">
        <v>29</v>
      </c>
      <c r="D99">
        <v>19</v>
      </c>
      <c r="E99">
        <v>29</v>
      </c>
      <c r="F99">
        <v>38</v>
      </c>
      <c r="G99">
        <v>22</v>
      </c>
      <c r="H99">
        <v>27</v>
      </c>
      <c r="I99">
        <v>28</v>
      </c>
      <c r="J99">
        <v>32</v>
      </c>
      <c r="K99">
        <v>19</v>
      </c>
      <c r="L99" s="30">
        <f>SUMPRODUCT(
  --(LEFT([1]!day_11[produk], LEN($A98)) = $A98),
  --(ISNUMBER(VALUE(MID([1]!day_11[produk], LEN($A98)+1, 1)))),
  [1]!day_11[qty]
)</f>
        <v>22</v>
      </c>
      <c r="M99" s="30">
        <f>SUMPRODUCT(
  --(LEFT([1]!day_11[tujuan], LEN($A98)) = $A98),
  --(ISNUMBER(VALUE(MID([1]!day_11[tujuan], LEN($A98)+1, 1)))),
  [1]!day_11[harga]
)</f>
        <v>0</v>
      </c>
      <c r="N99" s="30">
        <f>SUMPRODUCT(
  --(LEFT([1]!day_11[qty], LEN($A98)) = $A98),
  --(ISNUMBER(VALUE(MID([1]!day_11[qty], LEN($A98)+1, 1)))),
  [1]!day_11[produk]
)</f>
        <v>0</v>
      </c>
      <c r="O99" s="30">
        <f>SUMPRODUCT(
  --(LEFT([1]!day_11[harga], LEN($A98)) = $A98),
  --(ISNUMBER(VALUE(MID([1]!day_11[harga], LEN($A98)+1, 1)))),
  [1]!day_11[tujuan]
)</f>
        <v>0</v>
      </c>
      <c r="P99" s="30">
        <f>SUMPRODUCT(
  --(LEFT([1]!day_11[produk], LEN($A98)) = $A98),
  --(ISNUMBER(VALUE(MID([1]!day_11[produk], LEN($A98)+1, 1)))),
  [1]!day_11[qty]
)</f>
        <v>22</v>
      </c>
    </row>
    <row r="100" spans="1:16" x14ac:dyDescent="0.35">
      <c r="A100" s="2" t="s">
        <v>1</v>
      </c>
      <c r="B100" s="20">
        <v>148509</v>
      </c>
      <c r="C100" s="20">
        <v>163347</v>
      </c>
      <c r="D100" s="20">
        <v>102140</v>
      </c>
      <c r="E100" s="20">
        <v>160119</v>
      </c>
      <c r="F100" s="20">
        <v>198740</v>
      </c>
      <c r="G100" s="20">
        <v>123375</v>
      </c>
      <c r="H100" s="20">
        <v>146061</v>
      </c>
      <c r="I100" s="20">
        <v>158964</v>
      </c>
      <c r="J100" s="20">
        <v>175134</v>
      </c>
      <c r="K100" s="20">
        <v>105014</v>
      </c>
      <c r="L100" s="30">
        <f>SUMPRODUCT(
  --(LEFT([1]!day_11[produk], LEN($A98)) = $A98),
  --(ISNUMBER(VALUE(MID([1]!day_11[produk], LEN($A98)+1, 1)))),
  [1]!day_11[harga]
)</f>
        <v>124227</v>
      </c>
      <c r="M100" s="30">
        <f>SUMPRODUCT(
  --(LEFT([1]!day_11[tujuan], LEN($A98)) = $A98),
  --(ISNUMBER(VALUE(MID([1]!day_11[tujuan], LEN($A98)+1, 1)))),
  [1]!day_11[produk]
)</f>
        <v>0</v>
      </c>
      <c r="N100" s="30">
        <f>SUMPRODUCT(
  --(LEFT([1]!day_11[qty], LEN($A98)) = $A98),
  --(ISNUMBER(VALUE(MID([1]!day_11[qty], LEN($A98)+1, 1)))),
  [1]!day_11[tujuan]
)</f>
        <v>0</v>
      </c>
      <c r="O100" s="30">
        <f>SUMPRODUCT(
  --(LEFT([1]!day_11[harga], LEN($A98)) = $A98),
  --(ISNUMBER(VALUE(MID([1]!day_11[harga], LEN($A98)+1, 1)))),
  [1]!day_11[qty]
)</f>
        <v>0</v>
      </c>
      <c r="P100" s="30">
        <f>SUMPRODUCT(
  --(LEFT([1]!day_11[produk], LEN($A98)) = $A98),
  --(ISNUMBER(VALUE(MID([1]!day_11[produk], LEN($A98)+1, 1)))),
  [1]!day_11[harga]
)</f>
        <v>124227</v>
      </c>
    </row>
    <row r="101" spans="1:16" x14ac:dyDescent="0.35">
      <c r="B101" s="4"/>
      <c r="D101" s="4"/>
      <c r="L101" s="21"/>
      <c r="M101" s="21"/>
      <c r="N101" s="21"/>
      <c r="O101" s="21"/>
      <c r="P101" s="21"/>
    </row>
    <row r="102" spans="1:16" x14ac:dyDescent="0.35">
      <c r="A102" s="1" t="s">
        <v>52</v>
      </c>
      <c r="B102" s="4"/>
      <c r="D102" s="4"/>
      <c r="L102" s="21"/>
      <c r="M102" s="21"/>
      <c r="N102" s="21"/>
      <c r="O102" s="21"/>
      <c r="P102" s="21"/>
    </row>
    <row r="103" spans="1:16" x14ac:dyDescent="0.35">
      <c r="A103" s="3" t="s">
        <v>224</v>
      </c>
      <c r="B103" s="4"/>
      <c r="D103" s="4"/>
      <c r="L103" s="21"/>
      <c r="M103" s="21"/>
      <c r="N103" s="21"/>
      <c r="O103" s="21"/>
      <c r="P103" s="21"/>
    </row>
    <row r="104" spans="1:16" x14ac:dyDescent="0.35">
      <c r="A104" s="2" t="s">
        <v>0</v>
      </c>
      <c r="B104" s="4">
        <v>2</v>
      </c>
      <c r="C104">
        <v>6</v>
      </c>
      <c r="D104" s="4">
        <v>1</v>
      </c>
      <c r="F104">
        <v>2</v>
      </c>
      <c r="G104">
        <v>1</v>
      </c>
      <c r="H104">
        <v>1</v>
      </c>
      <c r="I104">
        <v>2</v>
      </c>
      <c r="J104">
        <v>4</v>
      </c>
      <c r="L104" s="30">
        <f>SUMPRODUCT(
  --(LEFT([1]!day_11[produk], LEN($A103)) = $A103),
  --(ISNUMBER(VALUE(MID([1]!day_11[produk], LEN($A103)+1, 1)))),
  [1]!day_11[qty]
)</f>
        <v>1</v>
      </c>
      <c r="M104" s="30">
        <f>SUMPRODUCT(
  --(LEFT([1]!day_11[tujuan], LEN($A103)) = $A103),
  --(ISNUMBER(VALUE(MID([1]!day_11[tujuan], LEN($A103)+1, 1)))),
  [1]!day_11[harga]
)</f>
        <v>0</v>
      </c>
      <c r="N104" s="30">
        <f>SUMPRODUCT(
  --(LEFT([1]!day_11[qty], LEN($A103)) = $A103),
  --(ISNUMBER(VALUE(MID([1]!day_11[qty], LEN($A103)+1, 1)))),
  [1]!day_11[produk]
)</f>
        <v>0</v>
      </c>
      <c r="O104" s="30">
        <f>SUMPRODUCT(
  --(LEFT([1]!day_11[harga], LEN($A103)) = $A103),
  --(ISNUMBER(VALUE(MID([1]!day_11[harga], LEN($A103)+1, 1)))),
  [1]!day_11[tujuan]
)</f>
        <v>0</v>
      </c>
      <c r="P104" s="30">
        <f>SUMPRODUCT(
  --(LEFT([1]!day_11[produk], LEN($A103)) = $A103),
  --(ISNUMBER(VALUE(MID([1]!day_11[produk], LEN($A103)+1, 1)))),
  [1]!day_11[qty]
)</f>
        <v>1</v>
      </c>
    </row>
    <row r="105" spans="1:16" x14ac:dyDescent="0.35">
      <c r="A105" s="2" t="s">
        <v>1</v>
      </c>
      <c r="B105" s="20">
        <v>9470</v>
      </c>
      <c r="C105" s="20">
        <v>36780</v>
      </c>
      <c r="D105" s="20">
        <v>6830</v>
      </c>
      <c r="F105" s="20">
        <v>11420</v>
      </c>
      <c r="G105" s="20">
        <v>4735</v>
      </c>
      <c r="H105" s="20">
        <v>4745</v>
      </c>
      <c r="I105" s="20">
        <v>9470</v>
      </c>
      <c r="J105" s="20">
        <v>23135</v>
      </c>
      <c r="L105" s="30">
        <f>SUMPRODUCT(
  --(LEFT([1]!day_11[produk], LEN($A103)) = $A103),
  --(ISNUMBER(VALUE(MID([1]!day_11[produk], LEN($A103)+1, 1)))),
  [1]!day_11[harga]
)</f>
        <v>4735</v>
      </c>
      <c r="M105" s="30">
        <f>SUMPRODUCT(
  --(LEFT([1]!day_11[tujuan], LEN($A103)) = $A103),
  --(ISNUMBER(VALUE(MID([1]!day_11[tujuan], LEN($A103)+1, 1)))),
  [1]!day_11[produk]
)</f>
        <v>0</v>
      </c>
      <c r="N105" s="30">
        <f>SUMPRODUCT(
  --(LEFT([1]!day_11[qty], LEN($A103)) = $A103),
  --(ISNUMBER(VALUE(MID([1]!day_11[qty], LEN($A103)+1, 1)))),
  [1]!day_11[tujuan]
)</f>
        <v>0</v>
      </c>
      <c r="O105" s="30">
        <f>SUMPRODUCT(
  --(LEFT([1]!day_11[harga], LEN($A103)) = $A103),
  --(ISNUMBER(VALUE(MID([1]!day_11[harga], LEN($A103)+1, 1)))),
  [1]!day_11[qty]
)</f>
        <v>0</v>
      </c>
      <c r="P105" s="30">
        <f>SUMPRODUCT(
  --(LEFT([1]!day_11[produk], LEN($A103)) = $A103),
  --(ISNUMBER(VALUE(MID([1]!day_11[produk], LEN($A103)+1, 1)))),
  [1]!day_11[harga]
)</f>
        <v>4735</v>
      </c>
    </row>
    <row r="106" spans="1:16" x14ac:dyDescent="0.35">
      <c r="B106" s="4"/>
      <c r="D106" s="4"/>
      <c r="L106" s="21"/>
      <c r="M106" s="21"/>
      <c r="N106" s="21"/>
      <c r="O106" s="21"/>
      <c r="P106" s="21"/>
    </row>
    <row r="107" spans="1:16" x14ac:dyDescent="0.35">
      <c r="A107" s="1" t="s">
        <v>53</v>
      </c>
      <c r="B107" s="4"/>
      <c r="D107" s="4"/>
      <c r="L107" s="21"/>
      <c r="M107" s="21"/>
      <c r="N107" s="21"/>
      <c r="O107" s="21"/>
      <c r="P107" s="21"/>
    </row>
    <row r="108" spans="1:16" x14ac:dyDescent="0.35">
      <c r="A108" s="3" t="s">
        <v>225</v>
      </c>
      <c r="B108" s="4"/>
      <c r="D108" s="4"/>
      <c r="L108" s="21"/>
      <c r="M108" s="21"/>
      <c r="N108" s="21"/>
      <c r="O108" s="21"/>
      <c r="P108" s="21"/>
    </row>
    <row r="109" spans="1:16" x14ac:dyDescent="0.35">
      <c r="A109" s="2" t="s">
        <v>0</v>
      </c>
      <c r="B109" s="4"/>
      <c r="D109" s="4"/>
      <c r="E109">
        <v>1</v>
      </c>
      <c r="F109">
        <v>1</v>
      </c>
      <c r="L109" s="30">
        <f>SUMPRODUCT(
  --(LEFT([1]!day_11[produk], LEN($A108)) = $A108),
  --(ISNUMBER(VALUE(MID([1]!day_11[produk], LEN($A108)+1, 1)))),
  [1]!day_11[qty]
)</f>
        <v>0</v>
      </c>
      <c r="M109" s="30">
        <f>SUMPRODUCT(
  --(LEFT([1]!day_11[tujuan], LEN($A108)) = $A108),
  --(ISNUMBER(VALUE(MID([1]!day_11[tujuan], LEN($A108)+1, 1)))),
  [1]!day_11[harga]
)</f>
        <v>0</v>
      </c>
      <c r="N109" s="30">
        <f>SUMPRODUCT(
  --(LEFT([1]!day_11[qty], LEN($A108)) = $A108),
  --(ISNUMBER(VALUE(MID([1]!day_11[qty], LEN($A108)+1, 1)))),
  [1]!day_11[produk]
)</f>
        <v>0</v>
      </c>
      <c r="O109" s="30">
        <f>SUMPRODUCT(
  --(LEFT([1]!day_11[harga], LEN($A108)) = $A108),
  --(ISNUMBER(VALUE(MID([1]!day_11[harga], LEN($A108)+1, 1)))),
  [1]!day_11[tujuan]
)</f>
        <v>0</v>
      </c>
      <c r="P109" s="30">
        <f>SUMPRODUCT(
  --(LEFT([1]!day_11[produk], LEN($A108)) = $A108),
  --(ISNUMBER(VALUE(MID([1]!day_11[produk], LEN($A108)+1, 1)))),
  [1]!day_11[qty]
)</f>
        <v>0</v>
      </c>
    </row>
    <row r="110" spans="1:16" x14ac:dyDescent="0.35">
      <c r="A110" s="2" t="s">
        <v>1</v>
      </c>
      <c r="B110" s="4"/>
      <c r="D110" s="4"/>
      <c r="E110" s="20">
        <v>4856</v>
      </c>
      <c r="F110" s="20">
        <v>14401</v>
      </c>
      <c r="L110" s="30">
        <f>SUMPRODUCT(
  --(LEFT([1]!day_11[produk], LEN($A108)) = $A108),
  --(ISNUMBER(VALUE(MID([1]!day_11[produk], LEN($A108)+1, 1)))),
  [1]!day_11[harga]
)</f>
        <v>0</v>
      </c>
      <c r="M110" s="30">
        <f>SUMPRODUCT(
  --(LEFT([1]!day_11[tujuan], LEN($A108)) = $A108),
  --(ISNUMBER(VALUE(MID([1]!day_11[tujuan], LEN($A108)+1, 1)))),
  [1]!day_11[produk]
)</f>
        <v>0</v>
      </c>
      <c r="N110" s="30">
        <f>SUMPRODUCT(
  --(LEFT([1]!day_11[qty], LEN($A108)) = $A108),
  --(ISNUMBER(VALUE(MID([1]!day_11[qty], LEN($A108)+1, 1)))),
  [1]!day_11[tujuan]
)</f>
        <v>0</v>
      </c>
      <c r="O110" s="30">
        <f>SUMPRODUCT(
  --(LEFT([1]!day_11[harga], LEN($A108)) = $A108),
  --(ISNUMBER(VALUE(MID([1]!day_11[harga], LEN($A108)+1, 1)))),
  [1]!day_11[qty]
)</f>
        <v>0</v>
      </c>
      <c r="P110" s="30">
        <f>SUMPRODUCT(
  --(LEFT([1]!day_11[produk], LEN($A108)) = $A108),
  --(ISNUMBER(VALUE(MID([1]!day_11[produk], LEN($A108)+1, 1)))),
  [1]!day_11[harga]
)</f>
        <v>0</v>
      </c>
    </row>
    <row r="111" spans="1:16" x14ac:dyDescent="0.35">
      <c r="B111" s="4"/>
      <c r="D111" s="4"/>
      <c r="L111" s="21"/>
      <c r="M111" s="21"/>
      <c r="N111" s="21"/>
      <c r="O111" s="21"/>
      <c r="P111" s="21"/>
    </row>
    <row r="112" spans="1:16" x14ac:dyDescent="0.35">
      <c r="A112" s="1" t="s">
        <v>57</v>
      </c>
      <c r="B112" s="4"/>
      <c r="D112" s="4"/>
      <c r="L112" s="21"/>
      <c r="M112" s="21"/>
      <c r="N112" s="21"/>
      <c r="O112" s="21"/>
      <c r="P112" s="21"/>
    </row>
    <row r="113" spans="1:16" x14ac:dyDescent="0.35">
      <c r="A113" s="3" t="s">
        <v>226</v>
      </c>
      <c r="B113" s="4"/>
      <c r="D113" s="4"/>
      <c r="L113" s="21"/>
      <c r="M113" s="21"/>
      <c r="N113" s="21"/>
      <c r="O113" s="21"/>
      <c r="P113" s="21"/>
    </row>
    <row r="114" spans="1:16" x14ac:dyDescent="0.35">
      <c r="A114" s="2" t="s">
        <v>0</v>
      </c>
      <c r="B114" s="4">
        <v>1</v>
      </c>
      <c r="C114">
        <v>3</v>
      </c>
      <c r="D114" s="4">
        <v>2</v>
      </c>
      <c r="E114">
        <v>2</v>
      </c>
      <c r="F114">
        <v>9</v>
      </c>
      <c r="G114">
        <v>6</v>
      </c>
      <c r="H114">
        <v>4</v>
      </c>
      <c r="I114">
        <v>5</v>
      </c>
      <c r="J114">
        <v>4</v>
      </c>
      <c r="K114">
        <v>2</v>
      </c>
      <c r="L114" s="30">
        <f>SUMPRODUCT(
  --(LEFT([1]!day_11[produk], LEN($A113)) = $A113),
  --(ISNUMBER(VALUE(MID([1]!day_11[produk], LEN($A113)+1, 1)))),
  [1]!day_11[qty]
)</f>
        <v>7</v>
      </c>
      <c r="M114" s="30">
        <f>SUMPRODUCT(
  --(LEFT([1]!day_11[tujuan], LEN($A113)) = $A113),
  --(ISNUMBER(VALUE(MID([1]!day_11[tujuan], LEN($A113)+1, 1)))),
  [1]!day_11[harga]
)</f>
        <v>0</v>
      </c>
      <c r="N114" s="30">
        <f>SUMPRODUCT(
  --(LEFT([1]!day_11[qty], LEN($A113)) = $A113),
  --(ISNUMBER(VALUE(MID([1]!day_11[qty], LEN($A113)+1, 1)))),
  [1]!day_11[produk]
)</f>
        <v>0</v>
      </c>
      <c r="O114" s="30">
        <f>SUMPRODUCT(
  --(LEFT([1]!day_11[harga], LEN($A113)) = $A113),
  --(ISNUMBER(VALUE(MID([1]!day_11[harga], LEN($A113)+1, 1)))),
  [1]!day_11[tujuan]
)</f>
        <v>0</v>
      </c>
      <c r="P114" s="30">
        <f>SUMPRODUCT(
  --(LEFT([1]!day_11[produk], LEN($A113)) = $A113),
  --(ISNUMBER(VALUE(MID([1]!day_11[produk], LEN($A113)+1, 1)))),
  [1]!day_11[qty]
)</f>
        <v>7</v>
      </c>
    </row>
    <row r="115" spans="1:16" x14ac:dyDescent="0.35">
      <c r="A115" s="2" t="s">
        <v>1</v>
      </c>
      <c r="B115" s="20">
        <v>41155</v>
      </c>
      <c r="C115" s="20">
        <v>77490</v>
      </c>
      <c r="D115" s="20">
        <v>59160</v>
      </c>
      <c r="E115" s="20">
        <v>24580</v>
      </c>
      <c r="F115" s="20">
        <v>174365</v>
      </c>
      <c r="G115" s="20">
        <v>120150</v>
      </c>
      <c r="H115" s="20">
        <v>95695</v>
      </c>
      <c r="I115" s="20">
        <v>124870</v>
      </c>
      <c r="J115" s="20">
        <v>118345</v>
      </c>
      <c r="K115" s="20">
        <v>36510</v>
      </c>
      <c r="L115" s="30">
        <f>SUMPRODUCT(
  --(LEFT([1]!day_11[produk], LEN($A113)) = $A113),
  --(ISNUMBER(VALUE(MID([1]!day_11[produk], LEN($A113)+1, 1)))),
  [1]!day_11[harga]
)</f>
        <v>127170</v>
      </c>
      <c r="M115" s="30">
        <f>SUMPRODUCT(
  --(LEFT([1]!day_11[tujuan], LEN($A113)) = $A113),
  --(ISNUMBER(VALUE(MID([1]!day_11[tujuan], LEN($A113)+1, 1)))),
  [1]!day_11[produk]
)</f>
        <v>0</v>
      </c>
      <c r="N115" s="30">
        <f>SUMPRODUCT(
  --(LEFT([1]!day_11[qty], LEN($A113)) = $A113),
  --(ISNUMBER(VALUE(MID([1]!day_11[qty], LEN($A113)+1, 1)))),
  [1]!day_11[tujuan]
)</f>
        <v>0</v>
      </c>
      <c r="O115" s="30">
        <f>SUMPRODUCT(
  --(LEFT([1]!day_11[harga], LEN($A113)) = $A113),
  --(ISNUMBER(VALUE(MID([1]!day_11[harga], LEN($A113)+1, 1)))),
  [1]!day_11[qty]
)</f>
        <v>0</v>
      </c>
      <c r="P115" s="30">
        <f>SUMPRODUCT(
  --(LEFT([1]!day_11[produk], LEN($A113)) = $A113),
  --(ISNUMBER(VALUE(MID([1]!day_11[produk], LEN($A113)+1, 1)))),
  [1]!day_11[harga]
)</f>
        <v>127170</v>
      </c>
    </row>
    <row r="116" spans="1:16" x14ac:dyDescent="0.35">
      <c r="B116" s="4"/>
      <c r="C116" s="4"/>
      <c r="D116" s="4"/>
      <c r="L116" s="21"/>
      <c r="M116" s="21"/>
      <c r="N116" s="21"/>
      <c r="O116" s="21"/>
      <c r="P116" s="21"/>
    </row>
    <row r="117" spans="1:16" x14ac:dyDescent="0.35">
      <c r="A117" s="1" t="s">
        <v>54</v>
      </c>
      <c r="B117" s="4"/>
      <c r="C117" s="4"/>
      <c r="D117" s="4"/>
      <c r="L117" s="21"/>
      <c r="M117" s="21"/>
      <c r="N117" s="21"/>
      <c r="O117" s="21"/>
      <c r="P117" s="21"/>
    </row>
    <row r="118" spans="1:16" x14ac:dyDescent="0.35">
      <c r="A118" s="3" t="s">
        <v>227</v>
      </c>
      <c r="B118" s="4"/>
      <c r="C118" s="4"/>
      <c r="D118" s="4"/>
      <c r="L118" s="21"/>
      <c r="M118" s="21"/>
      <c r="N118" s="21"/>
      <c r="O118" s="21"/>
      <c r="P118" s="21"/>
    </row>
    <row r="119" spans="1:16" x14ac:dyDescent="0.35">
      <c r="A119" s="2" t="s">
        <v>0</v>
      </c>
      <c r="B119" s="4">
        <v>1</v>
      </c>
      <c r="C119" s="4">
        <v>3</v>
      </c>
      <c r="D119" s="4">
        <v>2</v>
      </c>
      <c r="G119" s="4">
        <v>1</v>
      </c>
      <c r="H119" s="4">
        <v>2</v>
      </c>
      <c r="I119" s="4">
        <v>2</v>
      </c>
      <c r="J119" s="4">
        <v>1</v>
      </c>
      <c r="K119" s="4">
        <v>2</v>
      </c>
      <c r="L119" s="30">
        <f>SUMPRODUCT(
  --(LEFT([1]!day_11[produk], LEN($A118)) = $A118),
  --(ISNUMBER(VALUE(MID([1]!day_11[produk], LEN($A118)+1, 1)))),
  [1]!day_11[qty]
)</f>
        <v>0</v>
      </c>
      <c r="M119" s="30">
        <f>SUMPRODUCT(
  --(LEFT([1]!day_11[tujuan], LEN($A118)) = $A118),
  --(ISNUMBER(VALUE(MID([1]!day_11[tujuan], LEN($A118)+1, 1)))),
  [1]!day_11[harga]
)</f>
        <v>0</v>
      </c>
      <c r="N119" s="30">
        <f>SUMPRODUCT(
  --(LEFT([1]!day_11[qty], LEN($A118)) = $A118),
  --(ISNUMBER(VALUE(MID([1]!day_11[qty], LEN($A118)+1, 1)))),
  [1]!day_11[produk]
)</f>
        <v>0</v>
      </c>
      <c r="O119" s="30">
        <f>SUMPRODUCT(
  --(LEFT([1]!day_11[harga], LEN($A118)) = $A118),
  --(ISNUMBER(VALUE(MID([1]!day_11[harga], LEN($A118)+1, 1)))),
  [1]!day_11[tujuan]
)</f>
        <v>0</v>
      </c>
      <c r="P119" s="30">
        <f>SUMPRODUCT(
  --(LEFT([1]!day_11[produk], LEN($A118)) = $A118),
  --(ISNUMBER(VALUE(MID([1]!day_11[produk], LEN($A118)+1, 1)))),
  [1]!day_11[qty]
)</f>
        <v>0</v>
      </c>
    </row>
    <row r="120" spans="1:16" x14ac:dyDescent="0.35">
      <c r="A120" s="2" t="s">
        <v>1</v>
      </c>
      <c r="B120" s="20">
        <v>101330</v>
      </c>
      <c r="C120" s="20">
        <v>122460</v>
      </c>
      <c r="D120" s="20">
        <v>89210</v>
      </c>
      <c r="G120" s="20">
        <v>55630</v>
      </c>
      <c r="H120" s="20">
        <v>66965</v>
      </c>
      <c r="I120" s="20">
        <v>144785</v>
      </c>
      <c r="J120" s="20">
        <v>33355</v>
      </c>
      <c r="K120" s="20">
        <v>66710</v>
      </c>
      <c r="L120" s="30">
        <f>SUMPRODUCT(
  --(LEFT([1]!day_11[produk], LEN($A118)) = $A118),
  --(ISNUMBER(VALUE(MID([1]!day_11[produk], LEN($A118)+1, 1)))),
  [1]!day_11[harga]
)</f>
        <v>0</v>
      </c>
      <c r="M120" s="30">
        <f>SUMPRODUCT(
  --(LEFT([1]!day_11[tujuan], LEN($A118)) = $A118),
  --(ISNUMBER(VALUE(MID([1]!day_11[tujuan], LEN($A118)+1, 1)))),
  [1]!day_11[produk]
)</f>
        <v>0</v>
      </c>
      <c r="N120" s="30">
        <f>SUMPRODUCT(
  --(LEFT([1]!day_11[qty], LEN($A118)) = $A118),
  --(ISNUMBER(VALUE(MID([1]!day_11[qty], LEN($A118)+1, 1)))),
  [1]!day_11[tujuan]
)</f>
        <v>0</v>
      </c>
      <c r="O120" s="30">
        <f>SUMPRODUCT(
  --(LEFT([1]!day_11[harga], LEN($A118)) = $A118),
  --(ISNUMBER(VALUE(MID([1]!day_11[harga], LEN($A118)+1, 1)))),
  [1]!day_11[qty]
)</f>
        <v>0</v>
      </c>
      <c r="P120" s="30">
        <f>SUMPRODUCT(
  --(LEFT([1]!day_11[produk], LEN($A118)) = $A118),
  --(ISNUMBER(VALUE(MID([1]!day_11[produk], LEN($A118)+1, 1)))),
  [1]!day_11[harga]
)</f>
        <v>0</v>
      </c>
    </row>
    <row r="121" spans="1:16" x14ac:dyDescent="0.35">
      <c r="B121" s="4"/>
      <c r="C121" s="4"/>
      <c r="D121" s="4"/>
      <c r="L121" s="21"/>
      <c r="M121" s="21"/>
      <c r="N121" s="21"/>
      <c r="O121" s="21"/>
      <c r="P121" s="21"/>
    </row>
    <row r="122" spans="1:16" x14ac:dyDescent="0.35">
      <c r="A122" s="1" t="s">
        <v>55</v>
      </c>
      <c r="B122" s="4"/>
      <c r="C122" s="4"/>
      <c r="D122" s="4"/>
      <c r="L122" s="21"/>
      <c r="M122" s="21"/>
      <c r="N122" s="21"/>
      <c r="O122" s="21"/>
      <c r="P122" s="21"/>
    </row>
    <row r="123" spans="1:16" x14ac:dyDescent="0.35">
      <c r="A123" s="3" t="s">
        <v>228</v>
      </c>
      <c r="B123" s="4"/>
      <c r="C123" s="4"/>
      <c r="D123" s="4"/>
      <c r="L123" s="21"/>
      <c r="M123" s="21"/>
      <c r="N123" s="21"/>
      <c r="O123" s="21"/>
      <c r="P123" s="21"/>
    </row>
    <row r="124" spans="1:16" x14ac:dyDescent="0.35">
      <c r="A124" s="2" t="s">
        <v>0</v>
      </c>
      <c r="L124" s="30">
        <f>SUMPRODUCT(
  --(LEFT([1]!day_11[produk], LEN($A123)) = $A123),
  --(ISNUMBER(VALUE(MID([1]!day_11[produk], LEN($A123)+1, 1)))),
  [1]!day_11[qty]
)</f>
        <v>0</v>
      </c>
      <c r="M124" s="30">
        <f>SUMPRODUCT(
  --(LEFT([1]!day_11[tujuan], LEN($A123)) = $A123),
  --(ISNUMBER(VALUE(MID([1]!day_11[tujuan], LEN($A123)+1, 1)))),
  [1]!day_11[harga]
)</f>
        <v>0</v>
      </c>
      <c r="N124" s="30">
        <f>SUMPRODUCT(
  --(LEFT([1]!day_11[qty], LEN($A123)) = $A123),
  --(ISNUMBER(VALUE(MID([1]!day_11[qty], LEN($A123)+1, 1)))),
  [1]!day_11[produk]
)</f>
        <v>0</v>
      </c>
      <c r="O124" s="30">
        <f>SUMPRODUCT(
  --(LEFT([1]!day_11[harga], LEN($A123)) = $A123),
  --(ISNUMBER(VALUE(MID([1]!day_11[harga], LEN($A123)+1, 1)))),
  [1]!day_11[tujuan]
)</f>
        <v>0</v>
      </c>
      <c r="P124" s="30">
        <f>SUMPRODUCT(
  --(LEFT([1]!day_11[produk], LEN($A123)) = $A123),
  --(ISNUMBER(VALUE(MID([1]!day_11[produk], LEN($A123)+1, 1)))),
  [1]!day_11[qty]
)</f>
        <v>0</v>
      </c>
    </row>
    <row r="125" spans="1:16" x14ac:dyDescent="0.35">
      <c r="A125" s="2" t="s">
        <v>1</v>
      </c>
      <c r="L125" s="30">
        <f>SUMPRODUCT(
  --(LEFT([1]!day_11[produk], LEN($A123)) = $A123),
  --(ISNUMBER(VALUE(MID([1]!day_11[produk], LEN($A123)+1, 1)))),
  [1]!day_11[harga]
)</f>
        <v>0</v>
      </c>
      <c r="M125" s="30">
        <f>SUMPRODUCT(
  --(LEFT([1]!day_11[tujuan], LEN($A123)) = $A123),
  --(ISNUMBER(VALUE(MID([1]!day_11[tujuan], LEN($A123)+1, 1)))),
  [1]!day_11[produk]
)</f>
        <v>0</v>
      </c>
      <c r="N125" s="30">
        <f>SUMPRODUCT(
  --(LEFT([1]!day_11[qty], LEN($A123)) = $A123),
  --(ISNUMBER(VALUE(MID([1]!day_11[qty], LEN($A123)+1, 1)))),
  [1]!day_11[tujuan]
)</f>
        <v>0</v>
      </c>
      <c r="O125" s="30">
        <f>SUMPRODUCT(
  --(LEFT([1]!day_11[harga], LEN($A123)) = $A123),
  --(ISNUMBER(VALUE(MID([1]!day_11[harga], LEN($A123)+1, 1)))),
  [1]!day_11[qty]
)</f>
        <v>0</v>
      </c>
      <c r="P125" s="30">
        <f>SUMPRODUCT(
  --(LEFT([1]!day_11[produk], LEN($A123)) = $A123),
  --(ISNUMBER(VALUE(MID([1]!day_11[produk], LEN($A123)+1, 1)))),
  [1]!day_11[harga]
)</f>
        <v>0</v>
      </c>
    </row>
    <row r="126" spans="1:16" x14ac:dyDescent="0.35">
      <c r="L126" s="21"/>
      <c r="M126" s="21"/>
      <c r="N126" s="21"/>
      <c r="O126" s="21"/>
      <c r="P126" s="21"/>
    </row>
    <row r="128" spans="1:16" x14ac:dyDescent="0.35">
      <c r="B128" s="10" t="s">
        <v>161</v>
      </c>
      <c r="C128" s="10" t="s">
        <v>159</v>
      </c>
      <c r="D128" s="10" t="s">
        <v>160</v>
      </c>
    </row>
    <row r="129" spans="2:4" x14ac:dyDescent="0.35">
      <c r="B129" s="8" t="s">
        <v>324</v>
      </c>
      <c r="C129" s="9"/>
      <c r="D129" s="9"/>
    </row>
    <row r="130" spans="2:4" x14ac:dyDescent="0.35">
      <c r="B130" s="8" t="s">
        <v>325</v>
      </c>
      <c r="C130" s="9"/>
      <c r="D130" s="9"/>
    </row>
    <row r="131" spans="2:4" x14ac:dyDescent="0.35">
      <c r="B131" s="8" t="s">
        <v>326</v>
      </c>
      <c r="C131" s="9"/>
      <c r="D131" s="9"/>
    </row>
    <row r="132" spans="2:4" x14ac:dyDescent="0.35">
      <c r="B132" s="8" t="s">
        <v>327</v>
      </c>
      <c r="C132" s="9"/>
      <c r="D132" s="9"/>
    </row>
    <row r="133" spans="2:4" x14ac:dyDescent="0.35">
      <c r="B133" s="8" t="s">
        <v>328</v>
      </c>
      <c r="C133" s="9"/>
      <c r="D133" s="9"/>
    </row>
    <row r="134" spans="2:4" x14ac:dyDescent="0.35">
      <c r="B134" s="8" t="s">
        <v>329</v>
      </c>
      <c r="C134" s="9"/>
      <c r="D134" s="9"/>
    </row>
    <row r="135" spans="2:4" x14ac:dyDescent="0.35">
      <c r="B135" s="8" t="s">
        <v>330</v>
      </c>
      <c r="C135" s="9"/>
      <c r="D135" s="9"/>
    </row>
    <row r="136" spans="2:4" x14ac:dyDescent="0.35">
      <c r="B136" s="8" t="s">
        <v>331</v>
      </c>
      <c r="C136" s="9"/>
      <c r="D136" s="9"/>
    </row>
    <row r="137" spans="2:4" x14ac:dyDescent="0.35">
      <c r="B137" s="8" t="s">
        <v>332</v>
      </c>
      <c r="C137" s="9"/>
      <c r="D137" s="9"/>
    </row>
    <row r="138" spans="2:4" x14ac:dyDescent="0.35">
      <c r="B138" s="8" t="s">
        <v>333</v>
      </c>
      <c r="C138" s="9"/>
      <c r="D138" s="9"/>
    </row>
    <row r="139" spans="2:4" x14ac:dyDescent="0.35">
      <c r="B139" s="8" t="s">
        <v>334</v>
      </c>
      <c r="C139" s="9"/>
      <c r="D139" s="9"/>
    </row>
    <row r="140" spans="2:4" x14ac:dyDescent="0.35">
      <c r="B140" s="8" t="s">
        <v>335</v>
      </c>
      <c r="C140" s="9"/>
      <c r="D140" s="9"/>
    </row>
    <row r="141" spans="2:4" x14ac:dyDescent="0.35">
      <c r="B141" s="8" t="s">
        <v>336</v>
      </c>
      <c r="C141" s="9"/>
      <c r="D141" s="9"/>
    </row>
    <row r="142" spans="2:4" x14ac:dyDescent="0.35">
      <c r="B142" s="8" t="s">
        <v>337</v>
      </c>
      <c r="C142" s="9"/>
      <c r="D142" s="9"/>
    </row>
    <row r="143" spans="2:4" x14ac:dyDescent="0.35">
      <c r="B143" s="8" t="s">
        <v>338</v>
      </c>
      <c r="C143" s="9"/>
      <c r="D143" s="9"/>
    </row>
    <row r="144" spans="2:4" x14ac:dyDescent="0.35">
      <c r="B144" s="8" t="s">
        <v>339</v>
      </c>
      <c r="C144" s="9"/>
      <c r="D144" s="9"/>
    </row>
    <row r="145" spans="2:4" x14ac:dyDescent="0.35">
      <c r="B145" s="8" t="s">
        <v>340</v>
      </c>
      <c r="C145" s="9"/>
      <c r="D145" s="9"/>
    </row>
    <row r="146" spans="2:4" x14ac:dyDescent="0.35">
      <c r="B146" s="8" t="s">
        <v>341</v>
      </c>
      <c r="C146" s="9"/>
      <c r="D146" s="9"/>
    </row>
    <row r="147" spans="2:4" x14ac:dyDescent="0.35">
      <c r="B147" s="8" t="s">
        <v>342</v>
      </c>
      <c r="C147" s="9"/>
      <c r="D147" s="9"/>
    </row>
    <row r="148" spans="2:4" x14ac:dyDescent="0.35">
      <c r="B148" s="8" t="s">
        <v>343</v>
      </c>
      <c r="C148" s="9"/>
      <c r="D148" s="9"/>
    </row>
    <row r="149" spans="2:4" x14ac:dyDescent="0.35">
      <c r="B149" s="8" t="s">
        <v>344</v>
      </c>
      <c r="C149" s="9"/>
      <c r="D149" s="9"/>
    </row>
    <row r="150" spans="2:4" x14ac:dyDescent="0.35">
      <c r="B150" s="8" t="s">
        <v>345</v>
      </c>
      <c r="C150" s="9"/>
      <c r="D150" s="9"/>
    </row>
    <row r="151" spans="2:4" x14ac:dyDescent="0.35">
      <c r="B151" s="8" t="s">
        <v>346</v>
      </c>
      <c r="C151" s="9"/>
      <c r="D151" s="9"/>
    </row>
    <row r="152" spans="2:4" x14ac:dyDescent="0.35">
      <c r="B152" s="8" t="s">
        <v>347</v>
      </c>
      <c r="C152" s="9"/>
      <c r="D152" s="9"/>
    </row>
    <row r="153" spans="2:4" x14ac:dyDescent="0.35">
      <c r="B153" s="8" t="s">
        <v>348</v>
      </c>
      <c r="C153" s="9"/>
      <c r="D153" s="9"/>
    </row>
    <row r="154" spans="2:4" x14ac:dyDescent="0.35">
      <c r="B154" s="8" t="s">
        <v>349</v>
      </c>
      <c r="C154" s="9"/>
      <c r="D154" s="9"/>
    </row>
    <row r="155" spans="2:4" x14ac:dyDescent="0.35">
      <c r="B155" s="8" t="s">
        <v>350</v>
      </c>
      <c r="C155" s="9"/>
      <c r="D155" s="9"/>
    </row>
    <row r="156" spans="2:4" x14ac:dyDescent="0.35">
      <c r="B156" s="8" t="s">
        <v>351</v>
      </c>
      <c r="C156" s="9"/>
      <c r="D156" s="9"/>
    </row>
    <row r="157" spans="2:4" x14ac:dyDescent="0.35">
      <c r="B157" s="8" t="s">
        <v>352</v>
      </c>
      <c r="C157" s="9"/>
      <c r="D157" s="9"/>
    </row>
    <row r="158" spans="2:4" x14ac:dyDescent="0.35">
      <c r="B158" s="8" t="s">
        <v>353</v>
      </c>
      <c r="C158" s="9"/>
      <c r="D158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25"/>
  <sheetViews>
    <sheetView topLeftCell="E43" zoomScale="59" zoomScaleNormal="40" workbookViewId="0">
      <selection activeCell="P126" sqref="L59:P126"/>
    </sheetView>
  </sheetViews>
  <sheetFormatPr defaultRowHeight="14.5" x14ac:dyDescent="0.35"/>
  <cols>
    <col min="1" max="1" width="33.81640625" customWidth="1"/>
    <col min="2" max="2" width="14" customWidth="1"/>
    <col min="3" max="3" width="13.453125" customWidth="1"/>
    <col min="4" max="4" width="13" customWidth="1"/>
    <col min="5" max="5" width="13.7265625" customWidth="1"/>
    <col min="6" max="6" width="16.453125" customWidth="1"/>
    <col min="7" max="8" width="13.81640625" customWidth="1"/>
    <col min="9" max="9" width="12.54296875" customWidth="1"/>
    <col min="10" max="10" width="13.81640625" customWidth="1"/>
    <col min="11" max="11" width="16.26953125" customWidth="1"/>
  </cols>
  <sheetData>
    <row r="1" spans="1:31" x14ac:dyDescent="0.35"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</row>
    <row r="2" spans="1:31" x14ac:dyDescent="0.35">
      <c r="A2" s="1" t="s">
        <v>58</v>
      </c>
    </row>
    <row r="3" spans="1:31" x14ac:dyDescent="0.35">
      <c r="A3" s="3" t="s">
        <v>229</v>
      </c>
    </row>
    <row r="4" spans="1:31" x14ac:dyDescent="0.35">
      <c r="A4" s="2" t="s">
        <v>0</v>
      </c>
      <c r="B4" s="4">
        <v>94</v>
      </c>
      <c r="C4" s="4">
        <v>123</v>
      </c>
      <c r="D4" s="4">
        <v>109</v>
      </c>
      <c r="E4" s="4">
        <v>93</v>
      </c>
      <c r="F4" s="4">
        <v>126</v>
      </c>
      <c r="G4" s="4">
        <v>94</v>
      </c>
      <c r="H4" s="4">
        <v>106</v>
      </c>
      <c r="I4" s="4">
        <v>295</v>
      </c>
      <c r="J4" s="4">
        <v>102</v>
      </c>
      <c r="K4" s="4">
        <v>137</v>
      </c>
      <c r="L4" s="30">
        <f>SUMPRODUCT(
  --(LEFT([1]!day_11[produk], LEN($A3)) = $A3),
  --(ISNUMBER(VALUE(MID([1]!day_11[produk], LEN($A3)+1, 1)))),
  [1]!day_11[qty]
)</f>
        <v>104</v>
      </c>
      <c r="M4" s="30">
        <f>SUMPRODUCT(
  --(LEFT([1]!day_12[produk], LEN($A3)) = $A3),
  --(ISNUMBER(VALUE(MID([1]!day_12[produk], LEN($A3)+1, 1)))),
  [1]!day_12[qty]
)</f>
        <v>107</v>
      </c>
      <c r="N4" s="30">
        <f>SUMPRODUCT(
  --(LEFT([1]!day_13[produk], LEN($A3)) = $A3),
  --(ISNUMBER(VALUE(MID([1]!day_13[produk], LEN($A3)+1, 1)))),
  [1]!day_13[qty]
)</f>
        <v>101</v>
      </c>
      <c r="O4" s="30">
        <f>SUMPRODUCT(
  --(LEFT([1]!day_14[produk], LEN($A3)) = $A3),
  --(ISNUMBER(VALUE(MID([1]!day_14[produk], LEN($A3)+1, 1)))),
  [1]!day_14[qty]
)</f>
        <v>110</v>
      </c>
      <c r="P4" s="30">
        <f>SUMPRODUCT(
  --(LEFT([1]!day_15[produk], LEN($A3)) = $A3),
  --(ISNUMBER(VALUE(MID([1]!day_15[produk], LEN($A3)+1, 1)))),
  [1]!day_15[qty]
)</f>
        <v>114</v>
      </c>
    </row>
    <row r="5" spans="1:31" x14ac:dyDescent="0.35">
      <c r="A5" s="2" t="s">
        <v>1</v>
      </c>
      <c r="B5" s="20">
        <v>984156</v>
      </c>
      <c r="C5" s="20">
        <v>1267968</v>
      </c>
      <c r="D5" s="20">
        <v>1207716</v>
      </c>
      <c r="E5" s="20">
        <v>888521</v>
      </c>
      <c r="F5" s="20">
        <v>1341666</v>
      </c>
      <c r="G5" s="20">
        <v>971254</v>
      </c>
      <c r="H5" s="20">
        <v>1063371</v>
      </c>
      <c r="I5" s="20">
        <v>7699411</v>
      </c>
      <c r="J5" s="20">
        <v>1118459</v>
      </c>
      <c r="K5" s="20">
        <v>1510353</v>
      </c>
      <c r="L5" s="30">
        <f>SUMPRODUCT(
  --(LEFT([1]!day_11[produk], LEN($A3)) = $A3),
  --(ISNUMBER(VALUE(MID([1]!day_11[produk], LEN($A3)+1, 1)))),
  [1]!day_11[harga]
)</f>
        <v>1080852</v>
      </c>
      <c r="M5" s="30">
        <f>SUMPRODUCT(
  --(LEFT([1]!day_12[produk], LEN($A3)) = $A3),
  --(ISNUMBER(VALUE(MID([1]!day_12[produk], LEN($A3)+1, 1)))),
  [1]!day_12[harga]
)</f>
        <v>1023984</v>
      </c>
      <c r="N5" s="30">
        <f>SUMPRODUCT(
  --(LEFT([1]!day_13[produk], LEN($A3)) = $A3),
  --(ISNUMBER(VALUE(MID([1]!day_13[produk], LEN($A3)+1, 1)))),
  [1]!day_13[harga]
)</f>
        <v>1144697</v>
      </c>
      <c r="O5" s="30">
        <f>SUMPRODUCT(
  --(LEFT([1]!day_14[produk], LEN($A3)) = $A3),
  --(ISNUMBER(VALUE(MID([1]!day_14[produk], LEN($A3)+1, 1)))),
  [1]!day_14[harga]
)</f>
        <v>1120669</v>
      </c>
      <c r="P5" s="30">
        <f>SUMPRODUCT(
  --(LEFT([1]!day_15[produk], LEN($A3)) = $A3),
  --(ISNUMBER(VALUE(MID([1]!day_15[produk], LEN($A3)+1, 1)))),
  [1]!day_15[harga]
)</f>
        <v>1154983</v>
      </c>
    </row>
    <row r="6" spans="1:31" x14ac:dyDescent="0.35">
      <c r="B6" s="4"/>
      <c r="C6" s="4"/>
      <c r="D6" s="4"/>
      <c r="L6" s="21"/>
      <c r="M6" s="21"/>
      <c r="N6" s="21"/>
      <c r="O6" s="21"/>
    </row>
    <row r="7" spans="1:31" x14ac:dyDescent="0.35">
      <c r="A7" s="1" t="s">
        <v>59</v>
      </c>
      <c r="B7" s="4"/>
      <c r="C7" s="4"/>
      <c r="D7" s="4"/>
      <c r="L7" s="21"/>
      <c r="M7" s="21"/>
      <c r="N7" s="21"/>
      <c r="O7" s="21"/>
    </row>
    <row r="8" spans="1:31" x14ac:dyDescent="0.35">
      <c r="A8" s="3" t="s">
        <v>230</v>
      </c>
      <c r="B8" s="4"/>
      <c r="C8" s="4"/>
      <c r="D8" s="4"/>
      <c r="L8" s="21"/>
      <c r="M8" s="21"/>
      <c r="N8" s="21"/>
      <c r="O8" s="21"/>
    </row>
    <row r="9" spans="1:31" x14ac:dyDescent="0.35">
      <c r="A9" s="2" t="s">
        <v>0</v>
      </c>
      <c r="B9" s="4">
        <v>1</v>
      </c>
      <c r="C9" s="4">
        <v>2</v>
      </c>
      <c r="D9" s="4"/>
      <c r="E9">
        <v>2</v>
      </c>
      <c r="F9" s="4">
        <v>3</v>
      </c>
      <c r="G9" s="4">
        <v>2</v>
      </c>
      <c r="H9" s="4">
        <v>3</v>
      </c>
      <c r="I9" s="4">
        <v>1</v>
      </c>
      <c r="J9" s="4">
        <v>3</v>
      </c>
      <c r="K9" s="4">
        <v>1</v>
      </c>
      <c r="L9" s="30">
        <f>SUMPRODUCT(
  --(LEFT([1]!day_11[produk], LEN($A8)) = $A8),
  --(ISNUMBER(VALUE(MID([1]!day_11[produk], LEN($A8)+1, 1)))),
  [1]!day_11[qty]
)</f>
        <v>2</v>
      </c>
      <c r="M9" s="30">
        <f>SUMPRODUCT(
  --(LEFT([1]!day_12[produk], LEN($A8)) = $A8),
  --(ISNUMBER(VALUE(MID([1]!day_12[produk], LEN($A8)+1, 1)))),
  [1]!day_12[qty]
)</f>
        <v>1</v>
      </c>
      <c r="N9" s="30">
        <f>SUMPRODUCT(
  --(LEFT([1]!day_13[produk], LEN($A8)) = $A8),
  --(ISNUMBER(VALUE(MID([1]!day_13[produk], LEN($A8)+1, 1)))),
  [1]!day_13[qty]
)</f>
        <v>1</v>
      </c>
      <c r="O9" s="30">
        <f>SUMPRODUCT(
  --(LEFT([1]!day_14[produk], LEN($A8)) = $A8),
  --(ISNUMBER(VALUE(MID([1]!day_14[produk], LEN($A8)+1, 1)))),
  [1]!day_14[qty]
)</f>
        <v>1</v>
      </c>
      <c r="P9" s="30">
        <f>SUMPRODUCT(
  --(LEFT([1]!day_15[produk], LEN($A8)) = $A8),
  --(ISNUMBER(VALUE(MID([1]!day_15[produk], LEN($A8)+1, 1)))),
  [1]!day_15[qty]
)</f>
        <v>2</v>
      </c>
    </row>
    <row r="10" spans="1:31" x14ac:dyDescent="0.35">
      <c r="A10" s="2" t="s">
        <v>1</v>
      </c>
      <c r="B10" s="20">
        <v>36630</v>
      </c>
      <c r="C10" s="20">
        <v>115960</v>
      </c>
      <c r="D10" s="4"/>
      <c r="E10" s="20">
        <v>73135</v>
      </c>
      <c r="F10" s="20">
        <v>126665</v>
      </c>
      <c r="G10" s="20">
        <v>115960</v>
      </c>
      <c r="H10" s="20">
        <v>152490</v>
      </c>
      <c r="I10" s="20">
        <v>53580</v>
      </c>
      <c r="J10" s="20">
        <v>143640</v>
      </c>
      <c r="K10" s="20">
        <v>36530</v>
      </c>
      <c r="L10" s="30">
        <f>SUMPRODUCT(
  --(LEFT([1]!day_11[produk], LEN($A8)) = $A8),
  --(ISNUMBER(VALUE(MID([1]!day_11[produk], LEN($A8)+1, 1)))),
  [1]!day_11[harga]
)</f>
        <v>73160</v>
      </c>
      <c r="M10" s="30">
        <f>SUMPRODUCT(
  --(LEFT([1]!day_12[produk], LEN($A8)) = $A8),
  --(ISNUMBER(VALUE(MID([1]!day_12[produk], LEN($A8)+1, 1)))),
  [1]!day_12[harga]
)</f>
        <v>36530</v>
      </c>
      <c r="N10" s="30">
        <f>SUMPRODUCT(
  --(LEFT([1]!day_13[produk], LEN($A8)) = $A8),
  --(ISNUMBER(VALUE(MID([1]!day_13[produk], LEN($A8)+1, 1)))),
  [1]!day_13[harga]
)</f>
        <v>36530</v>
      </c>
      <c r="O10" s="30">
        <f>SUMPRODUCT(
  --(LEFT([1]!day_14[produk], LEN($A8)) = $A8),
  --(ISNUMBER(VALUE(MID([1]!day_14[produk], LEN($A8)+1, 1)))),
  [1]!day_14[harga]
)</f>
        <v>36530</v>
      </c>
      <c r="P10" s="30">
        <f>SUMPRODUCT(
  --(LEFT([1]!day_15[produk], LEN($A8)) = $A8),
  --(ISNUMBER(VALUE(MID([1]!day_15[produk], LEN($A8)+1, 1)))),
  [1]!day_15[harga]
)</f>
        <v>73060</v>
      </c>
    </row>
    <row r="11" spans="1:31" x14ac:dyDescent="0.35">
      <c r="B11" s="4"/>
      <c r="C11" s="4"/>
      <c r="D11" s="4"/>
      <c r="L11" s="30"/>
      <c r="M11" s="30"/>
      <c r="N11" s="30"/>
      <c r="O11" s="30"/>
      <c r="P11" s="30"/>
    </row>
    <row r="12" spans="1:31" x14ac:dyDescent="0.35">
      <c r="A12" s="1" t="s">
        <v>60</v>
      </c>
      <c r="B12" s="4"/>
      <c r="C12" s="4"/>
      <c r="D12" s="4"/>
      <c r="L12" s="30"/>
      <c r="M12" s="30"/>
      <c r="N12" s="30"/>
      <c r="O12" s="30"/>
      <c r="P12" s="30"/>
    </row>
    <row r="13" spans="1:31" x14ac:dyDescent="0.35">
      <c r="A13" s="3" t="s">
        <v>231</v>
      </c>
      <c r="B13" s="4"/>
      <c r="C13" s="4"/>
      <c r="D13" s="4"/>
      <c r="L13" s="30"/>
      <c r="M13" s="30"/>
      <c r="N13" s="30"/>
      <c r="O13" s="30"/>
      <c r="P13" s="30"/>
    </row>
    <row r="14" spans="1:31" x14ac:dyDescent="0.35">
      <c r="A14" s="2" t="s">
        <v>0</v>
      </c>
      <c r="B14" s="4">
        <v>85</v>
      </c>
      <c r="C14" s="4">
        <v>228</v>
      </c>
      <c r="D14" s="4">
        <v>76</v>
      </c>
      <c r="E14" s="4">
        <v>76</v>
      </c>
      <c r="F14" s="4">
        <v>66</v>
      </c>
      <c r="G14" s="4">
        <v>75</v>
      </c>
      <c r="H14" s="4">
        <v>77</v>
      </c>
      <c r="I14" s="4">
        <v>72</v>
      </c>
      <c r="J14" s="4">
        <v>76</v>
      </c>
      <c r="K14" s="4">
        <v>88</v>
      </c>
      <c r="L14" s="30">
        <f>SUMPRODUCT(
  --(LEFT([1]!day_11[produk], LEN($A13)) = $A13),
  --(ISNUMBER(VALUE(MID([1]!day_11[produk], LEN($A13)+1, 1)))),
  [1]!day_11[qty]
)</f>
        <v>69</v>
      </c>
      <c r="M14" s="30">
        <f>SUMPRODUCT(
  --(LEFT([1]!day_12[produk], LEN($A13)) = $A13),
  --(ISNUMBER(VALUE(MID([1]!day_12[produk], LEN($A13)+1, 1)))),
  [1]!day_12[qty]
)</f>
        <v>75</v>
      </c>
      <c r="N14" s="30">
        <f>SUMPRODUCT(
  --(LEFT([1]!day_13[produk], LEN($A13)) = $A13),
  --(ISNUMBER(VALUE(MID([1]!day_13[produk], LEN($A13)+1, 1)))),
  [1]!day_13[qty]
)</f>
        <v>64</v>
      </c>
      <c r="O14" s="30">
        <f>SUMPRODUCT(
  --(LEFT([1]!day_14[produk], LEN($A13)) = $A13),
  --(ISNUMBER(VALUE(MID([1]!day_14[produk], LEN($A13)+1, 1)))),
  [1]!day_14[qty]
)</f>
        <v>72</v>
      </c>
      <c r="P14" s="30">
        <f>SUMPRODUCT(
  --(LEFT([1]!day_15[produk], LEN($A13)) = $A13),
  --(ISNUMBER(VALUE(MID([1]!day_15[produk], LEN($A13)+1, 1)))),
  [1]!day_15[qty]
)</f>
        <v>62</v>
      </c>
    </row>
    <row r="15" spans="1:31" x14ac:dyDescent="0.35">
      <c r="A15" s="2" t="s">
        <v>1</v>
      </c>
      <c r="B15" s="20">
        <v>4959504</v>
      </c>
      <c r="C15" s="20">
        <v>8225358</v>
      </c>
      <c r="D15" s="20">
        <v>4057538</v>
      </c>
      <c r="E15" s="20">
        <v>5076927</v>
      </c>
      <c r="F15" s="20">
        <v>3365121</v>
      </c>
      <c r="G15" s="20">
        <v>4248417</v>
      </c>
      <c r="H15" s="20">
        <v>4617085</v>
      </c>
      <c r="I15" s="20">
        <v>4233473</v>
      </c>
      <c r="J15" s="20">
        <v>4615672</v>
      </c>
      <c r="K15" s="20">
        <v>4860436</v>
      </c>
      <c r="L15" s="30">
        <f>SUMPRODUCT(
  --(LEFT([1]!day_11[produk], LEN($A13)) = $A13),
  --(ISNUMBER(VALUE(MID([1]!day_11[produk], LEN($A13)+1, 1)))),
  [1]!day_11[harga]
)</f>
        <v>4355102</v>
      </c>
      <c r="M15" s="30">
        <f>SUMPRODUCT(
  --(LEFT([1]!day_12[produk], LEN($A13)) = $A13),
  --(ISNUMBER(VALUE(MID([1]!day_12[produk], LEN($A13)+1, 1)))),
  [1]!day_12[harga]
)</f>
        <v>4468634</v>
      </c>
      <c r="N15" s="30">
        <f>SUMPRODUCT(
  --(LEFT([1]!day_13[produk], LEN($A13)) = $A13),
  --(ISNUMBER(VALUE(MID([1]!day_13[produk], LEN($A13)+1, 1)))),
  [1]!day_13[harga]
)</f>
        <v>3752822</v>
      </c>
      <c r="O15" s="30">
        <f>SUMPRODUCT(
  --(LEFT([1]!day_14[produk], LEN($A13)) = $A13),
  --(ISNUMBER(VALUE(MID([1]!day_14[produk], LEN($A13)+1, 1)))),
  [1]!day_14[harga]
)</f>
        <v>4221038</v>
      </c>
      <c r="P15" s="30">
        <f>SUMPRODUCT(
  --(LEFT([1]!day_15[produk], LEN($A13)) = $A13),
  --(ISNUMBER(VALUE(MID([1]!day_15[produk], LEN($A13)+1, 1)))),
  [1]!day_15[harga]
)</f>
        <v>3599305</v>
      </c>
    </row>
    <row r="16" spans="1:31" x14ac:dyDescent="0.35">
      <c r="B16" s="4"/>
      <c r="C16" s="4"/>
      <c r="D16" s="4"/>
      <c r="L16" s="30"/>
      <c r="M16" s="30"/>
      <c r="N16" s="30"/>
      <c r="O16" s="30"/>
      <c r="P16" s="30"/>
    </row>
    <row r="17" spans="1:16" x14ac:dyDescent="0.35">
      <c r="A17" s="1" t="s">
        <v>61</v>
      </c>
      <c r="B17" s="4"/>
      <c r="C17" s="4"/>
      <c r="D17" s="4"/>
      <c r="L17" s="30"/>
      <c r="M17" s="30"/>
      <c r="N17" s="30"/>
      <c r="O17" s="30"/>
      <c r="P17" s="30"/>
    </row>
    <row r="18" spans="1:16" x14ac:dyDescent="0.35">
      <c r="A18" s="3" t="s">
        <v>232</v>
      </c>
      <c r="B18" s="4"/>
      <c r="C18" s="4"/>
      <c r="D18" s="4"/>
      <c r="L18" s="30"/>
      <c r="M18" s="30"/>
      <c r="N18" s="30"/>
      <c r="O18" s="30"/>
      <c r="P18" s="30"/>
    </row>
    <row r="19" spans="1:16" x14ac:dyDescent="0.35">
      <c r="A19" s="2" t="s">
        <v>0</v>
      </c>
      <c r="B19" s="4">
        <v>136</v>
      </c>
      <c r="C19" s="4">
        <v>152</v>
      </c>
      <c r="D19" s="4">
        <v>141</v>
      </c>
      <c r="E19" s="4">
        <v>121</v>
      </c>
      <c r="F19" s="4">
        <v>154</v>
      </c>
      <c r="G19" s="4">
        <v>1111</v>
      </c>
      <c r="H19" s="4">
        <v>116</v>
      </c>
      <c r="I19" s="4">
        <v>124</v>
      </c>
      <c r="J19" s="4">
        <v>132</v>
      </c>
      <c r="K19" s="4">
        <v>131</v>
      </c>
      <c r="L19" s="30">
        <f>SUMPRODUCT(
  --(LEFT([1]!day_11[produk], LEN($A18)) = $A18),
  --(ISNUMBER(VALUE(MID([1]!day_11[produk], LEN($A18)+1, 1)))),
  [1]!day_11[qty]
)</f>
        <v>116</v>
      </c>
      <c r="M19" s="30">
        <f>SUMPRODUCT(
  --(LEFT([1]!day_12[produk], LEN($A18)) = $A18),
  --(ISNUMBER(VALUE(MID([1]!day_12[produk], LEN($A18)+1, 1)))),
  [1]!day_12[qty]
)</f>
        <v>111</v>
      </c>
      <c r="N19" s="30">
        <f>SUMPRODUCT(
  --(LEFT([1]!day_13[produk], LEN($A18)) = $A18),
  --(ISNUMBER(VALUE(MID([1]!day_13[produk], LEN($A18)+1, 1)))),
  [1]!day_13[qty]
)</f>
        <v>116</v>
      </c>
      <c r="O19" s="30">
        <f>SUMPRODUCT(
  --(LEFT([1]!day_14[produk], LEN($A18)) = $A18),
  --(ISNUMBER(VALUE(MID([1]!day_14[produk], LEN($A18)+1, 1)))),
  [1]!day_14[qty]
)</f>
        <v>133</v>
      </c>
      <c r="P19" s="30">
        <f>SUMPRODUCT(
  --(LEFT([1]!day_15[produk], LEN($A18)) = $A18),
  --(ISNUMBER(VALUE(MID([1]!day_15[produk], LEN($A18)+1, 1)))),
  [1]!day_15[qty]
)</f>
        <v>147</v>
      </c>
    </row>
    <row r="20" spans="1:16" x14ac:dyDescent="0.35">
      <c r="A20" s="2" t="s">
        <v>1</v>
      </c>
      <c r="B20" s="20">
        <v>3519593</v>
      </c>
      <c r="C20" s="20">
        <v>3809157</v>
      </c>
      <c r="D20" s="20">
        <v>3706305</v>
      </c>
      <c r="E20" s="20">
        <v>3551859</v>
      </c>
      <c r="F20" s="20">
        <v>3199467</v>
      </c>
      <c r="G20" s="20">
        <v>3256547</v>
      </c>
      <c r="H20" s="20">
        <v>3089018</v>
      </c>
      <c r="I20" s="20">
        <v>3339754</v>
      </c>
      <c r="J20" s="20">
        <v>3316179</v>
      </c>
      <c r="K20" s="20">
        <v>3358885</v>
      </c>
      <c r="L20" s="30">
        <f>SUMPRODUCT(
  --(LEFT([1]!day_11[produk], LEN($A18)) = $A18),
  --(ISNUMBER(VALUE(MID([1]!day_11[produk], LEN($A18)+1, 1)))),
  [1]!day_11[harga]
)</f>
        <v>3196985</v>
      </c>
      <c r="M20" s="30">
        <f>SUMPRODUCT(
  --(LEFT([1]!day_12[produk], LEN($A18)) = $A18),
  --(ISNUMBER(VALUE(MID([1]!day_12[produk], LEN($A18)+1, 1)))),
  [1]!day_12[harga]
)</f>
        <v>2885487</v>
      </c>
      <c r="N20" s="30">
        <f>SUMPRODUCT(
  --(LEFT([1]!day_13[produk], LEN($A18)) = $A18),
  --(ISNUMBER(VALUE(MID([1]!day_13[produk], LEN($A18)+1, 1)))),
  [1]!day_13[harga]
)</f>
        <v>2864043</v>
      </c>
      <c r="O20" s="30">
        <f>SUMPRODUCT(
  --(LEFT([1]!day_14[produk], LEN($A18)) = $A18),
  --(ISNUMBER(VALUE(MID([1]!day_14[produk], LEN($A18)+1, 1)))),
  [1]!day_14[harga]
)</f>
        <v>3444607</v>
      </c>
      <c r="P20" s="30">
        <f>SUMPRODUCT(
  --(LEFT([1]!day_15[produk], LEN($A18)) = $A18),
  --(ISNUMBER(VALUE(MID([1]!day_15[produk], LEN($A18)+1, 1)))),
  [1]!day_15[harga]
)</f>
        <v>3403545</v>
      </c>
    </row>
    <row r="21" spans="1:16" x14ac:dyDescent="0.35">
      <c r="B21" s="4"/>
      <c r="C21" s="4"/>
      <c r="D21" s="4"/>
      <c r="L21" s="30"/>
      <c r="M21" s="30"/>
      <c r="N21" s="30"/>
      <c r="O21" s="30"/>
      <c r="P21" s="30"/>
    </row>
    <row r="22" spans="1:16" x14ac:dyDescent="0.35">
      <c r="A22" s="1" t="s">
        <v>62</v>
      </c>
      <c r="B22" s="4"/>
      <c r="C22" s="4"/>
      <c r="D22" s="4"/>
      <c r="L22" s="30"/>
      <c r="M22" s="30"/>
      <c r="N22" s="30"/>
      <c r="O22" s="30"/>
      <c r="P22" s="30"/>
    </row>
    <row r="23" spans="1:16" x14ac:dyDescent="0.35">
      <c r="A23" s="3" t="s">
        <v>233</v>
      </c>
      <c r="B23" s="4"/>
      <c r="C23" s="4"/>
      <c r="D23" s="4"/>
      <c r="L23" s="30"/>
      <c r="M23" s="30"/>
      <c r="N23" s="30"/>
      <c r="O23" s="30"/>
      <c r="P23" s="30"/>
    </row>
    <row r="24" spans="1:16" x14ac:dyDescent="0.35">
      <c r="A24" s="2" t="s">
        <v>0</v>
      </c>
      <c r="B24" s="4">
        <v>1</v>
      </c>
      <c r="C24" s="4"/>
      <c r="D24" s="4"/>
      <c r="L24" s="30">
        <f>SUMPRODUCT(
  --(LEFT([1]!day_11[produk], LEN($A23)) = $A23),
  --(ISNUMBER(VALUE(MID([1]!day_11[produk], LEN($A23)+1, 1)))),
  [1]!day_11[qty]
)</f>
        <v>3</v>
      </c>
      <c r="M24" s="30">
        <f>SUMPRODUCT(
  --(LEFT([1]!day_12[produk], LEN($A23)) = $A23),
  --(ISNUMBER(VALUE(MID([1]!day_12[produk], LEN($A23)+1, 1)))),
  [1]!day_12[qty]
)</f>
        <v>0</v>
      </c>
      <c r="N24" s="30">
        <f>SUMPRODUCT(
  --(LEFT([1]!day_13[produk], LEN($A23)) = $A23),
  --(ISNUMBER(VALUE(MID([1]!day_13[produk], LEN($A23)+1, 1)))),
  [1]!day_13[qty]
)</f>
        <v>0</v>
      </c>
      <c r="O24" s="30">
        <f>SUMPRODUCT(
  --(LEFT([1]!day_14[produk], LEN($A23)) = $A23),
  --(ISNUMBER(VALUE(MID([1]!day_14[produk], LEN($A23)+1, 1)))),
  [1]!day_14[qty]
)</f>
        <v>1</v>
      </c>
      <c r="P24" s="30">
        <f>SUMPRODUCT(
  --(LEFT([1]!day_15[produk], LEN($A23)) = $A23),
  --(ISNUMBER(VALUE(MID([1]!day_15[produk], LEN($A23)+1, 1)))),
  [1]!day_15[qty]
)</f>
        <v>1</v>
      </c>
    </row>
    <row r="25" spans="1:16" x14ac:dyDescent="0.35">
      <c r="A25" s="2" t="s">
        <v>1</v>
      </c>
      <c r="B25" s="20">
        <v>21128</v>
      </c>
      <c r="C25" s="6"/>
      <c r="D25" s="27"/>
      <c r="I25">
        <v>1</v>
      </c>
      <c r="K25">
        <v>1</v>
      </c>
      <c r="L25" s="30">
        <f>SUMPRODUCT(
  --(LEFT([1]!day_11[produk], LEN($A23)) = $A23),
  --(ISNUMBER(VALUE(MID([1]!day_11[produk], LEN($A23)+1, 1)))),
  [1]!day_11[harga]
)</f>
        <v>43703</v>
      </c>
      <c r="M25" s="30">
        <f>SUMPRODUCT(
  --(LEFT([1]!day_12[produk], LEN($A23)) = $A23),
  --(ISNUMBER(VALUE(MID([1]!day_12[produk], LEN($A23)+1, 1)))),
  [1]!day_12[harga]
)</f>
        <v>0</v>
      </c>
      <c r="N25" s="30">
        <f>SUMPRODUCT(
  --(LEFT([1]!day_13[produk], LEN($A23)) = $A23),
  --(ISNUMBER(VALUE(MID([1]!day_13[produk], LEN($A23)+1, 1)))),
  [1]!day_13[harga]
)</f>
        <v>0</v>
      </c>
      <c r="O25" s="30">
        <f>SUMPRODUCT(
  --(LEFT([1]!day_14[produk], LEN($A23)) = $A23),
  --(ISNUMBER(VALUE(MID([1]!day_14[produk], LEN($A23)+1, 1)))),
  [1]!day_14[harga]
)</f>
        <v>32690</v>
      </c>
      <c r="P25" s="30">
        <f>SUMPRODUCT(
  --(LEFT([1]!day_15[produk], LEN($A23)) = $A23),
  --(ISNUMBER(VALUE(MID([1]!day_15[produk], LEN($A23)+1, 1)))),
  [1]!day_15[harga]
)</f>
        <v>32665</v>
      </c>
    </row>
    <row r="26" spans="1:16" x14ac:dyDescent="0.35">
      <c r="B26" s="4"/>
      <c r="C26" s="4"/>
      <c r="D26" s="4"/>
      <c r="I26" s="20">
        <v>21128</v>
      </c>
      <c r="K26" s="20">
        <v>21128</v>
      </c>
      <c r="L26" s="30"/>
      <c r="M26" s="30"/>
      <c r="N26" s="30"/>
      <c r="O26" s="30"/>
      <c r="P26" s="30"/>
    </row>
    <row r="27" spans="1:16" x14ac:dyDescent="0.35">
      <c r="A27" s="1" t="s">
        <v>63</v>
      </c>
      <c r="B27" s="4"/>
      <c r="C27" s="4"/>
      <c r="D27" s="4"/>
      <c r="L27" s="30"/>
      <c r="M27" s="30"/>
      <c r="N27" s="30"/>
      <c r="O27" s="30"/>
      <c r="P27" s="30"/>
    </row>
    <row r="28" spans="1:16" x14ac:dyDescent="0.35">
      <c r="A28" s="3" t="s">
        <v>234</v>
      </c>
      <c r="B28" s="4"/>
      <c r="C28" s="4"/>
      <c r="D28" s="4"/>
      <c r="L28" s="30"/>
      <c r="M28" s="30"/>
      <c r="N28" s="30"/>
      <c r="O28" s="30"/>
      <c r="P28" s="30"/>
    </row>
    <row r="29" spans="1:16" x14ac:dyDescent="0.35">
      <c r="A29" s="2" t="s">
        <v>0</v>
      </c>
      <c r="B29" s="4">
        <v>18</v>
      </c>
      <c r="C29" s="4">
        <v>13</v>
      </c>
      <c r="D29" s="4">
        <v>23</v>
      </c>
      <c r="E29" s="4">
        <v>20</v>
      </c>
      <c r="F29" s="4">
        <v>22</v>
      </c>
      <c r="G29" s="4">
        <v>16</v>
      </c>
      <c r="H29" s="4">
        <v>19</v>
      </c>
      <c r="I29" s="4">
        <v>15</v>
      </c>
      <c r="J29" s="4">
        <v>21</v>
      </c>
      <c r="L29" s="30">
        <f>SUMPRODUCT(
  --(LEFT([1]!day_11[produk], LEN($A28)) = $A28),
  --(ISNUMBER(VALUE(MID([1]!day_11[produk], LEN($A28)+1, 1)))),
  [1]!day_11[qty]
)</f>
        <v>16</v>
      </c>
      <c r="M29" s="30">
        <f>SUMPRODUCT(
  --(LEFT([1]!day_12[produk], LEN($A28)) = $A28),
  --(ISNUMBER(VALUE(MID([1]!day_12[produk], LEN($A28)+1, 1)))),
  [1]!day_12[qty]
)</f>
        <v>19</v>
      </c>
      <c r="N29" s="30">
        <f>SUMPRODUCT(
  --(LEFT([1]!day_13[produk], LEN($A28)) = $A28),
  --(ISNUMBER(VALUE(MID([1]!day_13[produk], LEN($A28)+1, 1)))),
  [1]!day_13[qty]
)</f>
        <v>12</v>
      </c>
      <c r="O29" s="30">
        <f>SUMPRODUCT(
  --(LEFT([1]!day_14[produk], LEN($A28)) = $A28),
  --(ISNUMBER(VALUE(MID([1]!day_14[produk], LEN($A28)+1, 1)))),
  [1]!day_14[qty]
)</f>
        <v>10</v>
      </c>
      <c r="P29" s="30">
        <f>SUMPRODUCT(
  --(LEFT([1]!day_15[produk], LEN($A28)) = $A28),
  --(ISNUMBER(VALUE(MID([1]!day_15[produk], LEN($A28)+1, 1)))),
  [1]!day_15[qty]
)</f>
        <v>10</v>
      </c>
    </row>
    <row r="30" spans="1:16" x14ac:dyDescent="0.35">
      <c r="A30" s="2" t="s">
        <v>1</v>
      </c>
      <c r="B30" s="20">
        <v>706100</v>
      </c>
      <c r="C30" s="20">
        <v>527880</v>
      </c>
      <c r="D30" s="20">
        <v>1353242</v>
      </c>
      <c r="E30" s="20">
        <v>903500</v>
      </c>
      <c r="F30" s="20">
        <v>1055825</v>
      </c>
      <c r="G30" s="20">
        <v>864810</v>
      </c>
      <c r="H30" s="20">
        <v>810640</v>
      </c>
      <c r="I30" s="20">
        <v>661610</v>
      </c>
      <c r="J30" s="20">
        <v>951740</v>
      </c>
      <c r="K30" s="20">
        <v>873791</v>
      </c>
      <c r="L30" s="30">
        <f>SUMPRODUCT(
  --(LEFT([1]!day_11[produk], LEN($A28)) = $A28),
  --(ISNUMBER(VALUE(MID([1]!day_11[produk], LEN($A28)+1, 1)))),
  [1]!day_11[harga]
)</f>
        <v>1011915</v>
      </c>
      <c r="M30" s="30">
        <f>SUMPRODUCT(
  --(LEFT([1]!day_12[produk], LEN($A28)) = $A28),
  --(ISNUMBER(VALUE(MID([1]!day_12[produk], LEN($A28)+1, 1)))),
  [1]!day_12[harga]
)</f>
        <v>1126562</v>
      </c>
      <c r="N30" s="30">
        <f>SUMPRODUCT(
  --(LEFT([1]!day_13[produk], LEN($A28)) = $A28),
  --(ISNUMBER(VALUE(MID([1]!day_13[produk], LEN($A28)+1, 1)))),
  [1]!day_13[harga]
)</f>
        <v>377730</v>
      </c>
      <c r="O30" s="30">
        <f>SUMPRODUCT(
  --(LEFT([1]!day_14[produk], LEN($A28)) = $A28),
  --(ISNUMBER(VALUE(MID([1]!day_14[produk], LEN($A28)+1, 1)))),
  [1]!day_14[harga]
)</f>
        <v>517800</v>
      </c>
      <c r="P30" s="30">
        <f>SUMPRODUCT(
  --(LEFT([1]!day_15[produk], LEN($A28)) = $A28),
  --(ISNUMBER(VALUE(MID([1]!day_15[produk], LEN($A28)+1, 1)))),
  [1]!day_15[harga]
)</f>
        <v>419410</v>
      </c>
    </row>
    <row r="31" spans="1:16" x14ac:dyDescent="0.35">
      <c r="B31" s="4"/>
      <c r="C31" s="4"/>
      <c r="D31" s="4"/>
      <c r="L31" s="30"/>
      <c r="M31" s="30"/>
      <c r="N31" s="30"/>
      <c r="O31" s="30"/>
      <c r="P31" s="30"/>
    </row>
    <row r="32" spans="1:16" x14ac:dyDescent="0.35">
      <c r="A32" s="1" t="s">
        <v>64</v>
      </c>
      <c r="B32" s="4"/>
      <c r="C32" s="4"/>
      <c r="D32" s="4"/>
      <c r="L32" s="30"/>
      <c r="M32" s="30"/>
      <c r="N32" s="30"/>
      <c r="O32" s="30"/>
      <c r="P32" s="30"/>
    </row>
    <row r="33" spans="1:16" x14ac:dyDescent="0.35">
      <c r="A33" s="3" t="s">
        <v>235</v>
      </c>
      <c r="B33" s="4"/>
      <c r="C33" s="4"/>
      <c r="D33" s="4"/>
      <c r="L33" s="30"/>
      <c r="M33" s="30"/>
      <c r="N33" s="30"/>
      <c r="O33" s="30"/>
      <c r="P33" s="30"/>
    </row>
    <row r="34" spans="1:16" x14ac:dyDescent="0.35">
      <c r="A34" s="2" t="s">
        <v>0</v>
      </c>
      <c r="B34" s="4">
        <v>22</v>
      </c>
      <c r="C34" s="4">
        <v>18</v>
      </c>
      <c r="D34" s="4">
        <v>34</v>
      </c>
      <c r="E34" s="4">
        <v>27</v>
      </c>
      <c r="F34" s="4">
        <v>17</v>
      </c>
      <c r="G34" s="4">
        <v>19</v>
      </c>
      <c r="H34" s="4">
        <v>18</v>
      </c>
      <c r="I34" s="4">
        <v>22</v>
      </c>
      <c r="J34" s="4">
        <v>22</v>
      </c>
      <c r="K34">
        <v>23</v>
      </c>
      <c r="L34" s="30">
        <f>SUMPRODUCT(
  --(LEFT([1]!day_11[produk], LEN($A33)) = $A33),
  --(ISNUMBER(VALUE(MID([1]!day_11[produk], LEN($A33)+1, 1)))),
  [1]!day_11[qty]
)</f>
        <v>22</v>
      </c>
      <c r="M34" s="30">
        <f>SUMPRODUCT(
  --(LEFT([1]!day_12[produk], LEN($A33)) = $A33),
  --(ISNUMBER(VALUE(MID([1]!day_12[produk], LEN($A33)+1, 1)))),
  [1]!day_12[qty]
)</f>
        <v>18</v>
      </c>
      <c r="N34" s="30">
        <f>SUMPRODUCT(
  --(LEFT([1]!day_13[produk], LEN($A33)) = $A33),
  --(ISNUMBER(VALUE(MID([1]!day_13[produk], LEN($A33)+1, 1)))),
  [1]!day_13[qty]
)</f>
        <v>25</v>
      </c>
      <c r="O34" s="30">
        <f>SUMPRODUCT(
  --(LEFT([1]!day_14[produk], LEN($A33)) = $A33),
  --(ISNUMBER(VALUE(MID([1]!day_14[produk], LEN($A33)+1, 1)))),
  [1]!day_14[qty]
)</f>
        <v>18</v>
      </c>
      <c r="P34" s="30">
        <f>SUMPRODUCT(
  --(LEFT([1]!day_15[produk], LEN($A33)) = $A33),
  --(ISNUMBER(VALUE(MID([1]!day_15[produk], LEN($A33)+1, 1)))),
  [1]!day_15[qty]
)</f>
        <v>19</v>
      </c>
    </row>
    <row r="35" spans="1:16" x14ac:dyDescent="0.35">
      <c r="A35" s="2" t="s">
        <v>1</v>
      </c>
      <c r="B35" s="20">
        <v>398980</v>
      </c>
      <c r="C35" s="20">
        <v>303130</v>
      </c>
      <c r="D35" s="20">
        <v>556366</v>
      </c>
      <c r="E35" s="20">
        <v>497805</v>
      </c>
      <c r="F35" s="20">
        <v>289415</v>
      </c>
      <c r="G35" s="20">
        <v>315624</v>
      </c>
      <c r="H35" s="20">
        <v>228880</v>
      </c>
      <c r="I35" s="20">
        <v>327639</v>
      </c>
      <c r="J35" s="20">
        <v>366625</v>
      </c>
      <c r="K35" s="20">
        <v>404775</v>
      </c>
      <c r="L35" s="30">
        <f>SUMPRODUCT(
  --(LEFT([1]!day_11[produk], LEN($A33)) = $A33),
  --(ISNUMBER(VALUE(MID([1]!day_11[produk], LEN($A33)+1, 1)))),
  [1]!day_11[harga]
)</f>
        <v>377799</v>
      </c>
      <c r="M35" s="30">
        <f>SUMPRODUCT(
  --(LEFT([1]!day_12[produk], LEN($A33)) = $A33),
  --(ISNUMBER(VALUE(MID([1]!day_12[produk], LEN($A33)+1, 1)))),
  [1]!day_12[harga]
)</f>
        <v>252560</v>
      </c>
      <c r="N35" s="30">
        <f>SUMPRODUCT(
  --(LEFT([1]!day_13[produk], LEN($A33)) = $A33),
  --(ISNUMBER(VALUE(MID([1]!day_13[produk], LEN($A33)+1, 1)))),
  [1]!day_13[harga]
)</f>
        <v>442110</v>
      </c>
      <c r="O35" s="30">
        <f>SUMPRODUCT(
  --(LEFT([1]!day_14[produk], LEN($A33)) = $A33),
  --(ISNUMBER(VALUE(MID([1]!day_14[produk], LEN($A33)+1, 1)))),
  [1]!day_14[harga]
)</f>
        <v>358296</v>
      </c>
      <c r="P35" s="30">
        <f>SUMPRODUCT(
  --(LEFT([1]!day_15[produk], LEN($A33)) = $A33),
  --(ISNUMBER(VALUE(MID([1]!day_15[produk], LEN($A33)+1, 1)))),
  [1]!day_15[harga]
)</f>
        <v>283690</v>
      </c>
    </row>
    <row r="36" spans="1:16" x14ac:dyDescent="0.35">
      <c r="B36" s="4"/>
      <c r="C36" s="4"/>
      <c r="D36" s="4"/>
      <c r="L36" s="30"/>
      <c r="M36" s="30"/>
      <c r="N36" s="30"/>
      <c r="O36" s="30"/>
      <c r="P36" s="30"/>
    </row>
    <row r="37" spans="1:16" x14ac:dyDescent="0.35">
      <c r="A37" s="1" t="s">
        <v>65</v>
      </c>
      <c r="B37" s="4"/>
      <c r="C37" s="4"/>
      <c r="D37" s="4"/>
      <c r="L37" s="30"/>
      <c r="M37" s="30"/>
      <c r="N37" s="30"/>
      <c r="O37" s="30"/>
      <c r="P37" s="30"/>
    </row>
    <row r="38" spans="1:16" x14ac:dyDescent="0.35">
      <c r="A38" s="3" t="s">
        <v>236</v>
      </c>
      <c r="B38" s="4"/>
      <c r="C38" s="4"/>
      <c r="D38" s="4"/>
      <c r="L38" s="30"/>
      <c r="M38" s="30"/>
      <c r="N38" s="30"/>
      <c r="O38" s="30"/>
      <c r="P38" s="30"/>
    </row>
    <row r="39" spans="1:16" x14ac:dyDescent="0.35">
      <c r="A39" s="2" t="s">
        <v>0</v>
      </c>
      <c r="B39" s="4">
        <v>10</v>
      </c>
      <c r="C39" s="4">
        <v>5</v>
      </c>
      <c r="D39" s="4">
        <v>5</v>
      </c>
      <c r="E39" s="4">
        <v>4</v>
      </c>
      <c r="F39" s="4">
        <v>11</v>
      </c>
      <c r="G39" s="4">
        <v>4</v>
      </c>
      <c r="H39" s="4">
        <v>3</v>
      </c>
      <c r="I39" s="4">
        <v>6</v>
      </c>
      <c r="J39" s="4">
        <v>2</v>
      </c>
      <c r="K39" s="4">
        <v>10</v>
      </c>
      <c r="L39" s="30">
        <f>SUMPRODUCT(
  --(LEFT([1]!day_11[produk], LEN($A38)) = $A38),
  --(ISNUMBER(VALUE(MID([1]!day_11[produk], LEN($A38)+1, 1)))),
  [1]!day_11[qty]
)</f>
        <v>2</v>
      </c>
      <c r="M39" s="30">
        <f>SUMPRODUCT(
  --(LEFT([1]!day_12[produk], LEN($A38)) = $A38),
  --(ISNUMBER(VALUE(MID([1]!day_12[produk], LEN($A38)+1, 1)))),
  [1]!day_12[qty]
)</f>
        <v>8</v>
      </c>
      <c r="N39" s="30">
        <f>SUMPRODUCT(
  --(LEFT([1]!day_13[produk], LEN($A38)) = $A38),
  --(ISNUMBER(VALUE(MID([1]!day_13[produk], LEN($A38)+1, 1)))),
  [1]!day_13[qty]
)</f>
        <v>6</v>
      </c>
      <c r="O39" s="30">
        <f>SUMPRODUCT(
  --(LEFT([1]!day_14[produk], LEN($A38)) = $A38),
  --(ISNUMBER(VALUE(MID([1]!day_14[produk], LEN($A38)+1, 1)))),
  [1]!day_14[qty]
)</f>
        <v>4</v>
      </c>
      <c r="P39" s="30">
        <f>SUMPRODUCT(
  --(LEFT([1]!day_15[produk], LEN($A38)) = $A38),
  --(ISNUMBER(VALUE(MID([1]!day_15[produk], LEN($A38)+1, 1)))),
  [1]!day_15[qty]
)</f>
        <v>8</v>
      </c>
    </row>
    <row r="40" spans="1:16" x14ac:dyDescent="0.35">
      <c r="A40" s="2" t="s">
        <v>1</v>
      </c>
      <c r="B40" s="20">
        <v>107575</v>
      </c>
      <c r="C40" s="20">
        <v>51650</v>
      </c>
      <c r="D40" s="20">
        <v>60720</v>
      </c>
      <c r="E40" s="20">
        <v>52480</v>
      </c>
      <c r="F40" s="20">
        <v>116975</v>
      </c>
      <c r="G40" s="20">
        <v>43495</v>
      </c>
      <c r="H40" s="20">
        <v>40960</v>
      </c>
      <c r="I40" s="20">
        <v>66400</v>
      </c>
      <c r="J40" s="20">
        <v>28620</v>
      </c>
      <c r="K40" s="20">
        <v>107180</v>
      </c>
      <c r="L40" s="30">
        <f>SUMPRODUCT(
  --(LEFT([1]!day_11[produk], LEN($A38)) = $A38),
  --(ISNUMBER(VALUE(MID([1]!day_11[produk], LEN($A38)+1, 1)))),
  [1]!day_11[harga]
)</f>
        <v>24320</v>
      </c>
      <c r="M40" s="30">
        <f>SUMPRODUCT(
  --(LEFT([1]!day_12[produk], LEN($A38)) = $A38),
  --(ISNUMBER(VALUE(MID([1]!day_12[produk], LEN($A38)+1, 1)))),
  [1]!day_12[harga]
)</f>
        <v>92260</v>
      </c>
      <c r="N40" s="30">
        <f>SUMPRODUCT(
  --(LEFT([1]!day_13[produk], LEN($A38)) = $A38),
  --(ISNUMBER(VALUE(MID([1]!day_13[produk], LEN($A38)+1, 1)))),
  [1]!day_13[harga]
)</f>
        <v>68300</v>
      </c>
      <c r="O40" s="30">
        <f>SUMPRODUCT(
  --(LEFT([1]!day_14[produk], LEN($A38)) = $A38),
  --(ISNUMBER(VALUE(MID([1]!day_14[produk], LEN($A38)+1, 1)))),
  [1]!day_14[harga]
)</f>
        <v>53126</v>
      </c>
      <c r="P40" s="30">
        <f>SUMPRODUCT(
  --(LEFT([1]!day_15[produk], LEN($A38)) = $A38),
  --(ISNUMBER(VALUE(MID([1]!day_15[produk], LEN($A38)+1, 1)))),
  [1]!day_15[harga]
)</f>
        <v>68000</v>
      </c>
    </row>
    <row r="41" spans="1:16" x14ac:dyDescent="0.35">
      <c r="B41" s="4"/>
      <c r="C41" s="4"/>
      <c r="D41" s="4"/>
      <c r="L41" s="30"/>
      <c r="M41" s="30"/>
      <c r="N41" s="30"/>
      <c r="O41" s="30"/>
      <c r="P41" s="30"/>
    </row>
    <row r="42" spans="1:16" x14ac:dyDescent="0.35">
      <c r="A42" s="1" t="s">
        <v>66</v>
      </c>
      <c r="B42" s="4"/>
      <c r="C42" s="4"/>
      <c r="D42" s="4"/>
      <c r="L42" s="30"/>
      <c r="M42" s="30"/>
      <c r="N42" s="30"/>
      <c r="O42" s="30"/>
      <c r="P42" s="30"/>
    </row>
    <row r="43" spans="1:16" x14ac:dyDescent="0.35">
      <c r="A43" s="3" t="s">
        <v>237</v>
      </c>
      <c r="B43" s="4"/>
      <c r="C43" s="4"/>
      <c r="D43" s="4"/>
      <c r="L43" s="30"/>
      <c r="M43" s="30"/>
      <c r="N43" s="30"/>
      <c r="O43" s="30"/>
      <c r="P43" s="30"/>
    </row>
    <row r="44" spans="1:16" x14ac:dyDescent="0.35">
      <c r="A44" s="2" t="s">
        <v>0</v>
      </c>
      <c r="B44" s="4">
        <v>4</v>
      </c>
      <c r="C44">
        <v>6</v>
      </c>
      <c r="D44" s="4">
        <v>7</v>
      </c>
      <c r="F44">
        <v>5</v>
      </c>
      <c r="G44">
        <v>3</v>
      </c>
      <c r="H44">
        <v>2</v>
      </c>
      <c r="I44">
        <v>2</v>
      </c>
      <c r="J44">
        <v>1</v>
      </c>
      <c r="K44">
        <v>3</v>
      </c>
      <c r="L44" s="30">
        <f>SUMPRODUCT(
  --(LEFT([1]!day_11[produk], LEN($A43)) = $A43),
  --(ISNUMBER(VALUE(MID([1]!day_11[produk], LEN($A43)+1, 1)))),
  [1]!day_11[qty]
)</f>
        <v>1</v>
      </c>
      <c r="M44" s="30">
        <f>SUMPRODUCT(
  --(LEFT([1]!day_12[produk], LEN($A43)) = $A43),
  --(ISNUMBER(VALUE(MID([1]!day_12[produk], LEN($A43)+1, 1)))),
  [1]!day_12[qty]
)</f>
        <v>4</v>
      </c>
      <c r="N44" s="30">
        <f>SUMPRODUCT(
  --(LEFT([1]!day_13[produk], LEN($A43)) = $A43),
  --(ISNUMBER(VALUE(MID([1]!day_13[produk], LEN($A43)+1, 1)))),
  [1]!day_13[qty]
)</f>
        <v>0</v>
      </c>
      <c r="O44" s="30">
        <f>SUMPRODUCT(
  --(LEFT([1]!day_14[produk], LEN($A43)) = $A43),
  --(ISNUMBER(VALUE(MID([1]!day_14[produk], LEN($A43)+1, 1)))),
  [1]!day_14[qty]
)</f>
        <v>4</v>
      </c>
      <c r="P44" s="30">
        <f>SUMPRODUCT(
  --(LEFT([1]!day_15[produk], LEN($A43)) = $A43),
  --(ISNUMBER(VALUE(MID([1]!day_15[produk], LEN($A43)+1, 1)))),
  [1]!day_15[qty]
)</f>
        <v>2</v>
      </c>
    </row>
    <row r="45" spans="1:16" x14ac:dyDescent="0.35">
      <c r="A45" s="2" t="s">
        <v>1</v>
      </c>
      <c r="B45" s="20">
        <v>327575</v>
      </c>
      <c r="C45" s="20">
        <v>256850</v>
      </c>
      <c r="D45" s="20">
        <v>456105</v>
      </c>
      <c r="F45" s="20">
        <v>192095</v>
      </c>
      <c r="G45" s="20">
        <v>128400</v>
      </c>
      <c r="H45" s="20">
        <v>156765</v>
      </c>
      <c r="I45" s="20">
        <v>43170</v>
      </c>
      <c r="J45" s="20">
        <v>21585</v>
      </c>
      <c r="K45" s="20">
        <v>178800</v>
      </c>
      <c r="L45" s="30">
        <f>SUMPRODUCT(
  --(LEFT([1]!day_11[produk], LEN($A43)) = $A43),
  --(ISNUMBER(VALUE(MID([1]!day_11[produk], LEN($A43)+1, 1)))),
  [1]!day_11[harga]
)</f>
        <v>85230</v>
      </c>
      <c r="M45" s="30">
        <f>SUMPRODUCT(
  --(LEFT([1]!day_12[produk], LEN($A43)) = $A43),
  --(ISNUMBER(VALUE(MID([1]!day_12[produk], LEN($A43)+1, 1)))),
  [1]!day_12[harga]
)</f>
        <v>213930</v>
      </c>
      <c r="N45" s="30">
        <f>SUMPRODUCT(
  --(LEFT([1]!day_13[produk], LEN($A43)) = $A43),
  --(ISNUMBER(VALUE(MID([1]!day_13[produk], LEN($A43)+1, 1)))),
  [1]!day_13[harga]
)</f>
        <v>0</v>
      </c>
      <c r="O45" s="30">
        <f>SUMPRODUCT(
  --(LEFT([1]!day_14[produk], LEN($A43)) = $A43),
  --(ISNUMBER(VALUE(MID([1]!day_14[produk], LEN($A43)+1, 1)))),
  [1]!day_14[harga]
)</f>
        <v>213831</v>
      </c>
      <c r="P45" s="30">
        <f>SUMPRODUCT(
  --(LEFT([1]!day_15[produk], LEN($A43)) = $A43),
  --(ISNUMBER(VALUE(MID([1]!day_15[produk], LEN($A43)+1, 1)))),
  [1]!day_15[harga]
)</f>
        <v>157090</v>
      </c>
    </row>
    <row r="46" spans="1:16" x14ac:dyDescent="0.35">
      <c r="B46" s="4"/>
      <c r="C46" s="4"/>
      <c r="D46" s="4"/>
      <c r="L46" s="21"/>
      <c r="M46" s="21"/>
      <c r="N46" s="21"/>
      <c r="O46" s="21"/>
    </row>
    <row r="47" spans="1:16" x14ac:dyDescent="0.35">
      <c r="A47" s="1" t="s">
        <v>67</v>
      </c>
      <c r="B47" s="4"/>
      <c r="C47" s="4"/>
      <c r="D47" s="4"/>
      <c r="L47" s="21"/>
      <c r="M47" s="21"/>
      <c r="N47" s="21"/>
      <c r="O47" s="21"/>
    </row>
    <row r="48" spans="1:16" x14ac:dyDescent="0.35">
      <c r="A48" s="3" t="s">
        <v>238</v>
      </c>
      <c r="B48" s="4"/>
      <c r="C48" s="4"/>
      <c r="D48" s="4"/>
      <c r="L48" s="21"/>
      <c r="M48" s="21"/>
      <c r="N48" s="21"/>
      <c r="O48" s="21"/>
    </row>
    <row r="49" spans="1:16" x14ac:dyDescent="0.35">
      <c r="A49" s="2" t="s">
        <v>0</v>
      </c>
      <c r="B49" s="4">
        <v>14</v>
      </c>
      <c r="C49" s="4">
        <v>6</v>
      </c>
      <c r="D49" s="4">
        <v>2</v>
      </c>
      <c r="E49" s="4">
        <v>5</v>
      </c>
      <c r="F49" s="4">
        <v>8</v>
      </c>
      <c r="G49" s="4">
        <v>12</v>
      </c>
      <c r="H49" s="4">
        <v>4</v>
      </c>
      <c r="I49" s="4">
        <v>6</v>
      </c>
      <c r="J49" s="4">
        <v>15</v>
      </c>
      <c r="K49" s="4">
        <v>6</v>
      </c>
      <c r="L49" s="30">
        <f>SUMPRODUCT(
  --(LEFT([1]!day_11[produk], LEN($A48)) = $A48),
  --(ISNUMBER(VALUE(MID([1]!day_11[produk], LEN($A48)+1, 1)))),
  [1]!day_11[qty]
)</f>
        <v>5</v>
      </c>
      <c r="M49" s="30">
        <f>SUMPRODUCT(
  --(LEFT([1]!day_11[tujuan], LEN($A48)) = $A48),
  --(ISNUMBER(VALUE(MID([1]!day_11[tujuan], LEN($A48)+1, 1)))),
  [1]!day_11[harga]
)</f>
        <v>0</v>
      </c>
      <c r="N49" s="30">
        <f>SUMPRODUCT(
  --(LEFT([1]!day_11[qty], LEN($A48)) = $A48),
  --(ISNUMBER(VALUE(MID([1]!day_11[qty], LEN($A48)+1, 1)))),
  [1]!day_11[produk]
)</f>
        <v>0</v>
      </c>
      <c r="O49" s="30">
        <f>SUMPRODUCT(
  --(LEFT([1]!day_11[harga], LEN($A48)) = $A48),
  --(ISNUMBER(VALUE(MID([1]!day_11[harga], LEN($A48)+1, 1)))),
  [1]!day_11[tujuan]
)</f>
        <v>0</v>
      </c>
      <c r="P49" s="30">
        <f>SUMPRODUCT(
  --(LEFT([1]!day_11[produk], LEN($A48)) = $A48),
  --(ISNUMBER(VALUE(MID([1]!day_11[produk], LEN($A48)+1, 1)))),
  [1]!day_11[qty]
)</f>
        <v>5</v>
      </c>
    </row>
    <row r="50" spans="1:16" x14ac:dyDescent="0.35">
      <c r="A50" s="2" t="s">
        <v>1</v>
      </c>
      <c r="B50" s="20">
        <v>283681</v>
      </c>
      <c r="C50" s="20">
        <v>178461</v>
      </c>
      <c r="D50" s="20">
        <v>33580</v>
      </c>
      <c r="E50" s="20">
        <v>115360</v>
      </c>
      <c r="F50" s="20">
        <v>201340</v>
      </c>
      <c r="G50" s="20">
        <v>269995</v>
      </c>
      <c r="H50" s="20">
        <v>82845</v>
      </c>
      <c r="I50" s="20">
        <v>111435</v>
      </c>
      <c r="J50" s="20">
        <v>320675</v>
      </c>
      <c r="K50" s="20">
        <v>137285</v>
      </c>
      <c r="L50" s="30">
        <f>SUMPRODUCT(
  --(LEFT([1]!day_11[produk], LEN($A48)) = $A48),
  --(ISNUMBER(VALUE(MID([1]!day_11[produk], LEN($A48)+1, 1)))),
  [1]!day_11[harga]
)</f>
        <v>110790</v>
      </c>
      <c r="M50" s="30">
        <f>SUMPRODUCT(
  --(LEFT([1]!day_11[tujuan], LEN($A48)) = $A48),
  --(ISNUMBER(VALUE(MID([1]!day_11[tujuan], LEN($A48)+1, 1)))),
  [1]!day_11[produk]
)</f>
        <v>0</v>
      </c>
      <c r="N50" s="30">
        <f>SUMPRODUCT(
  --(LEFT([1]!day_11[qty], LEN($A48)) = $A48),
  --(ISNUMBER(VALUE(MID([1]!day_11[qty], LEN($A48)+1, 1)))),
  [1]!day_11[tujuan]
)</f>
        <v>0</v>
      </c>
      <c r="O50" s="30">
        <f>SUMPRODUCT(
  --(LEFT([1]!day_11[harga], LEN($A48)) = $A48),
  --(ISNUMBER(VALUE(MID([1]!day_11[harga], LEN($A48)+1, 1)))),
  [1]!day_11[qty]
)</f>
        <v>0</v>
      </c>
      <c r="P50" s="30">
        <f>SUMPRODUCT(
  --(LEFT([1]!day_11[produk], LEN($A48)) = $A48),
  --(ISNUMBER(VALUE(MID([1]!day_11[produk], LEN($A48)+1, 1)))),
  [1]!day_11[harga]
)</f>
        <v>110790</v>
      </c>
    </row>
    <row r="51" spans="1:16" x14ac:dyDescent="0.35">
      <c r="L51" s="21"/>
      <c r="M51" s="21"/>
      <c r="N51" s="21"/>
      <c r="O51" s="21"/>
      <c r="P51" s="21"/>
    </row>
    <row r="52" spans="1:16" x14ac:dyDescent="0.35">
      <c r="A52" s="1" t="s">
        <v>68</v>
      </c>
      <c r="L52" s="21"/>
      <c r="M52" s="21"/>
      <c r="N52" s="21"/>
      <c r="O52" s="21"/>
      <c r="P52" s="21"/>
    </row>
    <row r="53" spans="1:16" x14ac:dyDescent="0.35">
      <c r="A53" s="3" t="s">
        <v>239</v>
      </c>
      <c r="L53" s="21"/>
      <c r="M53" s="21"/>
      <c r="N53" s="21"/>
      <c r="O53" s="21"/>
      <c r="P53" s="21"/>
    </row>
    <row r="54" spans="1:16" x14ac:dyDescent="0.35">
      <c r="A54" s="2" t="s">
        <v>0</v>
      </c>
      <c r="H54">
        <v>1</v>
      </c>
      <c r="I54">
        <v>1</v>
      </c>
      <c r="J54">
        <v>2</v>
      </c>
      <c r="L54" s="30">
        <f>SUMPRODUCT(
  --(LEFT([1]!day_11[produk], LEN($A53)) = $A53),
  --(ISNUMBER(VALUE(MID([1]!day_11[produk], LEN($A53)+1, 1)))),
  [1]!day_11[qty]
)</f>
        <v>1</v>
      </c>
      <c r="M54" s="30">
        <f>SUMPRODUCT(
  --(LEFT([1]!day_11[tujuan], LEN($A53)) = $A53),
  --(ISNUMBER(VALUE(MID([1]!day_11[tujuan], LEN($A53)+1, 1)))),
  [1]!day_11[harga]
)</f>
        <v>0</v>
      </c>
      <c r="N54" s="30">
        <f>SUMPRODUCT(
  --(LEFT([1]!day_11[qty], LEN($A53)) = $A53),
  --(ISNUMBER(VALUE(MID([1]!day_11[qty], LEN($A53)+1, 1)))),
  [1]!day_11[produk]
)</f>
        <v>0</v>
      </c>
      <c r="O54" s="30">
        <f>SUMPRODUCT(
  --(LEFT([1]!day_11[harga], LEN($A53)) = $A53),
  --(ISNUMBER(VALUE(MID([1]!day_11[harga], LEN($A53)+1, 1)))),
  [1]!day_11[tujuan]
)</f>
        <v>0</v>
      </c>
      <c r="P54" s="30">
        <f>SUMPRODUCT(
  --(LEFT([1]!day_11[produk], LEN($A53)) = $A53),
  --(ISNUMBER(VALUE(MID([1]!day_11[produk], LEN($A53)+1, 1)))),
  [1]!day_11[qty]
)</f>
        <v>1</v>
      </c>
    </row>
    <row r="55" spans="1:16" x14ac:dyDescent="0.35">
      <c r="A55" s="2" t="s">
        <v>1</v>
      </c>
      <c r="H55" s="20">
        <v>19535</v>
      </c>
      <c r="I55" s="20">
        <v>19535</v>
      </c>
      <c r="J55" s="20">
        <v>39120</v>
      </c>
      <c r="L55" s="30">
        <f>SUMPRODUCT(
  --(LEFT([1]!day_11[produk], LEN($A53)) = $A53),
  --(ISNUMBER(VALUE(MID([1]!day_11[produk], LEN($A53)+1, 1)))),
  [1]!day_11[harga]
)</f>
        <v>30105</v>
      </c>
      <c r="M55" s="30">
        <f>SUMPRODUCT(
  --(LEFT([1]!day_11[tujuan], LEN($A53)) = $A53),
  --(ISNUMBER(VALUE(MID([1]!day_11[tujuan], LEN($A53)+1, 1)))),
  [1]!day_11[produk]
)</f>
        <v>0</v>
      </c>
      <c r="N55" s="30">
        <f>SUMPRODUCT(
  --(LEFT([1]!day_11[qty], LEN($A53)) = $A53),
  --(ISNUMBER(VALUE(MID([1]!day_11[qty], LEN($A53)+1, 1)))),
  [1]!day_11[tujuan]
)</f>
        <v>0</v>
      </c>
      <c r="O55" s="30">
        <f>SUMPRODUCT(
  --(LEFT([1]!day_11[harga], LEN($A53)) = $A53),
  --(ISNUMBER(VALUE(MID([1]!day_11[harga], LEN($A53)+1, 1)))),
  [1]!day_11[qty]
)</f>
        <v>0</v>
      </c>
      <c r="P55" s="30">
        <f>SUMPRODUCT(
  --(LEFT([1]!day_11[produk], LEN($A53)) = $A53),
  --(ISNUMBER(VALUE(MID([1]!day_11[produk], LEN($A53)+1, 1)))),
  [1]!day_11[harga]
)</f>
        <v>30105</v>
      </c>
    </row>
    <row r="56" spans="1:16" x14ac:dyDescent="0.35">
      <c r="L56" s="21"/>
      <c r="M56" s="21"/>
      <c r="N56" s="21"/>
      <c r="O56" s="21"/>
      <c r="P56" s="21"/>
    </row>
    <row r="57" spans="1:16" x14ac:dyDescent="0.35">
      <c r="L57" s="21"/>
      <c r="M57" s="21"/>
      <c r="N57" s="21"/>
      <c r="O57" s="21"/>
      <c r="P57" s="21"/>
    </row>
    <row r="58" spans="1:16" x14ac:dyDescent="0.35">
      <c r="B58" s="10" t="s">
        <v>161</v>
      </c>
      <c r="C58" s="10" t="s">
        <v>159</v>
      </c>
      <c r="D58" s="10" t="s">
        <v>160</v>
      </c>
      <c r="L58" s="21"/>
      <c r="M58" s="21"/>
      <c r="N58" s="21"/>
      <c r="O58" s="21"/>
      <c r="P58" s="21"/>
    </row>
    <row r="59" spans="1:16" x14ac:dyDescent="0.35">
      <c r="B59" s="8" t="s">
        <v>324</v>
      </c>
      <c r="C59" s="9"/>
      <c r="D59" s="9"/>
      <c r="L59" s="30"/>
      <c r="M59" s="30"/>
      <c r="N59" s="30"/>
      <c r="O59" s="30"/>
      <c r="P59" s="30"/>
    </row>
    <row r="60" spans="1:16" x14ac:dyDescent="0.35">
      <c r="B60" s="8" t="s">
        <v>325</v>
      </c>
      <c r="C60" s="9"/>
      <c r="D60" s="9"/>
      <c r="L60" s="30"/>
      <c r="M60" s="30"/>
      <c r="N60" s="30"/>
      <c r="O60" s="30"/>
      <c r="P60" s="30"/>
    </row>
    <row r="61" spans="1:16" x14ac:dyDescent="0.35">
      <c r="B61" s="8" t="s">
        <v>326</v>
      </c>
      <c r="C61" s="9"/>
      <c r="D61" s="9"/>
      <c r="L61" s="21"/>
      <c r="M61" s="21"/>
      <c r="N61" s="21"/>
      <c r="O61" s="21"/>
      <c r="P61" s="21"/>
    </row>
    <row r="62" spans="1:16" x14ac:dyDescent="0.35">
      <c r="B62" s="8" t="s">
        <v>327</v>
      </c>
      <c r="C62" s="9"/>
      <c r="D62" s="9"/>
      <c r="L62" s="21"/>
      <c r="M62" s="21"/>
      <c r="N62" s="21"/>
      <c r="O62" s="21"/>
      <c r="P62" s="21"/>
    </row>
    <row r="63" spans="1:16" x14ac:dyDescent="0.35">
      <c r="B63" s="8" t="s">
        <v>328</v>
      </c>
      <c r="C63" s="9"/>
      <c r="D63" s="9"/>
      <c r="L63" s="21"/>
      <c r="M63" s="21"/>
      <c r="N63" s="21"/>
      <c r="O63" s="21"/>
      <c r="P63" s="21"/>
    </row>
    <row r="64" spans="1:16" x14ac:dyDescent="0.35">
      <c r="B64" s="8" t="s">
        <v>329</v>
      </c>
      <c r="C64" s="9"/>
      <c r="D64" s="9"/>
      <c r="L64" s="30"/>
      <c r="M64" s="30"/>
      <c r="N64" s="30"/>
      <c r="O64" s="30"/>
      <c r="P64" s="30"/>
    </row>
    <row r="65" spans="2:16" x14ac:dyDescent="0.35">
      <c r="B65" s="8" t="s">
        <v>330</v>
      </c>
      <c r="C65" s="9"/>
      <c r="D65" s="9"/>
      <c r="L65" s="30"/>
      <c r="M65" s="30"/>
      <c r="N65" s="30"/>
      <c r="O65" s="30"/>
      <c r="P65" s="30"/>
    </row>
    <row r="66" spans="2:16" x14ac:dyDescent="0.35">
      <c r="B66" s="8" t="s">
        <v>331</v>
      </c>
      <c r="C66" s="9"/>
      <c r="D66" s="9"/>
      <c r="L66" s="21"/>
      <c r="M66" s="21"/>
      <c r="N66" s="21"/>
      <c r="O66" s="21"/>
      <c r="P66" s="21"/>
    </row>
    <row r="67" spans="2:16" x14ac:dyDescent="0.35">
      <c r="B67" s="8" t="s">
        <v>332</v>
      </c>
      <c r="C67" s="9"/>
      <c r="D67" s="9"/>
      <c r="L67" s="21"/>
      <c r="M67" s="21"/>
      <c r="N67" s="21"/>
      <c r="O67" s="21"/>
      <c r="P67" s="21"/>
    </row>
    <row r="68" spans="2:16" x14ac:dyDescent="0.35">
      <c r="B68" s="8" t="s">
        <v>333</v>
      </c>
      <c r="C68" s="9"/>
      <c r="D68" s="9"/>
      <c r="L68" s="21"/>
      <c r="M68" s="21"/>
      <c r="N68" s="21"/>
      <c r="O68" s="21"/>
      <c r="P68" s="21"/>
    </row>
    <row r="69" spans="2:16" x14ac:dyDescent="0.35">
      <c r="B69" s="8" t="s">
        <v>334</v>
      </c>
      <c r="C69" s="9"/>
      <c r="D69" s="9"/>
      <c r="L69" s="30"/>
      <c r="M69" s="30"/>
      <c r="N69" s="30"/>
      <c r="O69" s="30"/>
      <c r="P69" s="30"/>
    </row>
    <row r="70" spans="2:16" x14ac:dyDescent="0.35">
      <c r="B70" s="8" t="s">
        <v>335</v>
      </c>
      <c r="C70" s="9"/>
      <c r="D70" s="9"/>
      <c r="L70" s="30"/>
      <c r="M70" s="30"/>
      <c r="N70" s="30"/>
      <c r="O70" s="30"/>
      <c r="P70" s="30"/>
    </row>
    <row r="71" spans="2:16" x14ac:dyDescent="0.35">
      <c r="B71" s="8" t="s">
        <v>336</v>
      </c>
      <c r="C71" s="9"/>
      <c r="D71" s="9"/>
      <c r="L71" s="21"/>
      <c r="M71" s="21"/>
      <c r="N71" s="21"/>
      <c r="O71" s="21"/>
      <c r="P71" s="21"/>
    </row>
    <row r="72" spans="2:16" x14ac:dyDescent="0.35">
      <c r="B72" s="8" t="s">
        <v>337</v>
      </c>
      <c r="C72" s="9"/>
      <c r="D72" s="9"/>
      <c r="L72" s="21"/>
      <c r="M72" s="21"/>
      <c r="N72" s="21"/>
      <c r="O72" s="21"/>
      <c r="P72" s="21"/>
    </row>
    <row r="73" spans="2:16" x14ac:dyDescent="0.35">
      <c r="B73" s="8" t="s">
        <v>338</v>
      </c>
      <c r="C73" s="9"/>
      <c r="D73" s="9"/>
      <c r="L73" s="21"/>
      <c r="M73" s="21"/>
      <c r="N73" s="21"/>
      <c r="O73" s="21"/>
      <c r="P73" s="21"/>
    </row>
    <row r="74" spans="2:16" x14ac:dyDescent="0.35">
      <c r="B74" s="8" t="s">
        <v>339</v>
      </c>
      <c r="C74" s="9"/>
      <c r="D74" s="9"/>
      <c r="L74" s="30"/>
      <c r="M74" s="30"/>
      <c r="N74" s="30"/>
      <c r="O74" s="30"/>
      <c r="P74" s="30"/>
    </row>
    <row r="75" spans="2:16" x14ac:dyDescent="0.35">
      <c r="B75" s="8" t="s">
        <v>340</v>
      </c>
      <c r="C75" s="9"/>
      <c r="D75" s="9"/>
      <c r="L75" s="30"/>
      <c r="M75" s="30"/>
      <c r="N75" s="30"/>
      <c r="O75" s="30"/>
      <c r="P75" s="30"/>
    </row>
    <row r="76" spans="2:16" x14ac:dyDescent="0.35">
      <c r="B76" s="8" t="s">
        <v>341</v>
      </c>
      <c r="C76" s="9"/>
      <c r="D76" s="9"/>
      <c r="L76" s="21"/>
      <c r="M76" s="21"/>
      <c r="N76" s="21"/>
      <c r="O76" s="21"/>
      <c r="P76" s="21"/>
    </row>
    <row r="77" spans="2:16" x14ac:dyDescent="0.35">
      <c r="B77" s="8" t="s">
        <v>342</v>
      </c>
      <c r="C77" s="9"/>
      <c r="D77" s="9"/>
      <c r="L77" s="21"/>
      <c r="M77" s="21"/>
      <c r="N77" s="21"/>
      <c r="O77" s="21"/>
      <c r="P77" s="21"/>
    </row>
    <row r="78" spans="2:16" x14ac:dyDescent="0.35">
      <c r="B78" s="8" t="s">
        <v>343</v>
      </c>
      <c r="C78" s="9"/>
      <c r="D78" s="9"/>
      <c r="L78" s="21"/>
      <c r="M78" s="21"/>
      <c r="N78" s="21"/>
      <c r="O78" s="21"/>
      <c r="P78" s="21"/>
    </row>
    <row r="79" spans="2:16" x14ac:dyDescent="0.35">
      <c r="B79" s="8" t="s">
        <v>344</v>
      </c>
      <c r="C79" s="9"/>
      <c r="D79" s="9"/>
      <c r="L79" s="30"/>
      <c r="M79" s="30"/>
      <c r="N79" s="30"/>
      <c r="O79" s="30"/>
      <c r="P79" s="30"/>
    </row>
    <row r="80" spans="2:16" x14ac:dyDescent="0.35">
      <c r="B80" s="8" t="s">
        <v>345</v>
      </c>
      <c r="C80" s="9"/>
      <c r="D80" s="9"/>
      <c r="L80" s="30"/>
      <c r="M80" s="30"/>
      <c r="N80" s="30"/>
      <c r="O80" s="30"/>
      <c r="P80" s="30"/>
    </row>
    <row r="81" spans="2:16" x14ac:dyDescent="0.35">
      <c r="B81" s="8" t="s">
        <v>346</v>
      </c>
      <c r="C81" s="9"/>
      <c r="D81" s="9"/>
      <c r="L81" s="21"/>
      <c r="M81" s="21"/>
      <c r="N81" s="21"/>
      <c r="O81" s="21"/>
      <c r="P81" s="21"/>
    </row>
    <row r="82" spans="2:16" x14ac:dyDescent="0.35">
      <c r="B82" s="8" t="s">
        <v>347</v>
      </c>
      <c r="C82" s="9"/>
      <c r="D82" s="9"/>
      <c r="L82" s="21"/>
      <c r="M82" s="21"/>
      <c r="N82" s="21"/>
      <c r="O82" s="21"/>
      <c r="P82" s="21"/>
    </row>
    <row r="83" spans="2:16" x14ac:dyDescent="0.35">
      <c r="B83" s="8" t="s">
        <v>348</v>
      </c>
      <c r="C83" s="9"/>
      <c r="D83" s="9"/>
      <c r="L83" s="21"/>
      <c r="M83" s="21"/>
      <c r="N83" s="21"/>
      <c r="O83" s="21"/>
      <c r="P83" s="21"/>
    </row>
    <row r="84" spans="2:16" x14ac:dyDescent="0.35">
      <c r="B84" s="8" t="s">
        <v>349</v>
      </c>
      <c r="C84" s="9"/>
      <c r="D84" s="9"/>
      <c r="L84" s="30"/>
      <c r="M84" s="30"/>
      <c r="N84" s="30"/>
      <c r="O84" s="30"/>
      <c r="P84" s="30"/>
    </row>
    <row r="85" spans="2:16" x14ac:dyDescent="0.35">
      <c r="B85" s="8" t="s">
        <v>350</v>
      </c>
      <c r="C85" s="9"/>
      <c r="D85" s="9"/>
      <c r="L85" s="30"/>
      <c r="M85" s="30"/>
      <c r="N85" s="30"/>
      <c r="O85" s="30"/>
      <c r="P85" s="30"/>
    </row>
    <row r="86" spans="2:16" x14ac:dyDescent="0.35">
      <c r="B86" s="8" t="s">
        <v>351</v>
      </c>
      <c r="C86" s="9"/>
      <c r="D86" s="9"/>
      <c r="L86" s="21"/>
      <c r="M86" s="21"/>
      <c r="N86" s="21"/>
      <c r="O86" s="21"/>
      <c r="P86" s="21"/>
    </row>
    <row r="87" spans="2:16" x14ac:dyDescent="0.35">
      <c r="B87" s="8" t="s">
        <v>352</v>
      </c>
      <c r="C87" s="9"/>
      <c r="D87" s="9"/>
      <c r="L87" s="21"/>
      <c r="M87" s="21"/>
      <c r="N87" s="21"/>
      <c r="O87" s="21"/>
      <c r="P87" s="21"/>
    </row>
    <row r="88" spans="2:16" x14ac:dyDescent="0.35">
      <c r="B88" s="8" t="s">
        <v>353</v>
      </c>
      <c r="C88" s="9"/>
      <c r="D88" s="9"/>
      <c r="L88" s="21"/>
      <c r="M88" s="21"/>
      <c r="N88" s="21"/>
      <c r="O88" s="21"/>
      <c r="P88" s="21"/>
    </row>
    <row r="89" spans="2:16" x14ac:dyDescent="0.35">
      <c r="L89" s="30"/>
      <c r="M89" s="30"/>
      <c r="N89" s="30"/>
      <c r="O89" s="30"/>
      <c r="P89" s="30"/>
    </row>
    <row r="90" spans="2:16" x14ac:dyDescent="0.35">
      <c r="L90" s="30"/>
      <c r="M90" s="30"/>
      <c r="N90" s="30"/>
      <c r="O90" s="30"/>
      <c r="P90" s="30"/>
    </row>
    <row r="91" spans="2:16" x14ac:dyDescent="0.35">
      <c r="L91" s="21"/>
      <c r="M91" s="21"/>
      <c r="N91" s="21"/>
      <c r="O91" s="21"/>
      <c r="P91" s="21"/>
    </row>
    <row r="92" spans="2:16" x14ac:dyDescent="0.35">
      <c r="L92" s="21"/>
      <c r="M92" s="21"/>
      <c r="N92" s="21"/>
      <c r="O92" s="21"/>
      <c r="P92" s="21"/>
    </row>
    <row r="93" spans="2:16" x14ac:dyDescent="0.35">
      <c r="L93" s="21"/>
      <c r="M93" s="21"/>
      <c r="N93" s="21"/>
      <c r="O93" s="21"/>
      <c r="P93" s="21"/>
    </row>
    <row r="94" spans="2:16" x14ac:dyDescent="0.35">
      <c r="L94" s="30"/>
      <c r="M94" s="30"/>
      <c r="N94" s="30"/>
      <c r="O94" s="30"/>
      <c r="P94" s="30"/>
    </row>
    <row r="95" spans="2:16" x14ac:dyDescent="0.35">
      <c r="L95" s="30"/>
      <c r="M95" s="30"/>
      <c r="N95" s="30"/>
      <c r="O95" s="30"/>
      <c r="P95" s="30"/>
    </row>
    <row r="96" spans="2:16" x14ac:dyDescent="0.35">
      <c r="L96" s="21"/>
      <c r="M96" s="21"/>
      <c r="N96" s="21"/>
      <c r="O96" s="21"/>
      <c r="P96" s="21"/>
    </row>
    <row r="97" spans="12:16" x14ac:dyDescent="0.35">
      <c r="L97" s="21"/>
      <c r="M97" s="21"/>
      <c r="N97" s="21"/>
      <c r="O97" s="21"/>
      <c r="P97" s="21"/>
    </row>
    <row r="98" spans="12:16" x14ac:dyDescent="0.35">
      <c r="L98" s="21"/>
      <c r="M98" s="21"/>
      <c r="N98" s="21"/>
      <c r="O98" s="21"/>
      <c r="P98" s="21"/>
    </row>
    <row r="99" spans="12:16" x14ac:dyDescent="0.35">
      <c r="L99" s="30"/>
      <c r="M99" s="30"/>
      <c r="N99" s="30"/>
      <c r="O99" s="30"/>
      <c r="P99" s="30"/>
    </row>
    <row r="100" spans="12:16" x14ac:dyDescent="0.35">
      <c r="L100" s="30"/>
      <c r="M100" s="30"/>
      <c r="N100" s="30"/>
      <c r="O100" s="30"/>
      <c r="P100" s="30"/>
    </row>
    <row r="101" spans="12:16" x14ac:dyDescent="0.35">
      <c r="L101" s="21"/>
      <c r="M101" s="21"/>
      <c r="N101" s="21"/>
      <c r="O101" s="21"/>
      <c r="P101" s="21"/>
    </row>
    <row r="102" spans="12:16" x14ac:dyDescent="0.35">
      <c r="L102" s="21"/>
      <c r="M102" s="21"/>
      <c r="N102" s="21"/>
      <c r="O102" s="21"/>
      <c r="P102" s="21"/>
    </row>
    <row r="103" spans="12:16" x14ac:dyDescent="0.35">
      <c r="L103" s="21"/>
      <c r="M103" s="21"/>
      <c r="N103" s="21"/>
      <c r="O103" s="21"/>
      <c r="P103" s="21"/>
    </row>
    <row r="104" spans="12:16" x14ac:dyDescent="0.35">
      <c r="L104" s="30"/>
      <c r="M104" s="30"/>
      <c r="N104" s="30"/>
      <c r="O104" s="30"/>
      <c r="P104" s="30"/>
    </row>
    <row r="105" spans="12:16" x14ac:dyDescent="0.35">
      <c r="L105" s="30"/>
      <c r="M105" s="30"/>
      <c r="N105" s="30"/>
      <c r="O105" s="30"/>
      <c r="P105" s="30"/>
    </row>
    <row r="106" spans="12:16" x14ac:dyDescent="0.35">
      <c r="L106" s="21"/>
      <c r="M106" s="21"/>
      <c r="N106" s="21"/>
      <c r="O106" s="21"/>
      <c r="P106" s="21"/>
    </row>
    <row r="107" spans="12:16" x14ac:dyDescent="0.35">
      <c r="L107" s="21"/>
      <c r="M107" s="21"/>
      <c r="N107" s="21"/>
      <c r="O107" s="21"/>
      <c r="P107" s="21"/>
    </row>
    <row r="108" spans="12:16" x14ac:dyDescent="0.35">
      <c r="L108" s="21"/>
      <c r="M108" s="21"/>
      <c r="N108" s="21"/>
      <c r="O108" s="21"/>
      <c r="P108" s="21"/>
    </row>
    <row r="109" spans="12:16" x14ac:dyDescent="0.35">
      <c r="L109" s="30"/>
      <c r="M109" s="30"/>
      <c r="N109" s="30"/>
      <c r="O109" s="30"/>
      <c r="P109" s="30"/>
    </row>
    <row r="110" spans="12:16" x14ac:dyDescent="0.35">
      <c r="L110" s="30"/>
      <c r="M110" s="30"/>
      <c r="N110" s="30"/>
      <c r="O110" s="30"/>
      <c r="P110" s="30"/>
    </row>
    <row r="111" spans="12:16" x14ac:dyDescent="0.35">
      <c r="L111" s="21"/>
      <c r="M111" s="21"/>
      <c r="N111" s="21"/>
      <c r="O111" s="21"/>
      <c r="P111" s="21"/>
    </row>
    <row r="112" spans="12:16" x14ac:dyDescent="0.35">
      <c r="L112" s="21"/>
      <c r="M112" s="21"/>
      <c r="N112" s="21"/>
      <c r="O112" s="21"/>
      <c r="P112" s="21"/>
    </row>
    <row r="113" spans="12:16" x14ac:dyDescent="0.35">
      <c r="L113" s="21"/>
      <c r="M113" s="21"/>
      <c r="N113" s="21"/>
      <c r="O113" s="21"/>
      <c r="P113" s="21"/>
    </row>
    <row r="114" spans="12:16" x14ac:dyDescent="0.35">
      <c r="L114" s="30"/>
      <c r="M114" s="30"/>
      <c r="N114" s="30"/>
      <c r="O114" s="30"/>
      <c r="P114" s="30"/>
    </row>
    <row r="115" spans="12:16" x14ac:dyDescent="0.35">
      <c r="L115" s="30"/>
      <c r="M115" s="30"/>
      <c r="N115" s="30"/>
      <c r="O115" s="30"/>
      <c r="P115" s="30"/>
    </row>
    <row r="116" spans="12:16" x14ac:dyDescent="0.35">
      <c r="L116" s="21"/>
      <c r="M116" s="21"/>
      <c r="N116" s="21"/>
      <c r="O116" s="21"/>
      <c r="P116" s="21"/>
    </row>
    <row r="117" spans="12:16" x14ac:dyDescent="0.35">
      <c r="L117" s="21"/>
      <c r="M117" s="21"/>
      <c r="N117" s="21"/>
      <c r="O117" s="21"/>
      <c r="P117" s="21"/>
    </row>
    <row r="118" spans="12:16" x14ac:dyDescent="0.35">
      <c r="L118" s="21"/>
      <c r="M118" s="21"/>
      <c r="N118" s="21"/>
      <c r="O118" s="21"/>
      <c r="P118" s="21"/>
    </row>
    <row r="119" spans="12:16" x14ac:dyDescent="0.35">
      <c r="L119" s="30"/>
      <c r="M119" s="30"/>
      <c r="N119" s="30"/>
      <c r="O119" s="30"/>
      <c r="P119" s="30"/>
    </row>
    <row r="120" spans="12:16" x14ac:dyDescent="0.35">
      <c r="L120" s="30"/>
      <c r="M120" s="30"/>
      <c r="N120" s="30"/>
      <c r="O120" s="30"/>
      <c r="P120" s="30"/>
    </row>
    <row r="121" spans="12:16" x14ac:dyDescent="0.35">
      <c r="L121" s="21"/>
      <c r="M121" s="21"/>
      <c r="N121" s="21"/>
      <c r="O121" s="21"/>
      <c r="P121" s="21"/>
    </row>
    <row r="122" spans="12:16" x14ac:dyDescent="0.35">
      <c r="L122" s="21"/>
      <c r="M122" s="21"/>
      <c r="N122" s="21"/>
      <c r="O122" s="21"/>
      <c r="P122" s="21"/>
    </row>
    <row r="123" spans="12:16" x14ac:dyDescent="0.35">
      <c r="L123" s="21"/>
      <c r="M123" s="21"/>
      <c r="N123" s="21"/>
      <c r="O123" s="21"/>
      <c r="P123" s="21"/>
    </row>
    <row r="124" spans="12:16" x14ac:dyDescent="0.35">
      <c r="L124" s="30"/>
      <c r="M124" s="30"/>
      <c r="N124" s="30"/>
      <c r="O124" s="30"/>
      <c r="P124" s="30"/>
    </row>
    <row r="125" spans="12:16" x14ac:dyDescent="0.35">
      <c r="L125" s="30"/>
      <c r="M125" s="30"/>
      <c r="N125" s="30"/>
      <c r="O125" s="30"/>
      <c r="P125" s="3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54"/>
  <sheetViews>
    <sheetView topLeftCell="A111" zoomScale="64" zoomScaleNormal="40" workbookViewId="0">
      <selection activeCell="P125" sqref="L123:P125"/>
    </sheetView>
  </sheetViews>
  <sheetFormatPr defaultRowHeight="14.5" x14ac:dyDescent="0.35"/>
  <cols>
    <col min="1" max="1" width="36.26953125" customWidth="1"/>
    <col min="2" max="2" width="17.81640625" customWidth="1"/>
    <col min="3" max="3" width="17.7265625" customWidth="1"/>
    <col min="4" max="4" width="19.26953125" customWidth="1"/>
    <col min="5" max="5" width="14" customWidth="1"/>
    <col min="6" max="7" width="13.54296875" customWidth="1"/>
    <col min="8" max="8" width="12.81640625" customWidth="1"/>
    <col min="9" max="9" width="15.453125" customWidth="1"/>
    <col min="10" max="10" width="14.7265625" customWidth="1"/>
    <col min="11" max="11" width="14.453125" customWidth="1"/>
    <col min="15" max="15" width="11.54296875" bestFit="1" customWidth="1"/>
  </cols>
  <sheetData>
    <row r="1" spans="1:31" x14ac:dyDescent="0.35"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</row>
    <row r="2" spans="1:31" x14ac:dyDescent="0.35">
      <c r="A2" s="1" t="s">
        <v>69</v>
      </c>
    </row>
    <row r="3" spans="1:31" x14ac:dyDescent="0.35">
      <c r="A3" s="3" t="s">
        <v>240</v>
      </c>
    </row>
    <row r="4" spans="1:31" x14ac:dyDescent="0.35">
      <c r="A4" s="2" t="s">
        <v>0</v>
      </c>
      <c r="C4">
        <v>1</v>
      </c>
      <c r="L4" s="30">
        <f>SUMPRODUCT(
  --(LEFT([1]!day_11[produk], LEN($A3)) = $A3),
  --(ISNUMBER(VALUE(MID([1]!day_11[produk], LEN($A3)+1, 1)))),
  [1]!day_11[qty]
)</f>
        <v>0</v>
      </c>
      <c r="M4" s="30">
        <f>SUMPRODUCT(
  --(LEFT([1]!day_12[produk], LEN($A3)) = $A3),
  --(ISNUMBER(VALUE(MID([1]!day_12[produk], LEN($A3)+1, 1)))),
  [1]!day_12[qty]
)</f>
        <v>0</v>
      </c>
      <c r="N4" s="30">
        <f>SUMPRODUCT(
  --(LEFT([1]!day_13[produk], LEN($A3)) = $A3),
  --(ISNUMBER(VALUE(MID([1]!day_13[produk], LEN($A3)+1, 1)))),
  [1]!day_13[qty]
)</f>
        <v>0</v>
      </c>
      <c r="O4" s="30">
        <f>SUMPRODUCT(
  --(LEFT([1]!day_14[produk], LEN($A3)) = $A3),
  --(ISNUMBER(VALUE(MID([1]!day_14[produk], LEN($A3)+1, 1)))),
  [1]!day_14[qty]
)</f>
        <v>0</v>
      </c>
      <c r="P4" s="30">
        <f>SUMPRODUCT(
  --(LEFT([1]!day_15[produk], LEN($A3)) = $A3),
  --(ISNUMBER(VALUE(MID([1]!day_15[produk], LEN($A3)+1, 1)))),
  [1]!day_15[qty]
)</f>
        <v>1</v>
      </c>
    </row>
    <row r="5" spans="1:31" x14ac:dyDescent="0.35">
      <c r="A5" s="2" t="s">
        <v>1</v>
      </c>
      <c r="C5" s="20">
        <v>328130</v>
      </c>
      <c r="L5" s="30">
        <f>SUMPRODUCT(
  --(LEFT([1]!day_11[produk], LEN($A3)) = $A3),
  --(ISNUMBER(VALUE(MID([1]!day_11[produk], LEN($A3)+1, 1)))),
  [1]!day_11[harga]
)</f>
        <v>0</v>
      </c>
      <c r="M5" s="30">
        <f>SUMPRODUCT(
  --(LEFT([1]!day_12[produk], LEN($A3)) = $A3),
  --(ISNUMBER(VALUE(MID([1]!day_12[produk], LEN($A3)+1, 1)))),
  [1]!day_12[harga]
)</f>
        <v>0</v>
      </c>
      <c r="N5" s="30">
        <f>SUMPRODUCT(
  --(LEFT([1]!day_13[produk], LEN($A3)) = $A3),
  --(ISNUMBER(VALUE(MID([1]!day_13[produk], LEN($A3)+1, 1)))),
  [1]!day_13[harga]
)</f>
        <v>0</v>
      </c>
      <c r="O5" s="30">
        <f>SUMPRODUCT(
  --(LEFT([1]!day_14[produk], LEN($A3)) = $A3),
  --(ISNUMBER(VALUE(MID([1]!day_14[produk], LEN($A3)+1, 1)))),
  [1]!day_14[harga]
)</f>
        <v>0</v>
      </c>
      <c r="P5" s="30">
        <f>SUMPRODUCT(
  --(LEFT([1]!day_15[produk], LEN($A3)) = $A3),
  --(ISNUMBER(VALUE(MID([1]!day_15[produk], LEN($A3)+1, 1)))),
  [1]!day_15[harga]
)</f>
        <v>328305</v>
      </c>
    </row>
    <row r="6" spans="1:31" x14ac:dyDescent="0.35">
      <c r="L6" s="21"/>
      <c r="M6" s="21"/>
      <c r="N6" s="21"/>
      <c r="O6" s="21"/>
    </row>
    <row r="7" spans="1:31" x14ac:dyDescent="0.35">
      <c r="A7" s="1" t="s">
        <v>70</v>
      </c>
      <c r="L7" s="21"/>
      <c r="M7" s="21"/>
      <c r="N7" s="21"/>
      <c r="O7" s="21"/>
    </row>
    <row r="8" spans="1:31" x14ac:dyDescent="0.35">
      <c r="A8" s="3" t="s">
        <v>241</v>
      </c>
      <c r="L8" s="21"/>
      <c r="M8" s="21"/>
      <c r="N8" s="21"/>
      <c r="O8" s="21"/>
    </row>
    <row r="9" spans="1:31" x14ac:dyDescent="0.35">
      <c r="A9" s="2" t="s">
        <v>0</v>
      </c>
      <c r="B9" s="20">
        <v>69</v>
      </c>
      <c r="C9">
        <v>111</v>
      </c>
      <c r="D9">
        <v>104</v>
      </c>
      <c r="E9">
        <v>102</v>
      </c>
      <c r="F9">
        <v>83</v>
      </c>
      <c r="G9">
        <v>105</v>
      </c>
      <c r="H9">
        <v>68</v>
      </c>
      <c r="I9">
        <v>77</v>
      </c>
      <c r="J9">
        <v>89</v>
      </c>
      <c r="K9">
        <v>220</v>
      </c>
      <c r="L9" s="30">
        <f>SUMPRODUCT(
  --(LEFT([1]!day_11[produk], LEN($A8)) = $A8),
  --(ISNUMBER(VALUE(MID([1]!day_11[produk], LEN($A8)+1, 1)))),
  [1]!day_11[qty]
)</f>
        <v>122</v>
      </c>
      <c r="M9" s="30">
        <f>SUMPRODUCT(
  --(LEFT([1]!day_12[produk], LEN($A8)) = $A8),
  --(ISNUMBER(VALUE(MID([1]!day_12[produk], LEN($A8)+1, 1)))),
  [1]!day_12[qty]
)</f>
        <v>129</v>
      </c>
      <c r="N9" s="30">
        <f>SUMPRODUCT(
  --(LEFT([1]!day_13[produk], LEN($A8)) = $A8),
  --(ISNUMBER(VALUE(MID([1]!day_13[produk], LEN($A8)+1, 1)))),
  [1]!day_13[qty]
)</f>
        <v>100</v>
      </c>
      <c r="O9" s="30">
        <f>SUMPRODUCT(
  --(LEFT([1]!day_14[produk], LEN($A8)) = $A8),
  --(ISNUMBER(VALUE(MID([1]!day_14[produk], LEN($A8)+1, 1)))),
  [1]!day_14[qty]
)</f>
        <v>120</v>
      </c>
      <c r="P9" s="30">
        <f>SUMPRODUCT(
  --(LEFT([1]!day_15[produk], LEN($A8)) = $A8),
  --(ISNUMBER(VALUE(MID([1]!day_15[produk], LEN($A8)+1, 1)))),
  [1]!day_15[qty]
)</f>
        <v>111</v>
      </c>
    </row>
    <row r="10" spans="1:31" x14ac:dyDescent="0.35">
      <c r="A10" s="2" t="s">
        <v>1</v>
      </c>
      <c r="B10" s="20">
        <v>1621706</v>
      </c>
      <c r="C10" s="20">
        <v>2666963</v>
      </c>
      <c r="D10" s="20">
        <v>2521305</v>
      </c>
      <c r="E10" s="20">
        <v>2657904</v>
      </c>
      <c r="F10" s="20">
        <v>1984305</v>
      </c>
      <c r="G10" s="20">
        <v>2636633</v>
      </c>
      <c r="H10" s="20">
        <v>1525011</v>
      </c>
      <c r="I10" s="20">
        <v>1941397</v>
      </c>
      <c r="J10" s="20">
        <v>2061990</v>
      </c>
      <c r="K10" s="20">
        <v>3777163</v>
      </c>
      <c r="L10" s="30">
        <f>SUMPRODUCT(
  --(LEFT([1]!day_11[produk], LEN($A8)) = $A8),
  --(ISNUMBER(VALUE(MID([1]!day_11[produk], LEN($A8)+1, 1)))),
  [1]!day_11[harga]
)</f>
        <v>2696779</v>
      </c>
      <c r="M10" s="30">
        <f>SUMPRODUCT(
  --(LEFT([1]!day_12[produk], LEN($A8)) = $A8),
  --(ISNUMBER(VALUE(MID([1]!day_12[produk], LEN($A8)+1, 1)))),
  [1]!day_12[harga]
)</f>
        <v>2665671</v>
      </c>
      <c r="N10" s="30">
        <f>SUMPRODUCT(
  --(LEFT([1]!day_13[produk], LEN($A8)) = $A8),
  --(ISNUMBER(VALUE(MID([1]!day_13[produk], LEN($A8)+1, 1)))),
  [1]!day_13[harga]
)</f>
        <v>2575292</v>
      </c>
      <c r="O10" s="30">
        <f>SUMPRODUCT(
  --(LEFT([1]!day_14[produk], LEN($A8)) = $A8),
  --(ISNUMBER(VALUE(MID([1]!day_14[produk], LEN($A8)+1, 1)))),
  [1]!day_14[harga]
)</f>
        <v>2342464</v>
      </c>
      <c r="P10" s="30">
        <f>SUMPRODUCT(
  --(LEFT([1]!day_15[produk], LEN($A8)) = $A8),
  --(ISNUMBER(VALUE(MID([1]!day_15[produk], LEN($A8)+1, 1)))),
  [1]!day_15[harga]
)</f>
        <v>2978594</v>
      </c>
    </row>
    <row r="11" spans="1:31" x14ac:dyDescent="0.35">
      <c r="L11" s="30"/>
      <c r="M11" s="30"/>
      <c r="N11" s="30"/>
      <c r="O11" s="30"/>
      <c r="P11" s="30"/>
    </row>
    <row r="12" spans="1:31" x14ac:dyDescent="0.35">
      <c r="A12" s="1" t="s">
        <v>71</v>
      </c>
      <c r="L12" s="30"/>
      <c r="M12" s="30"/>
      <c r="N12" s="30"/>
      <c r="O12" s="30"/>
      <c r="P12" s="30"/>
    </row>
    <row r="13" spans="1:31" x14ac:dyDescent="0.35">
      <c r="A13" s="3" t="s">
        <v>242</v>
      </c>
      <c r="L13" s="30"/>
      <c r="M13" s="30"/>
      <c r="N13" s="30"/>
      <c r="O13" s="30"/>
      <c r="P13" s="30"/>
    </row>
    <row r="14" spans="1:31" x14ac:dyDescent="0.35">
      <c r="A14" s="2" t="s">
        <v>0</v>
      </c>
      <c r="B14" s="4">
        <v>307</v>
      </c>
      <c r="C14" s="4">
        <v>372</v>
      </c>
      <c r="D14" s="4">
        <v>323</v>
      </c>
      <c r="E14" s="4">
        <v>311</v>
      </c>
      <c r="F14" s="4">
        <v>339</v>
      </c>
      <c r="G14" s="4">
        <v>307</v>
      </c>
      <c r="H14" s="4">
        <v>301</v>
      </c>
      <c r="I14" s="4">
        <v>295</v>
      </c>
      <c r="J14" s="4">
        <v>335</v>
      </c>
      <c r="K14" s="4">
        <v>330</v>
      </c>
      <c r="L14" s="30">
        <f>SUMPRODUCT(
  --(LEFT([1]!day_11[produk], LEN($A13)) = $A13),
  --(ISNUMBER(VALUE(MID([1]!day_11[produk], LEN($A13)+1, 1)))),
  [1]!day_11[qty]
)</f>
        <v>349</v>
      </c>
      <c r="M14" s="30">
        <f>SUMPRODUCT(
  --(LEFT([1]!day_12[produk], LEN($A13)) = $A13),
  --(ISNUMBER(VALUE(MID([1]!day_12[produk], LEN($A13)+1, 1)))),
  [1]!day_12[qty]
)</f>
        <v>300</v>
      </c>
      <c r="N14" s="30">
        <f>SUMPRODUCT(
  --(LEFT([1]!day_13[produk], LEN($A13)) = $A13),
  --(ISNUMBER(VALUE(MID([1]!day_13[produk], LEN($A13)+1, 1)))),
  [1]!day_13[qty]
)</f>
        <v>309</v>
      </c>
      <c r="O14" s="30">
        <f>SUMPRODUCT(
  --(LEFT([1]!day_14[produk], LEN($A13)) = $A13),
  --(ISNUMBER(VALUE(MID([1]!day_14[produk], LEN($A13)+1, 1)))),
  [1]!day_14[qty]
)</f>
        <v>332</v>
      </c>
      <c r="P14" s="30">
        <f>SUMPRODUCT(
  --(LEFT([1]!day_15[produk], LEN($A13)) = $A13),
  --(ISNUMBER(VALUE(MID([1]!day_15[produk], LEN($A13)+1, 1)))),
  [1]!day_15[qty]
)</f>
        <v>281</v>
      </c>
    </row>
    <row r="15" spans="1:31" x14ac:dyDescent="0.35">
      <c r="A15" s="2" t="s">
        <v>1</v>
      </c>
      <c r="B15" s="20">
        <v>8675982</v>
      </c>
      <c r="C15" s="20">
        <v>11519269</v>
      </c>
      <c r="D15" s="20">
        <v>8826412</v>
      </c>
      <c r="E15" s="20">
        <v>8373048</v>
      </c>
      <c r="F15" s="20">
        <v>9289750</v>
      </c>
      <c r="G15" s="20">
        <v>8603945</v>
      </c>
      <c r="H15" s="20">
        <v>8093457</v>
      </c>
      <c r="I15" s="20">
        <v>7699411</v>
      </c>
      <c r="J15" s="20">
        <v>9133069</v>
      </c>
      <c r="K15" s="20">
        <v>9195185</v>
      </c>
      <c r="L15" s="30">
        <f>SUMPRODUCT(
  --(LEFT([1]!day_11[produk], LEN($A13)) = $A13),
  --(ISNUMBER(VALUE(MID([1]!day_11[produk], LEN($A13)+1, 1)))),
  [1]!day_11[harga]
)</f>
        <v>9645942</v>
      </c>
      <c r="M15" s="30">
        <f>SUMPRODUCT(
  --(LEFT([1]!day_12[produk], LEN($A13)) = $A13),
  --(ISNUMBER(VALUE(MID([1]!day_12[produk], LEN($A13)+1, 1)))),
  [1]!day_12[harga]
)</f>
        <v>8535249</v>
      </c>
      <c r="N15" s="30">
        <f>SUMPRODUCT(
  --(LEFT([1]!day_13[produk], LEN($A13)) = $A13),
  --(ISNUMBER(VALUE(MID([1]!day_13[produk], LEN($A13)+1, 1)))),
  [1]!day_13[harga]
)</f>
        <v>8776371</v>
      </c>
      <c r="O15" s="30">
        <f>SUMPRODUCT(
  --(LEFT([1]!day_14[produk], LEN($A13)) = $A13),
  --(ISNUMBER(VALUE(MID([1]!day_14[produk], LEN($A13)+1, 1)))),
  [1]!day_14[harga]
)</f>
        <v>10081060</v>
      </c>
      <c r="P15" s="30">
        <f>SUMPRODUCT(
  --(LEFT([1]!day_15[produk], LEN($A13)) = $A13),
  --(ISNUMBER(VALUE(MID([1]!day_15[produk], LEN($A13)+1, 1)))),
  [1]!day_15[harga]
)</f>
        <v>7597764</v>
      </c>
    </row>
    <row r="16" spans="1:31" x14ac:dyDescent="0.35">
      <c r="B16" s="4"/>
      <c r="C16" s="4"/>
      <c r="D16" s="4"/>
      <c r="L16" s="30"/>
      <c r="M16" s="30"/>
      <c r="N16" s="30"/>
      <c r="O16" s="30"/>
      <c r="P16" s="30"/>
    </row>
    <row r="17" spans="1:16" x14ac:dyDescent="0.35">
      <c r="A17" s="1" t="s">
        <v>72</v>
      </c>
      <c r="B17" s="4"/>
      <c r="C17" s="4"/>
      <c r="D17" s="4"/>
      <c r="L17" s="30"/>
      <c r="M17" s="30"/>
      <c r="N17" s="30"/>
      <c r="O17" s="30"/>
      <c r="P17" s="30"/>
    </row>
    <row r="18" spans="1:16" x14ac:dyDescent="0.35">
      <c r="A18" s="3" t="s">
        <v>243</v>
      </c>
      <c r="B18" s="4"/>
      <c r="C18" s="4"/>
      <c r="D18" s="4"/>
      <c r="L18" s="30"/>
      <c r="M18" s="30"/>
      <c r="N18" s="30"/>
      <c r="O18" s="30"/>
      <c r="P18" s="30"/>
    </row>
    <row r="19" spans="1:16" x14ac:dyDescent="0.35">
      <c r="A19" s="2" t="s">
        <v>0</v>
      </c>
      <c r="B19" s="4">
        <v>1</v>
      </c>
      <c r="C19" s="4">
        <v>2</v>
      </c>
      <c r="D19" s="4"/>
      <c r="E19" s="4"/>
      <c r="F19">
        <v>3</v>
      </c>
      <c r="G19">
        <v>2</v>
      </c>
      <c r="J19">
        <v>2</v>
      </c>
      <c r="K19">
        <v>1</v>
      </c>
      <c r="L19" s="30">
        <f>SUMPRODUCT(
  --(LEFT([1]!day_11[produk], LEN($A18)) = $A18),
  --(ISNUMBER(VALUE(MID([1]!day_11[produk], LEN($A18)+1, 1)))),
  [1]!day_11[qty]
)</f>
        <v>0</v>
      </c>
      <c r="M19" s="30">
        <f>SUMPRODUCT(
  --(LEFT([1]!day_12[produk], LEN($A18)) = $A18),
  --(ISNUMBER(VALUE(MID([1]!day_12[produk], LEN($A18)+1, 1)))),
  [1]!day_12[qty]
)</f>
        <v>1</v>
      </c>
      <c r="N19" s="30">
        <f>SUMPRODUCT(
  --(LEFT([1]!day_13[produk], LEN($A18)) = $A18),
  --(ISNUMBER(VALUE(MID([1]!day_13[produk], LEN($A18)+1, 1)))),
  [1]!day_13[qty]
)</f>
        <v>0</v>
      </c>
      <c r="O19" s="30">
        <f>SUMPRODUCT(
  --(LEFT([1]!day_14[produk], LEN($A18)) = $A18),
  --(ISNUMBER(VALUE(MID([1]!day_14[produk], LEN($A18)+1, 1)))),
  [1]!day_14[qty]
)</f>
        <v>3</v>
      </c>
      <c r="P19" s="30">
        <f>SUMPRODUCT(
  --(LEFT([1]!day_15[produk], LEN($A18)) = $A18),
  --(ISNUMBER(VALUE(MID([1]!day_15[produk], LEN($A18)+1, 1)))),
  [1]!day_15[qty]
)</f>
        <v>1</v>
      </c>
    </row>
    <row r="20" spans="1:16" x14ac:dyDescent="0.35">
      <c r="A20" s="2" t="s">
        <v>1</v>
      </c>
      <c r="B20" s="20">
        <v>41405</v>
      </c>
      <c r="C20" s="20">
        <v>82835</v>
      </c>
      <c r="D20" s="6"/>
      <c r="E20" s="6"/>
      <c r="F20" s="20">
        <v>124215</v>
      </c>
      <c r="G20" s="20">
        <v>82860</v>
      </c>
      <c r="J20" s="20">
        <v>142530</v>
      </c>
      <c r="K20" s="20">
        <v>41405</v>
      </c>
      <c r="L20" s="30">
        <f>SUMPRODUCT(
  --(LEFT([1]!day_11[produk], LEN($A18)) = $A18),
  --(ISNUMBER(VALUE(MID([1]!day_11[produk], LEN($A18)+1, 1)))),
  [1]!day_11[harga]
)</f>
        <v>0</v>
      </c>
      <c r="M20" s="30">
        <f>SUMPRODUCT(
  --(LEFT([1]!day_12[produk], LEN($A18)) = $A18),
  --(ISNUMBER(VALUE(MID([1]!day_12[produk], LEN($A18)+1, 1)))),
  [1]!day_12[harga]
)</f>
        <v>41405</v>
      </c>
      <c r="N20" s="30">
        <f>SUMPRODUCT(
  --(LEFT([1]!day_13[produk], LEN($A18)) = $A18),
  --(ISNUMBER(VALUE(MID([1]!day_13[produk], LEN($A18)+1, 1)))),
  [1]!day_13[harga]
)</f>
        <v>0</v>
      </c>
      <c r="O20" s="30">
        <f>SUMPRODUCT(
  --(LEFT([1]!day_14[produk], LEN($A18)) = $A18),
  --(ISNUMBER(VALUE(MID([1]!day_14[produk], LEN($A18)+1, 1)))),
  [1]!day_14[harga]
)</f>
        <v>124215</v>
      </c>
      <c r="P20" s="30">
        <f>SUMPRODUCT(
  --(LEFT([1]!day_15[produk], LEN($A18)) = $A18),
  --(ISNUMBER(VALUE(MID([1]!day_15[produk], LEN($A18)+1, 1)))),
  [1]!day_15[harga]
)</f>
        <v>41405</v>
      </c>
    </row>
    <row r="21" spans="1:16" x14ac:dyDescent="0.35">
      <c r="B21" s="4"/>
      <c r="C21" s="4"/>
      <c r="D21" s="4"/>
      <c r="L21" s="30"/>
      <c r="M21" s="30"/>
      <c r="N21" s="30"/>
      <c r="O21" s="30"/>
      <c r="P21" s="30"/>
    </row>
    <row r="22" spans="1:16" x14ac:dyDescent="0.35">
      <c r="A22" s="1" t="s">
        <v>73</v>
      </c>
      <c r="B22" s="4"/>
      <c r="C22" s="4"/>
      <c r="D22" s="4"/>
      <c r="L22" s="30"/>
      <c r="M22" s="30"/>
      <c r="N22" s="30"/>
      <c r="O22" s="30"/>
      <c r="P22" s="30"/>
    </row>
    <row r="23" spans="1:16" x14ac:dyDescent="0.35">
      <c r="A23" s="3" t="s">
        <v>244</v>
      </c>
      <c r="B23" s="4"/>
      <c r="C23" s="4"/>
      <c r="D23" s="4"/>
      <c r="L23" s="30"/>
      <c r="M23" s="30"/>
      <c r="N23" s="30"/>
      <c r="O23" s="30"/>
      <c r="P23" s="30"/>
    </row>
    <row r="24" spans="1:16" x14ac:dyDescent="0.35">
      <c r="A24" s="2" t="s">
        <v>0</v>
      </c>
      <c r="B24" s="4"/>
      <c r="C24" s="4">
        <v>1</v>
      </c>
      <c r="D24" s="4"/>
      <c r="J24">
        <v>9</v>
      </c>
      <c r="L24" s="30">
        <f>SUMPRODUCT(
  --(LEFT([1]!day_11[produk], LEN($A23)) = $A23),
  --(ISNUMBER(VALUE(MID([1]!day_11[produk], LEN($A23)+1, 1)))),
  [1]!day_11[qty]
)</f>
        <v>0</v>
      </c>
      <c r="M24" s="30">
        <f>SUMPRODUCT(
  --(LEFT([1]!day_12[produk], LEN($A23)) = $A23),
  --(ISNUMBER(VALUE(MID([1]!day_12[produk], LEN($A23)+1, 1)))),
  [1]!day_12[qty]
)</f>
        <v>0</v>
      </c>
      <c r="N24" s="30">
        <f>SUMPRODUCT(
  --(LEFT([1]!day_13[produk], LEN($A23)) = $A23),
  --(ISNUMBER(VALUE(MID([1]!day_13[produk], LEN($A23)+1, 1)))),
  [1]!day_13[qty]
)</f>
        <v>0</v>
      </c>
      <c r="O24" s="30">
        <f>SUMPRODUCT(
  --(LEFT([1]!day_14[produk], LEN($A23)) = $A23),
  --(ISNUMBER(VALUE(MID([1]!day_14[produk], LEN($A23)+1, 1)))),
  [1]!day_14[qty]
)</f>
        <v>0</v>
      </c>
      <c r="P24" s="30">
        <f>SUMPRODUCT(
  --(LEFT([1]!day_15[produk], LEN($A23)) = $A23),
  --(ISNUMBER(VALUE(MID([1]!day_15[produk], LEN($A23)+1, 1)))),
  [1]!day_15[qty]
)</f>
        <v>0</v>
      </c>
    </row>
    <row r="25" spans="1:16" x14ac:dyDescent="0.35">
      <c r="A25" s="2" t="s">
        <v>1</v>
      </c>
      <c r="B25" s="27"/>
      <c r="C25" s="20">
        <v>62605</v>
      </c>
      <c r="D25" s="4"/>
      <c r="J25" s="20">
        <v>101105</v>
      </c>
      <c r="L25" s="30">
        <f>SUMPRODUCT(
  --(LEFT([1]!day_11[produk], LEN($A23)) = $A23),
  --(ISNUMBER(VALUE(MID([1]!day_11[produk], LEN($A23)+1, 1)))),
  [1]!day_11[harga]
)</f>
        <v>0</v>
      </c>
      <c r="M25" s="30">
        <f>SUMPRODUCT(
  --(LEFT([1]!day_12[produk], LEN($A23)) = $A23),
  --(ISNUMBER(VALUE(MID([1]!day_12[produk], LEN($A23)+1, 1)))),
  [1]!day_12[harga]
)</f>
        <v>0</v>
      </c>
      <c r="N25" s="30">
        <f>SUMPRODUCT(
  --(LEFT([1]!day_13[produk], LEN($A23)) = $A23),
  --(ISNUMBER(VALUE(MID([1]!day_13[produk], LEN($A23)+1, 1)))),
  [1]!day_13[harga]
)</f>
        <v>0</v>
      </c>
      <c r="O25" s="30">
        <f>SUMPRODUCT(
  --(LEFT([1]!day_14[produk], LEN($A23)) = $A23),
  --(ISNUMBER(VALUE(MID([1]!day_14[produk], LEN($A23)+1, 1)))),
  [1]!day_14[harga]
)</f>
        <v>0</v>
      </c>
      <c r="P25" s="30">
        <f>SUMPRODUCT(
  --(LEFT([1]!day_15[produk], LEN($A23)) = $A23),
  --(ISNUMBER(VALUE(MID([1]!day_15[produk], LEN($A23)+1, 1)))),
  [1]!day_15[harga]
)</f>
        <v>0</v>
      </c>
    </row>
    <row r="26" spans="1:16" x14ac:dyDescent="0.35">
      <c r="B26" s="4"/>
      <c r="C26" s="4"/>
      <c r="D26" s="4"/>
      <c r="L26" s="30"/>
      <c r="M26" s="30"/>
      <c r="N26" s="30"/>
      <c r="O26" s="30"/>
      <c r="P26" s="30"/>
    </row>
    <row r="27" spans="1:16" x14ac:dyDescent="0.35">
      <c r="A27" s="1" t="s">
        <v>74</v>
      </c>
      <c r="B27" s="4"/>
      <c r="C27" s="4"/>
      <c r="D27" s="4"/>
      <c r="L27" s="30"/>
      <c r="M27" s="30"/>
      <c r="N27" s="30"/>
      <c r="O27" s="30"/>
      <c r="P27" s="30"/>
    </row>
    <row r="28" spans="1:16" x14ac:dyDescent="0.35">
      <c r="A28" s="3" t="s">
        <v>245</v>
      </c>
      <c r="B28" s="4"/>
      <c r="C28" s="4"/>
      <c r="D28" s="4"/>
      <c r="L28" s="30"/>
      <c r="M28" s="30"/>
      <c r="N28" s="30"/>
      <c r="O28" s="30"/>
      <c r="P28" s="30"/>
    </row>
    <row r="29" spans="1:16" x14ac:dyDescent="0.35">
      <c r="A29" s="2" t="s">
        <v>0</v>
      </c>
      <c r="B29" s="4">
        <v>1</v>
      </c>
      <c r="C29" s="6"/>
      <c r="D29" s="4"/>
      <c r="J29">
        <v>1</v>
      </c>
      <c r="L29" s="30">
        <f>SUMPRODUCT(
  --(LEFT([1]!day_11[produk], LEN($A28)) = $A28),
  --(ISNUMBER(VALUE(MID([1]!day_11[produk], LEN($A28)+1, 1)))),
  [1]!day_11[qty]
)</f>
        <v>0</v>
      </c>
      <c r="M29" s="30">
        <f>SUMPRODUCT(
  --(LEFT([1]!day_12[produk], LEN($A28)) = $A28),
  --(ISNUMBER(VALUE(MID([1]!day_12[produk], LEN($A28)+1, 1)))),
  [1]!day_12[qty]
)</f>
        <v>0</v>
      </c>
      <c r="N29" s="30">
        <f>SUMPRODUCT(
  --(LEFT([1]!day_13[produk], LEN($A28)) = $A28),
  --(ISNUMBER(VALUE(MID([1]!day_13[produk], LEN($A28)+1, 1)))),
  [1]!day_13[qty]
)</f>
        <v>0</v>
      </c>
      <c r="O29" s="30">
        <f>SUMPRODUCT(
  --(LEFT([1]!day_14[produk], LEN($A28)) = $A28),
  --(ISNUMBER(VALUE(MID([1]!day_14[produk], LEN($A28)+1, 1)))),
  [1]!day_14[qty]
)</f>
        <v>0</v>
      </c>
      <c r="P29" s="30">
        <f>SUMPRODUCT(
  --(LEFT([1]!day_15[produk], LEN($A28)) = $A28),
  --(ISNUMBER(VALUE(MID([1]!day_15[produk], LEN($A28)+1, 1)))),
  [1]!day_15[qty]
)</f>
        <v>0</v>
      </c>
    </row>
    <row r="30" spans="1:16" x14ac:dyDescent="0.35">
      <c r="A30" s="2" t="s">
        <v>1</v>
      </c>
      <c r="B30" s="20">
        <v>56475</v>
      </c>
      <c r="C30" s="4"/>
      <c r="D30" s="4"/>
      <c r="J30" s="20">
        <v>101105</v>
      </c>
      <c r="L30" s="30">
        <f>SUMPRODUCT(
  --(LEFT([1]!day_11[produk], LEN($A28)) = $A28),
  --(ISNUMBER(VALUE(MID([1]!day_11[produk], LEN($A28)+1, 1)))),
  [1]!day_11[harga]
)</f>
        <v>0</v>
      </c>
      <c r="M30" s="30">
        <f>SUMPRODUCT(
  --(LEFT([1]!day_12[produk], LEN($A28)) = $A28),
  --(ISNUMBER(VALUE(MID([1]!day_12[produk], LEN($A28)+1, 1)))),
  [1]!day_12[harga]
)</f>
        <v>0</v>
      </c>
      <c r="N30" s="30">
        <f>SUMPRODUCT(
  --(LEFT([1]!day_13[produk], LEN($A28)) = $A28),
  --(ISNUMBER(VALUE(MID([1]!day_13[produk], LEN($A28)+1, 1)))),
  [1]!day_13[harga]
)</f>
        <v>0</v>
      </c>
      <c r="O30" s="30">
        <f>SUMPRODUCT(
  --(LEFT([1]!day_14[produk], LEN($A28)) = $A28),
  --(ISNUMBER(VALUE(MID([1]!day_14[produk], LEN($A28)+1, 1)))),
  [1]!day_14[harga]
)</f>
        <v>0</v>
      </c>
      <c r="P30" s="30">
        <f>SUMPRODUCT(
  --(LEFT([1]!day_15[produk], LEN($A28)) = $A28),
  --(ISNUMBER(VALUE(MID([1]!day_15[produk], LEN($A28)+1, 1)))),
  [1]!day_15[harga]
)</f>
        <v>0</v>
      </c>
    </row>
    <row r="31" spans="1:16" x14ac:dyDescent="0.35">
      <c r="B31" s="4"/>
      <c r="C31" s="4"/>
      <c r="D31" s="4"/>
      <c r="L31" s="30"/>
      <c r="M31" s="30"/>
      <c r="N31" s="30"/>
      <c r="O31" s="30"/>
      <c r="P31" s="30"/>
    </row>
    <row r="32" spans="1:16" x14ac:dyDescent="0.35">
      <c r="A32" s="1" t="s">
        <v>75</v>
      </c>
      <c r="B32" s="4"/>
      <c r="C32" s="4"/>
      <c r="D32" s="4"/>
      <c r="L32" s="30"/>
      <c r="M32" s="30"/>
      <c r="N32" s="30"/>
      <c r="O32" s="30"/>
      <c r="P32" s="30"/>
    </row>
    <row r="33" spans="1:16" x14ac:dyDescent="0.35">
      <c r="A33" s="3" t="s">
        <v>246</v>
      </c>
      <c r="B33" s="4"/>
      <c r="C33" s="4"/>
      <c r="D33" s="4"/>
      <c r="L33" s="30"/>
      <c r="M33" s="30"/>
      <c r="N33" s="30"/>
      <c r="O33" s="30"/>
      <c r="P33" s="30"/>
    </row>
    <row r="34" spans="1:16" x14ac:dyDescent="0.35">
      <c r="A34" s="2" t="s">
        <v>0</v>
      </c>
      <c r="B34" s="4">
        <v>5</v>
      </c>
      <c r="C34" s="4"/>
      <c r="D34" s="4"/>
      <c r="L34" s="30">
        <f>SUMPRODUCT(
  --(LEFT([1]!day_11[produk], LEN($A33)) = $A33),
  --(ISNUMBER(VALUE(MID([1]!day_11[produk], LEN($A33)+1, 1)))),
  [1]!day_11[qty]
)</f>
        <v>0</v>
      </c>
      <c r="M34" s="30">
        <f>SUMPRODUCT(
  --(LEFT([1]!day_12[produk], LEN($A33)) = $A33),
  --(ISNUMBER(VALUE(MID([1]!day_12[produk], LEN($A33)+1, 1)))),
  [1]!day_12[qty]
)</f>
        <v>0</v>
      </c>
      <c r="N34" s="30">
        <f>SUMPRODUCT(
  --(LEFT([1]!day_13[produk], LEN($A33)) = $A33),
  --(ISNUMBER(VALUE(MID([1]!day_13[produk], LEN($A33)+1, 1)))),
  [1]!day_13[qty]
)</f>
        <v>0</v>
      </c>
      <c r="O34" s="30">
        <f>SUMPRODUCT(
  --(LEFT([1]!day_14[produk], LEN($A33)) = $A33),
  --(ISNUMBER(VALUE(MID([1]!day_14[produk], LEN($A33)+1, 1)))),
  [1]!day_14[qty]
)</f>
        <v>0</v>
      </c>
      <c r="P34" s="30">
        <f>SUMPRODUCT(
  --(LEFT([1]!day_15[produk], LEN($A33)) = $A33),
  --(ISNUMBER(VALUE(MID([1]!day_15[produk], LEN($A33)+1, 1)))),
  [1]!day_15[qty]
)</f>
        <v>0</v>
      </c>
    </row>
    <row r="35" spans="1:16" x14ac:dyDescent="0.35">
      <c r="A35" s="2" t="s">
        <v>1</v>
      </c>
      <c r="B35" s="20">
        <v>282095</v>
      </c>
      <c r="C35" s="4"/>
      <c r="D35" s="4"/>
      <c r="L35" s="30">
        <f>SUMPRODUCT(
  --(LEFT([1]!day_11[produk], LEN($A33)) = $A33),
  --(ISNUMBER(VALUE(MID([1]!day_11[produk], LEN($A33)+1, 1)))),
  [1]!day_11[harga]
)</f>
        <v>0</v>
      </c>
      <c r="M35" s="30">
        <f>SUMPRODUCT(
  --(LEFT([1]!day_12[produk], LEN($A33)) = $A33),
  --(ISNUMBER(VALUE(MID([1]!day_12[produk], LEN($A33)+1, 1)))),
  [1]!day_12[harga]
)</f>
        <v>0</v>
      </c>
      <c r="N35" s="30">
        <f>SUMPRODUCT(
  --(LEFT([1]!day_13[produk], LEN($A33)) = $A33),
  --(ISNUMBER(VALUE(MID([1]!day_13[produk], LEN($A33)+1, 1)))),
  [1]!day_13[harga]
)</f>
        <v>0</v>
      </c>
      <c r="O35" s="30">
        <f>SUMPRODUCT(
  --(LEFT([1]!day_14[produk], LEN($A33)) = $A33),
  --(ISNUMBER(VALUE(MID([1]!day_14[produk], LEN($A33)+1, 1)))),
  [1]!day_14[harga]
)</f>
        <v>0</v>
      </c>
      <c r="P35" s="30">
        <f>SUMPRODUCT(
  --(LEFT([1]!day_15[produk], LEN($A33)) = $A33),
  --(ISNUMBER(VALUE(MID([1]!day_15[produk], LEN($A33)+1, 1)))),
  [1]!day_15[harga]
)</f>
        <v>0</v>
      </c>
    </row>
    <row r="36" spans="1:16" x14ac:dyDescent="0.35">
      <c r="B36" s="4"/>
      <c r="C36" s="4"/>
      <c r="D36" s="4"/>
      <c r="L36" s="30"/>
      <c r="M36" s="30"/>
      <c r="N36" s="30"/>
      <c r="O36" s="30"/>
      <c r="P36" s="30"/>
    </row>
    <row r="37" spans="1:16" x14ac:dyDescent="0.35">
      <c r="A37" s="1" t="s">
        <v>76</v>
      </c>
      <c r="B37" s="4"/>
      <c r="C37" s="4"/>
      <c r="D37" s="4"/>
      <c r="L37" s="30"/>
      <c r="M37" s="30"/>
      <c r="N37" s="30"/>
      <c r="O37" s="30"/>
      <c r="P37" s="30"/>
    </row>
    <row r="38" spans="1:16" x14ac:dyDescent="0.35">
      <c r="A38" s="3" t="s">
        <v>247</v>
      </c>
      <c r="B38" s="4"/>
      <c r="C38" s="4"/>
      <c r="D38" s="4"/>
      <c r="L38" s="30"/>
      <c r="M38" s="30"/>
      <c r="N38" s="30"/>
      <c r="O38" s="30"/>
      <c r="P38" s="30"/>
    </row>
    <row r="39" spans="1:16" x14ac:dyDescent="0.35">
      <c r="A39" s="2" t="s">
        <v>0</v>
      </c>
      <c r="B39" s="4">
        <v>5</v>
      </c>
      <c r="C39" s="4">
        <v>1</v>
      </c>
      <c r="D39" s="4"/>
      <c r="E39" s="4">
        <v>1</v>
      </c>
      <c r="F39" s="4">
        <v>1</v>
      </c>
      <c r="G39" s="4">
        <v>1</v>
      </c>
      <c r="H39" s="4">
        <v>3</v>
      </c>
      <c r="I39" s="4">
        <v>2</v>
      </c>
      <c r="J39" s="4">
        <v>3</v>
      </c>
      <c r="K39" s="4">
        <v>3</v>
      </c>
      <c r="L39" s="30">
        <f>SUMPRODUCT(
  --(LEFT([1]!day_11[produk], LEN($A38)) = $A38),
  --(ISNUMBER(VALUE(MID([1]!day_11[produk], LEN($A38)+1, 1)))),
  [1]!day_11[qty]
)</f>
        <v>1</v>
      </c>
      <c r="M39" s="30">
        <f>SUMPRODUCT(
  --(LEFT([1]!day_12[produk], LEN($A38)) = $A38),
  --(ISNUMBER(VALUE(MID([1]!day_12[produk], LEN($A38)+1, 1)))),
  [1]!day_12[qty]
)</f>
        <v>5</v>
      </c>
      <c r="N39" s="30">
        <f>SUMPRODUCT(
  --(LEFT([1]!day_13[produk], LEN($A38)) = $A38),
  --(ISNUMBER(VALUE(MID([1]!day_13[produk], LEN($A38)+1, 1)))),
  [1]!day_13[qty]
)</f>
        <v>0</v>
      </c>
      <c r="O39" s="30">
        <f>SUMPRODUCT(
  --(LEFT([1]!day_14[produk], LEN($A38)) = $A38),
  --(ISNUMBER(VALUE(MID([1]!day_14[produk], LEN($A38)+1, 1)))),
  [1]!day_14[qty]
)</f>
        <v>2</v>
      </c>
      <c r="P39" s="30">
        <f>SUMPRODUCT(
  --(LEFT([1]!day_15[produk], LEN($A38)) = $A38),
  --(ISNUMBER(VALUE(MID([1]!day_15[produk], LEN($A38)+1, 1)))),
  [1]!day_15[qty]
)</f>
        <v>4</v>
      </c>
    </row>
    <row r="40" spans="1:16" x14ac:dyDescent="0.35">
      <c r="A40" s="2" t="s">
        <v>1</v>
      </c>
      <c r="B40" s="20">
        <v>282095</v>
      </c>
      <c r="C40" s="20">
        <v>130755</v>
      </c>
      <c r="D40" s="27"/>
      <c r="E40" s="20">
        <v>60580</v>
      </c>
      <c r="F40" s="20">
        <v>191195</v>
      </c>
      <c r="G40" s="20">
        <v>116705</v>
      </c>
      <c r="H40" s="20">
        <v>155940</v>
      </c>
      <c r="I40" s="20">
        <v>151845</v>
      </c>
      <c r="J40" s="20">
        <v>130240</v>
      </c>
      <c r="K40" s="20">
        <v>130390</v>
      </c>
      <c r="L40" s="30">
        <f>SUMPRODUCT(
  --(LEFT([1]!day_11[produk], LEN($A38)) = $A38),
  --(ISNUMBER(VALUE(MID([1]!day_11[produk], LEN($A38)+1, 1)))),
  [1]!day_11[harga]
)</f>
        <v>35065</v>
      </c>
      <c r="M40" s="30">
        <f>SUMPRODUCT(
  --(LEFT([1]!day_12[produk], LEN($A38)) = $A38),
  --(ISNUMBER(VALUE(MID([1]!day_12[produk], LEN($A38)+1, 1)))),
  [1]!day_12[harga]
)</f>
        <v>251925</v>
      </c>
      <c r="N40" s="30">
        <f>SUMPRODUCT(
  --(LEFT([1]!day_13[produk], LEN($A38)) = $A38),
  --(ISNUMBER(VALUE(MID([1]!day_13[produk], LEN($A38)+1, 1)))),
  [1]!day_13[harga]
)</f>
        <v>0</v>
      </c>
      <c r="O40" s="30">
        <f>SUMPRODUCT(
  --(LEFT([1]!day_14[produk], LEN($A38)) = $A38),
  --(ISNUMBER(VALUE(MID([1]!day_14[produk], LEN($A38)+1, 1)))),
  [1]!day_14[harga]
)</f>
        <v>95135</v>
      </c>
      <c r="P40" s="30">
        <f>SUMPRODUCT(
  --(LEFT([1]!day_15[produk], LEN($A38)) = $A38),
  --(ISNUMBER(VALUE(MID([1]!day_15[produk], LEN($A38)+1, 1)))),
  [1]!day_15[harga]
)</f>
        <v>216545</v>
      </c>
    </row>
    <row r="41" spans="1:16" x14ac:dyDescent="0.35">
      <c r="B41" s="4"/>
      <c r="C41" s="4"/>
      <c r="D41" s="4"/>
      <c r="L41" s="30"/>
      <c r="M41" s="30"/>
      <c r="N41" s="30"/>
      <c r="O41" s="30"/>
      <c r="P41" s="30"/>
    </row>
    <row r="42" spans="1:16" x14ac:dyDescent="0.35">
      <c r="A42" s="1" t="s">
        <v>77</v>
      </c>
      <c r="B42" s="4"/>
      <c r="C42" s="4"/>
      <c r="D42" s="4"/>
      <c r="L42" s="30"/>
      <c r="M42" s="30"/>
      <c r="N42" s="30"/>
      <c r="O42" s="30"/>
      <c r="P42" s="30"/>
    </row>
    <row r="43" spans="1:16" x14ac:dyDescent="0.35">
      <c r="A43" s="3" t="s">
        <v>248</v>
      </c>
      <c r="B43" s="4"/>
      <c r="C43" s="4"/>
      <c r="D43" s="4"/>
      <c r="L43" s="30"/>
      <c r="M43" s="30"/>
      <c r="N43" s="30"/>
      <c r="O43" s="30"/>
      <c r="P43" s="30"/>
    </row>
    <row r="44" spans="1:16" x14ac:dyDescent="0.35">
      <c r="A44" s="2" t="s">
        <v>0</v>
      </c>
      <c r="B44" s="4">
        <v>1</v>
      </c>
      <c r="C44" s="4">
        <v>1</v>
      </c>
      <c r="D44" s="4"/>
      <c r="F44">
        <v>1</v>
      </c>
      <c r="G44">
        <v>2</v>
      </c>
      <c r="H44">
        <v>1</v>
      </c>
      <c r="I44">
        <v>1</v>
      </c>
      <c r="J44">
        <v>1</v>
      </c>
      <c r="K44">
        <v>2</v>
      </c>
      <c r="L44" s="30">
        <f>SUMPRODUCT(
  --(LEFT([1]!day_11[produk], LEN($A43)) = $A43),
  --(ISNUMBER(VALUE(MID([1]!day_11[produk], LEN($A43)+1, 1)))),
  [1]!day_11[qty]
)</f>
        <v>4</v>
      </c>
      <c r="M44" s="30">
        <f>SUMPRODUCT(
  --(LEFT([1]!day_12[produk], LEN($A43)) = $A43),
  --(ISNUMBER(VALUE(MID([1]!day_12[produk], LEN($A43)+1, 1)))),
  [1]!day_12[qty]
)</f>
        <v>1</v>
      </c>
      <c r="N44" s="30">
        <f>SUMPRODUCT(
  --(LEFT([1]!day_13[produk], LEN($A43)) = $A43),
  --(ISNUMBER(VALUE(MID([1]!day_13[produk], LEN($A43)+1, 1)))),
  [1]!day_13[qty]
)</f>
        <v>1</v>
      </c>
      <c r="O44" s="30">
        <f>SUMPRODUCT(
  --(LEFT([1]!day_14[produk], LEN($A43)) = $A43),
  --(ISNUMBER(VALUE(MID([1]!day_14[produk], LEN($A43)+1, 1)))),
  [1]!day_14[qty]
)</f>
        <v>5</v>
      </c>
      <c r="P44" s="30">
        <f>SUMPRODUCT(
  --(LEFT([1]!day_15[produk], LEN($A43)) = $A43),
  --(ISNUMBER(VALUE(MID([1]!day_15[produk], LEN($A43)+1, 1)))),
  [1]!day_15[qty]
)</f>
        <v>0</v>
      </c>
    </row>
    <row r="45" spans="1:16" x14ac:dyDescent="0.35">
      <c r="A45" s="2" t="s">
        <v>1</v>
      </c>
      <c r="B45" s="20">
        <v>35105</v>
      </c>
      <c r="C45" s="20">
        <v>33105</v>
      </c>
      <c r="D45" s="4"/>
      <c r="F45" s="20">
        <v>35105</v>
      </c>
      <c r="G45" s="20">
        <v>68220</v>
      </c>
      <c r="H45" s="20">
        <v>23105</v>
      </c>
      <c r="I45" s="20">
        <v>23155</v>
      </c>
      <c r="J45" s="20">
        <v>60405</v>
      </c>
      <c r="K45" s="20">
        <v>58210</v>
      </c>
      <c r="L45" s="30">
        <f>SUMPRODUCT(
  --(LEFT([1]!day_11[produk], LEN($A43)) = $A43),
  --(ISNUMBER(VALUE(MID([1]!day_11[produk], LEN($A43)+1, 1)))),
  [1]!day_11[harga]
)</f>
        <v>167570</v>
      </c>
      <c r="M45" s="30">
        <f>SUMPRODUCT(
  --(LEFT([1]!day_12[produk], LEN($A43)) = $A43),
  --(ISNUMBER(VALUE(MID([1]!day_12[produk], LEN($A43)+1, 1)))),
  [1]!day_12[harga]
)</f>
        <v>54580</v>
      </c>
      <c r="N45" s="30">
        <f>SUMPRODUCT(
  --(LEFT([1]!day_13[produk], LEN($A43)) = $A43),
  --(ISNUMBER(VALUE(MID([1]!day_13[produk], LEN($A43)+1, 1)))),
  [1]!day_13[harga]
)</f>
        <v>54580</v>
      </c>
      <c r="O45" s="30">
        <f>SUMPRODUCT(
  --(LEFT([1]!day_14[produk], LEN($A43)) = $A43),
  --(ISNUMBER(VALUE(MID([1]!day_14[produk], LEN($A43)+1, 1)))),
  [1]!day_14[harga]
)</f>
        <v>171000</v>
      </c>
      <c r="P45" s="30">
        <f>SUMPRODUCT(
  --(LEFT([1]!day_15[produk], LEN($A43)) = $A43),
  --(ISNUMBER(VALUE(MID([1]!day_15[produk], LEN($A43)+1, 1)))),
  [1]!day_15[harga]
)</f>
        <v>0</v>
      </c>
    </row>
    <row r="46" spans="1:16" x14ac:dyDescent="0.35">
      <c r="B46" s="4"/>
      <c r="C46" s="4"/>
      <c r="D46" s="4"/>
      <c r="L46" s="21"/>
      <c r="M46" s="21"/>
      <c r="N46" s="21"/>
      <c r="O46" s="21"/>
    </row>
    <row r="47" spans="1:16" x14ac:dyDescent="0.35">
      <c r="A47" s="1" t="s">
        <v>78</v>
      </c>
      <c r="B47" s="4"/>
      <c r="C47" s="4"/>
      <c r="D47" s="4"/>
      <c r="L47" s="21"/>
      <c r="M47" s="21"/>
      <c r="N47" s="21"/>
      <c r="O47" s="21"/>
    </row>
    <row r="48" spans="1:16" x14ac:dyDescent="0.35">
      <c r="A48" s="3" t="s">
        <v>249</v>
      </c>
      <c r="B48" s="4"/>
      <c r="C48" s="4"/>
      <c r="D48" s="4"/>
      <c r="L48" s="21"/>
      <c r="M48" s="21"/>
      <c r="N48" s="21"/>
      <c r="O48" s="21"/>
    </row>
    <row r="49" spans="1:16" x14ac:dyDescent="0.35">
      <c r="A49" s="2" t="s">
        <v>0</v>
      </c>
      <c r="B49" s="4">
        <v>20</v>
      </c>
      <c r="C49" s="4">
        <v>28</v>
      </c>
      <c r="D49" s="4">
        <v>26</v>
      </c>
      <c r="E49" s="4">
        <v>27</v>
      </c>
      <c r="F49" s="4">
        <v>26</v>
      </c>
      <c r="G49" s="4">
        <v>29</v>
      </c>
      <c r="H49" s="4">
        <v>30</v>
      </c>
      <c r="I49" s="4">
        <v>24</v>
      </c>
      <c r="J49" s="4">
        <v>31</v>
      </c>
      <c r="K49" s="4">
        <v>31</v>
      </c>
      <c r="L49" s="30">
        <f>SUMPRODUCT(
  --(LEFT([1]!day_11[produk], LEN($A48)) = $A48),
  --(ISNUMBER(VALUE(MID([1]!day_11[produk], LEN($A48)+1, 1)))),
  [1]!day_11[qty]
)</f>
        <v>19</v>
      </c>
      <c r="M49" s="30">
        <f>SUMPRODUCT(
  --(LEFT([1]!day_11[tujuan], LEN($A48)) = $A48),
  --(ISNUMBER(VALUE(MID([1]!day_11[tujuan], LEN($A48)+1, 1)))),
  [1]!day_11[harga]
)</f>
        <v>0</v>
      </c>
      <c r="N49" s="30">
        <f>SUMPRODUCT(
  --(LEFT([1]!day_11[qty], LEN($A48)) = $A48),
  --(ISNUMBER(VALUE(MID([1]!day_11[qty], LEN($A48)+1, 1)))),
  [1]!day_11[produk]
)</f>
        <v>0</v>
      </c>
      <c r="O49" s="30">
        <f>SUMPRODUCT(
  --(LEFT([1]!day_11[harga], LEN($A48)) = $A48),
  --(ISNUMBER(VALUE(MID([1]!day_11[harga], LEN($A48)+1, 1)))),
  [1]!day_11[tujuan]
)</f>
        <v>0</v>
      </c>
      <c r="P49" s="30">
        <f>SUMPRODUCT(
  --(LEFT([1]!day_11[produk], LEN($A48)) = $A48),
  --(ISNUMBER(VALUE(MID([1]!day_11[produk], LEN($A48)+1, 1)))),
  [1]!day_11[qty]
)</f>
        <v>19</v>
      </c>
    </row>
    <row r="50" spans="1:16" x14ac:dyDescent="0.35">
      <c r="A50" s="2" t="s">
        <v>1</v>
      </c>
      <c r="B50" s="20">
        <v>536615</v>
      </c>
      <c r="C50" s="20">
        <v>891060</v>
      </c>
      <c r="D50" s="20">
        <v>657666</v>
      </c>
      <c r="E50" s="20">
        <v>889775</v>
      </c>
      <c r="F50" s="20">
        <v>685030</v>
      </c>
      <c r="G50" s="20">
        <v>852000</v>
      </c>
      <c r="H50" s="20">
        <v>896369</v>
      </c>
      <c r="I50" s="20">
        <v>637570</v>
      </c>
      <c r="J50" s="20">
        <v>823660</v>
      </c>
      <c r="K50" s="20">
        <v>795895</v>
      </c>
      <c r="L50" s="30">
        <f>SUMPRODUCT(
  --(LEFT([1]!day_11[produk], LEN($A48)) = $A48),
  --(ISNUMBER(VALUE(MID([1]!day_11[produk], LEN($A48)+1, 1)))),
  [1]!day_11[harga]
)</f>
        <v>473256</v>
      </c>
      <c r="M50" s="30">
        <f>SUMPRODUCT(
  --(LEFT([1]!day_11[tujuan], LEN($A48)) = $A48),
  --(ISNUMBER(VALUE(MID([1]!day_11[tujuan], LEN($A48)+1, 1)))),
  [1]!day_11[produk]
)</f>
        <v>0</v>
      </c>
      <c r="N50" s="30">
        <f>SUMPRODUCT(
  --(LEFT([1]!day_11[qty], LEN($A48)) = $A48),
  --(ISNUMBER(VALUE(MID([1]!day_11[qty], LEN($A48)+1, 1)))),
  [1]!day_11[tujuan]
)</f>
        <v>0</v>
      </c>
      <c r="O50" s="30">
        <f>SUMPRODUCT(
  --(LEFT([1]!day_11[harga], LEN($A48)) = $A48),
  --(ISNUMBER(VALUE(MID([1]!day_11[harga], LEN($A48)+1, 1)))),
  [1]!day_11[qty]
)</f>
        <v>0</v>
      </c>
      <c r="P50" s="30">
        <f>SUMPRODUCT(
  --(LEFT([1]!day_11[produk], LEN($A48)) = $A48),
  --(ISNUMBER(VALUE(MID([1]!day_11[produk], LEN($A48)+1, 1)))),
  [1]!day_11[harga]
)</f>
        <v>473256</v>
      </c>
    </row>
    <row r="51" spans="1:16" x14ac:dyDescent="0.35">
      <c r="B51" s="4"/>
      <c r="C51" s="4"/>
      <c r="D51" s="4"/>
      <c r="L51" s="21"/>
      <c r="M51" s="21"/>
      <c r="N51" s="21"/>
      <c r="O51" s="21"/>
      <c r="P51" s="21"/>
    </row>
    <row r="52" spans="1:16" x14ac:dyDescent="0.35">
      <c r="A52" s="1" t="s">
        <v>79</v>
      </c>
      <c r="B52" s="4"/>
      <c r="C52" s="4"/>
      <c r="D52" s="4"/>
      <c r="L52" s="21"/>
      <c r="M52" s="21"/>
      <c r="N52" s="21"/>
      <c r="O52" s="21"/>
      <c r="P52" s="21"/>
    </row>
    <row r="53" spans="1:16" x14ac:dyDescent="0.35">
      <c r="A53" s="3" t="s">
        <v>250</v>
      </c>
      <c r="B53" s="4"/>
      <c r="C53" s="4"/>
      <c r="D53" s="4"/>
      <c r="L53" s="21"/>
      <c r="M53" s="21"/>
      <c r="N53" s="21"/>
      <c r="O53" s="21"/>
      <c r="P53" s="21"/>
    </row>
    <row r="54" spans="1:16" x14ac:dyDescent="0.35">
      <c r="A54" s="2" t="s">
        <v>0</v>
      </c>
      <c r="B54" s="4"/>
      <c r="C54" s="4"/>
      <c r="D54" s="4"/>
      <c r="L54" s="30">
        <f>SUMPRODUCT(
  --(LEFT([1]!day_11[produk], LEN($A53)) = $A53),
  --(ISNUMBER(VALUE(MID([1]!day_11[produk], LEN($A53)+1, 1)))),
  [1]!day_11[qty]
)</f>
        <v>0</v>
      </c>
      <c r="M54" s="30">
        <f>SUMPRODUCT(
  --(LEFT([1]!day_11[tujuan], LEN($A53)) = $A53),
  --(ISNUMBER(VALUE(MID([1]!day_11[tujuan], LEN($A53)+1, 1)))),
  [1]!day_11[harga]
)</f>
        <v>0</v>
      </c>
      <c r="N54" s="30">
        <f>SUMPRODUCT(
  --(LEFT([1]!day_11[qty], LEN($A53)) = $A53),
  --(ISNUMBER(VALUE(MID([1]!day_11[qty], LEN($A53)+1, 1)))),
  [1]!day_11[produk]
)</f>
        <v>0</v>
      </c>
      <c r="O54" s="30">
        <f>SUMPRODUCT(
  --(LEFT([1]!day_11[harga], LEN($A53)) = $A53),
  --(ISNUMBER(VALUE(MID([1]!day_11[harga], LEN($A53)+1, 1)))),
  [1]!day_11[tujuan]
)</f>
        <v>0</v>
      </c>
      <c r="P54" s="30">
        <f>SUMPRODUCT(
  --(LEFT([1]!day_11[produk], LEN($A53)) = $A53),
  --(ISNUMBER(VALUE(MID([1]!day_11[produk], LEN($A53)+1, 1)))),
  [1]!day_11[qty]
)</f>
        <v>0</v>
      </c>
    </row>
    <row r="55" spans="1:16" x14ac:dyDescent="0.35">
      <c r="A55" s="2" t="s">
        <v>1</v>
      </c>
      <c r="B55" s="4"/>
      <c r="C55" s="6"/>
      <c r="D55" s="4"/>
      <c r="L55" s="30">
        <f>SUMPRODUCT(
  --(LEFT([1]!day_11[produk], LEN($A53)) = $A53),
  --(ISNUMBER(VALUE(MID([1]!day_11[produk], LEN($A53)+1, 1)))),
  [1]!day_11[harga]
)</f>
        <v>0</v>
      </c>
      <c r="M55" s="30">
        <f>SUMPRODUCT(
  --(LEFT([1]!day_11[tujuan], LEN($A53)) = $A53),
  --(ISNUMBER(VALUE(MID([1]!day_11[tujuan], LEN($A53)+1, 1)))),
  [1]!day_11[produk]
)</f>
        <v>0</v>
      </c>
      <c r="N55" s="30">
        <f>SUMPRODUCT(
  --(LEFT([1]!day_11[qty], LEN($A53)) = $A53),
  --(ISNUMBER(VALUE(MID([1]!day_11[qty], LEN($A53)+1, 1)))),
  [1]!day_11[tujuan]
)</f>
        <v>0</v>
      </c>
      <c r="O55" s="30">
        <f>SUMPRODUCT(
  --(LEFT([1]!day_11[harga], LEN($A53)) = $A53),
  --(ISNUMBER(VALUE(MID([1]!day_11[harga], LEN($A53)+1, 1)))),
  [1]!day_11[qty]
)</f>
        <v>0</v>
      </c>
      <c r="P55" s="30">
        <f>SUMPRODUCT(
  --(LEFT([1]!day_11[produk], LEN($A53)) = $A53),
  --(ISNUMBER(VALUE(MID([1]!day_11[produk], LEN($A53)+1, 1)))),
  [1]!day_11[harga]
)</f>
        <v>0</v>
      </c>
    </row>
    <row r="56" spans="1:16" x14ac:dyDescent="0.35">
      <c r="B56" s="4"/>
      <c r="C56" s="4"/>
      <c r="D56" s="4"/>
      <c r="L56" s="21"/>
      <c r="M56" s="21"/>
      <c r="N56" s="21"/>
      <c r="O56" s="21"/>
      <c r="P56" s="21"/>
    </row>
    <row r="57" spans="1:16" x14ac:dyDescent="0.35">
      <c r="A57" s="1" t="s">
        <v>80</v>
      </c>
      <c r="B57" s="4"/>
      <c r="C57" s="4"/>
      <c r="D57" s="4"/>
      <c r="L57" s="21"/>
      <c r="M57" s="21"/>
      <c r="N57" s="21"/>
      <c r="O57" s="21"/>
      <c r="P57" s="21"/>
    </row>
    <row r="58" spans="1:16" x14ac:dyDescent="0.35">
      <c r="A58" s="3" t="s">
        <v>251</v>
      </c>
      <c r="B58" s="4"/>
      <c r="C58" s="4"/>
      <c r="D58" s="4"/>
      <c r="L58" s="21"/>
      <c r="M58" s="21"/>
      <c r="N58" s="21"/>
      <c r="O58" s="21"/>
      <c r="P58" s="21"/>
    </row>
    <row r="59" spans="1:16" x14ac:dyDescent="0.35">
      <c r="A59" s="2" t="s">
        <v>0</v>
      </c>
      <c r="B59" s="4">
        <v>223</v>
      </c>
      <c r="C59" s="4">
        <v>208</v>
      </c>
      <c r="D59" s="4">
        <v>253</v>
      </c>
      <c r="E59" s="4">
        <v>246</v>
      </c>
      <c r="F59" s="4">
        <v>325</v>
      </c>
      <c r="G59" s="4">
        <v>232</v>
      </c>
      <c r="H59" s="4">
        <v>236</v>
      </c>
      <c r="I59" s="4">
        <v>228</v>
      </c>
      <c r="J59" s="4">
        <v>227</v>
      </c>
      <c r="K59" s="4">
        <v>225</v>
      </c>
      <c r="L59" s="30">
        <f>SUMPRODUCT(
  --(LEFT([1]!day_11[produk], LEN($A58)) = $A58),
  --(ISNUMBER(VALUE(MID([1]!day_11[produk], LEN($A58)+1, 1)))),
  [1]!day_11[qty]
)</f>
        <v>278</v>
      </c>
      <c r="M59" s="30">
        <f>SUMPRODUCT(
  --(LEFT([1]!day_11[tujuan], LEN($A58)) = $A58),
  --(ISNUMBER(VALUE(MID([1]!day_11[tujuan], LEN($A58)+1, 1)))),
  [1]!day_11[harga]
)</f>
        <v>0</v>
      </c>
      <c r="N59" s="30">
        <f>SUMPRODUCT(
  --(LEFT([1]!day_11[qty], LEN($A58)) = $A58),
  --(ISNUMBER(VALUE(MID([1]!day_11[qty], LEN($A58)+1, 1)))),
  [1]!day_11[produk]
)</f>
        <v>0</v>
      </c>
      <c r="O59" s="30">
        <f>SUMPRODUCT(
  --(LEFT([1]!day_11[harga], LEN($A58)) = $A58),
  --(ISNUMBER(VALUE(MID([1]!day_11[harga], LEN($A58)+1, 1)))),
  [1]!day_11[tujuan]
)</f>
        <v>0</v>
      </c>
      <c r="P59" s="30">
        <f>SUMPRODUCT(
  --(LEFT([1]!day_11[produk], LEN($A58)) = $A58),
  --(ISNUMBER(VALUE(MID([1]!day_11[produk], LEN($A58)+1, 1)))),
  [1]!day_11[qty]
)</f>
        <v>278</v>
      </c>
    </row>
    <row r="60" spans="1:16" x14ac:dyDescent="0.35">
      <c r="A60" s="2" t="s">
        <v>1</v>
      </c>
      <c r="B60" s="20">
        <v>3174322</v>
      </c>
      <c r="C60" s="20">
        <v>3804778</v>
      </c>
      <c r="D60" s="20">
        <v>3454053</v>
      </c>
      <c r="E60" s="20">
        <v>3630001</v>
      </c>
      <c r="F60" s="20">
        <v>4386681</v>
      </c>
      <c r="G60" s="20">
        <v>3264849</v>
      </c>
      <c r="H60" s="20">
        <v>3439613</v>
      </c>
      <c r="I60" s="20">
        <v>3399188</v>
      </c>
      <c r="J60" s="20">
        <v>3263578</v>
      </c>
      <c r="K60" s="20">
        <v>3182670</v>
      </c>
      <c r="L60" s="30">
        <f>SUMPRODUCT(
  --(LEFT([1]!day_11[produk], LEN($A58)) = $A58),
  --(ISNUMBER(VALUE(MID([1]!day_11[produk], LEN($A58)+1, 1)))),
  [1]!day_11[harga]
)</f>
        <v>3981779</v>
      </c>
      <c r="M60" s="30">
        <f>SUMPRODUCT(
  --(LEFT([1]!day_11[tujuan], LEN($A58)) = $A58),
  --(ISNUMBER(VALUE(MID([1]!day_11[tujuan], LEN($A58)+1, 1)))),
  [1]!day_11[produk]
)</f>
        <v>0</v>
      </c>
      <c r="N60" s="30">
        <f>SUMPRODUCT(
  --(LEFT([1]!day_11[qty], LEN($A58)) = $A58),
  --(ISNUMBER(VALUE(MID([1]!day_11[qty], LEN($A58)+1, 1)))),
  [1]!day_11[tujuan]
)</f>
        <v>0</v>
      </c>
      <c r="O60" s="30">
        <f>SUMPRODUCT(
  --(LEFT([1]!day_11[harga], LEN($A58)) = $A58),
  --(ISNUMBER(VALUE(MID([1]!day_11[harga], LEN($A58)+1, 1)))),
  [1]!day_11[qty]
)</f>
        <v>0</v>
      </c>
      <c r="P60" s="30">
        <f>SUMPRODUCT(
  --(LEFT([1]!day_11[produk], LEN($A58)) = $A58),
  --(ISNUMBER(VALUE(MID([1]!day_11[produk], LEN($A58)+1, 1)))),
  [1]!day_11[harga]
)</f>
        <v>3981779</v>
      </c>
    </row>
    <row r="61" spans="1:16" x14ac:dyDescent="0.35">
      <c r="B61" s="4"/>
      <c r="C61" s="4"/>
      <c r="D61" s="4"/>
      <c r="L61" s="21"/>
      <c r="M61" s="21"/>
      <c r="N61" s="21"/>
      <c r="O61" s="21"/>
      <c r="P61" s="21"/>
    </row>
    <row r="62" spans="1:16" x14ac:dyDescent="0.35">
      <c r="A62" s="1" t="s">
        <v>81</v>
      </c>
      <c r="L62" s="21"/>
      <c r="M62" s="21"/>
      <c r="N62" s="21"/>
      <c r="O62" s="21"/>
      <c r="P62" s="21"/>
    </row>
    <row r="63" spans="1:16" x14ac:dyDescent="0.35">
      <c r="A63" s="3" t="s">
        <v>252</v>
      </c>
      <c r="L63" s="21"/>
      <c r="M63" s="21"/>
      <c r="N63" s="21"/>
      <c r="O63" s="21"/>
      <c r="P63" s="21"/>
    </row>
    <row r="64" spans="1:16" x14ac:dyDescent="0.35">
      <c r="A64" s="2" t="s">
        <v>0</v>
      </c>
      <c r="D64">
        <v>1</v>
      </c>
      <c r="G64">
        <v>1</v>
      </c>
      <c r="L64" s="30">
        <f>SUMPRODUCT(
  --(LEFT([1]!day_11[produk], LEN($A63)) = $A63),
  --(ISNUMBER(VALUE(MID([1]!day_11[produk], LEN($A63)+1, 1)))),
  [1]!day_11[qty]
)</f>
        <v>0</v>
      </c>
      <c r="M64" s="30">
        <f>SUMPRODUCT(
  --(LEFT([1]!day_11[tujuan], LEN($A63)) = $A63),
  --(ISNUMBER(VALUE(MID([1]!day_11[tujuan], LEN($A63)+1, 1)))),
  [1]!day_11[harga]
)</f>
        <v>0</v>
      </c>
      <c r="N64" s="30">
        <f>SUMPRODUCT(
  --(LEFT([1]!day_11[qty], LEN($A63)) = $A63),
  --(ISNUMBER(VALUE(MID([1]!day_11[qty], LEN($A63)+1, 1)))),
  [1]!day_11[produk]
)</f>
        <v>0</v>
      </c>
      <c r="O64" s="30">
        <f>SUMPRODUCT(
  --(LEFT([1]!day_11[harga], LEN($A63)) = $A63),
  --(ISNUMBER(VALUE(MID([1]!day_11[harga], LEN($A63)+1, 1)))),
  [1]!day_11[tujuan]
)</f>
        <v>0</v>
      </c>
      <c r="P64" s="30">
        <f>SUMPRODUCT(
  --(LEFT([1]!day_11[produk], LEN($A63)) = $A63),
  --(ISNUMBER(VALUE(MID([1]!day_11[produk], LEN($A63)+1, 1)))),
  [1]!day_11[qty]
)</f>
        <v>0</v>
      </c>
    </row>
    <row r="65" spans="1:16" x14ac:dyDescent="0.35">
      <c r="A65" s="2" t="s">
        <v>1</v>
      </c>
      <c r="D65" s="20">
        <v>12895</v>
      </c>
      <c r="G65" s="20">
        <v>20325</v>
      </c>
      <c r="L65" s="30">
        <f>SUMPRODUCT(
  --(LEFT([1]!day_11[produk], LEN($A63)) = $A63),
  --(ISNUMBER(VALUE(MID([1]!day_11[produk], LEN($A63)+1, 1)))),
  [1]!day_11[harga]
)</f>
        <v>0</v>
      </c>
      <c r="M65" s="30">
        <f>SUMPRODUCT(
  --(LEFT([1]!day_11[tujuan], LEN($A63)) = $A63),
  --(ISNUMBER(VALUE(MID([1]!day_11[tujuan], LEN($A63)+1, 1)))),
  [1]!day_11[produk]
)</f>
        <v>0</v>
      </c>
      <c r="N65" s="30">
        <f>SUMPRODUCT(
  --(LEFT([1]!day_11[qty], LEN($A63)) = $A63),
  --(ISNUMBER(VALUE(MID([1]!day_11[qty], LEN($A63)+1, 1)))),
  [1]!day_11[tujuan]
)</f>
        <v>0</v>
      </c>
      <c r="O65" s="30">
        <f>SUMPRODUCT(
  --(LEFT([1]!day_11[harga], LEN($A63)) = $A63),
  --(ISNUMBER(VALUE(MID([1]!day_11[harga], LEN($A63)+1, 1)))),
  [1]!day_11[qty]
)</f>
        <v>0</v>
      </c>
      <c r="P65" s="30">
        <f>SUMPRODUCT(
  --(LEFT([1]!day_11[produk], LEN($A63)) = $A63),
  --(ISNUMBER(VALUE(MID([1]!day_11[produk], LEN($A63)+1, 1)))),
  [1]!day_11[harga]
)</f>
        <v>0</v>
      </c>
    </row>
    <row r="66" spans="1:16" x14ac:dyDescent="0.35">
      <c r="L66" s="21"/>
      <c r="M66" s="21"/>
      <c r="N66" s="21"/>
      <c r="O66" s="21"/>
      <c r="P66" s="21"/>
    </row>
    <row r="67" spans="1:16" x14ac:dyDescent="0.35">
      <c r="A67" s="1" t="s">
        <v>82</v>
      </c>
      <c r="L67" s="21"/>
      <c r="M67" s="21"/>
      <c r="N67" s="21"/>
      <c r="O67" s="21"/>
      <c r="P67" s="21"/>
    </row>
    <row r="68" spans="1:16" x14ac:dyDescent="0.35">
      <c r="A68" s="3" t="s">
        <v>253</v>
      </c>
      <c r="L68" s="21"/>
      <c r="M68" s="21"/>
      <c r="N68" s="21"/>
      <c r="O68" s="21"/>
      <c r="P68" s="21"/>
    </row>
    <row r="69" spans="1:16" x14ac:dyDescent="0.35">
      <c r="A69" s="2" t="s">
        <v>0</v>
      </c>
      <c r="B69">
        <v>1</v>
      </c>
      <c r="C69">
        <v>2</v>
      </c>
      <c r="D69">
        <v>4</v>
      </c>
      <c r="E69">
        <v>6</v>
      </c>
      <c r="F69">
        <v>2</v>
      </c>
      <c r="G69">
        <v>2</v>
      </c>
      <c r="H69">
        <v>2</v>
      </c>
      <c r="I69">
        <v>4</v>
      </c>
      <c r="J69">
        <v>1</v>
      </c>
      <c r="L69" s="30">
        <f>SUMPRODUCT(
  --(LEFT([1]!day_11[produk], LEN($A68)) = $A68),
  --(ISNUMBER(VALUE(MID([1]!day_11[produk], LEN($A68)+1, 1)))),
  [1]!day_11[qty]
)</f>
        <v>2</v>
      </c>
      <c r="M69" s="30">
        <f>SUMPRODUCT(
  --(LEFT([1]!day_11[tujuan], LEN($A68)) = $A68),
  --(ISNUMBER(VALUE(MID([1]!day_11[tujuan], LEN($A68)+1, 1)))),
  [1]!day_11[harga]
)</f>
        <v>0</v>
      </c>
      <c r="N69" s="30">
        <f>SUMPRODUCT(
  --(LEFT([1]!day_11[qty], LEN($A68)) = $A68),
  --(ISNUMBER(VALUE(MID([1]!day_11[qty], LEN($A68)+1, 1)))),
  [1]!day_11[produk]
)</f>
        <v>0</v>
      </c>
      <c r="O69" s="30">
        <f>SUMPRODUCT(
  --(LEFT([1]!day_11[harga], LEN($A68)) = $A68),
  --(ISNUMBER(VALUE(MID([1]!day_11[harga], LEN($A68)+1, 1)))),
  [1]!day_11[tujuan]
)</f>
        <v>0</v>
      </c>
      <c r="P69" s="30">
        <f>SUMPRODUCT(
  --(LEFT([1]!day_11[produk], LEN($A68)) = $A68),
  --(ISNUMBER(VALUE(MID([1]!day_11[produk], LEN($A68)+1, 1)))),
  [1]!day_11[qty]
)</f>
        <v>2</v>
      </c>
    </row>
    <row r="70" spans="1:16" x14ac:dyDescent="0.35">
      <c r="A70" s="2" t="s">
        <v>1</v>
      </c>
      <c r="B70">
        <v>12345</v>
      </c>
      <c r="C70" s="20">
        <v>25740</v>
      </c>
      <c r="D70" s="20">
        <v>55270</v>
      </c>
      <c r="E70" s="20">
        <v>74525</v>
      </c>
      <c r="F70">
        <v>24590</v>
      </c>
      <c r="G70">
        <v>73840</v>
      </c>
      <c r="H70">
        <v>49590</v>
      </c>
      <c r="I70">
        <v>49180</v>
      </c>
      <c r="J70">
        <v>12320</v>
      </c>
      <c r="L70" s="30">
        <f>SUMPRODUCT(
  --(LEFT([1]!day_11[produk], LEN($A68)) = $A68),
  --(ISNUMBER(VALUE(MID([1]!day_11[produk], LEN($A68)+1, 1)))),
  [1]!day_11[harga]
)</f>
        <v>24660</v>
      </c>
      <c r="M70" s="30">
        <f>SUMPRODUCT(
  --(LEFT([1]!day_11[tujuan], LEN($A68)) = $A68),
  --(ISNUMBER(VALUE(MID([1]!day_11[tujuan], LEN($A68)+1, 1)))),
  [1]!day_11[produk]
)</f>
        <v>0</v>
      </c>
      <c r="N70" s="30">
        <f>SUMPRODUCT(
  --(LEFT([1]!day_11[qty], LEN($A68)) = $A68),
  --(ISNUMBER(VALUE(MID([1]!day_11[qty], LEN($A68)+1, 1)))),
  [1]!day_11[tujuan]
)</f>
        <v>0</v>
      </c>
      <c r="O70" s="30">
        <f>SUMPRODUCT(
  --(LEFT([1]!day_11[harga], LEN($A68)) = $A68),
  --(ISNUMBER(VALUE(MID([1]!day_11[harga], LEN($A68)+1, 1)))),
  [1]!day_11[qty]
)</f>
        <v>0</v>
      </c>
      <c r="P70" s="30">
        <f>SUMPRODUCT(
  --(LEFT([1]!day_11[produk], LEN($A68)) = $A68),
  --(ISNUMBER(VALUE(MID([1]!day_11[produk], LEN($A68)+1, 1)))),
  [1]!day_11[harga]
)</f>
        <v>24660</v>
      </c>
    </row>
    <row r="71" spans="1:16" x14ac:dyDescent="0.35">
      <c r="L71" s="21"/>
      <c r="M71" s="21"/>
      <c r="N71" s="21"/>
      <c r="O71" s="21"/>
      <c r="P71" s="21"/>
    </row>
    <row r="72" spans="1:16" x14ac:dyDescent="0.35">
      <c r="A72" s="1" t="s">
        <v>83</v>
      </c>
      <c r="L72" s="21"/>
      <c r="M72" s="21"/>
      <c r="N72" s="21"/>
      <c r="O72" s="21"/>
      <c r="P72" s="21"/>
    </row>
    <row r="73" spans="1:16" x14ac:dyDescent="0.35">
      <c r="A73" s="3" t="s">
        <v>254</v>
      </c>
      <c r="L73" s="21"/>
      <c r="M73" s="21"/>
      <c r="N73" s="21"/>
      <c r="O73" s="21"/>
      <c r="P73" s="21"/>
    </row>
    <row r="74" spans="1:16" x14ac:dyDescent="0.35">
      <c r="A74" s="2" t="s">
        <v>0</v>
      </c>
      <c r="B74">
        <v>1</v>
      </c>
      <c r="C74">
        <v>1</v>
      </c>
      <c r="D74">
        <v>2</v>
      </c>
      <c r="F74">
        <v>3</v>
      </c>
      <c r="G74">
        <v>2</v>
      </c>
      <c r="H74">
        <v>2</v>
      </c>
      <c r="I74">
        <v>2</v>
      </c>
      <c r="J74">
        <v>3</v>
      </c>
      <c r="L74" s="30">
        <f>SUMPRODUCT(
  --(LEFT([1]!day_11[produk], LEN($A73)) = $A73),
  --(ISNUMBER(VALUE(MID([1]!day_11[produk], LEN($A73)+1, 1)))),
  [1]!day_11[qty]
)</f>
        <v>0</v>
      </c>
      <c r="M74" s="30">
        <f>SUMPRODUCT(
  --(LEFT([1]!day_11[tujuan], LEN($A73)) = $A73),
  --(ISNUMBER(VALUE(MID([1]!day_11[tujuan], LEN($A73)+1, 1)))),
  [1]!day_11[harga]
)</f>
        <v>0</v>
      </c>
      <c r="N74" s="30">
        <f>SUMPRODUCT(
  --(LEFT([1]!day_11[qty], LEN($A73)) = $A73),
  --(ISNUMBER(VALUE(MID([1]!day_11[qty], LEN($A73)+1, 1)))),
  [1]!day_11[produk]
)</f>
        <v>0</v>
      </c>
      <c r="O74" s="30">
        <f>SUMPRODUCT(
  --(LEFT([1]!day_11[harga], LEN($A73)) = $A73),
  --(ISNUMBER(VALUE(MID([1]!day_11[harga], LEN($A73)+1, 1)))),
  [1]!day_11[tujuan]
)</f>
        <v>0</v>
      </c>
      <c r="P74" s="30">
        <f>SUMPRODUCT(
  --(LEFT([1]!day_11[produk], LEN($A73)) = $A73),
  --(ISNUMBER(VALUE(MID([1]!day_11[produk], LEN($A73)+1, 1)))),
  [1]!day_11[qty]
)</f>
        <v>0</v>
      </c>
    </row>
    <row r="75" spans="1:16" x14ac:dyDescent="0.35">
      <c r="A75" s="2" t="s">
        <v>1</v>
      </c>
      <c r="B75" s="20">
        <v>12035</v>
      </c>
      <c r="C75">
        <v>12295</v>
      </c>
      <c r="D75">
        <v>12365</v>
      </c>
      <c r="F75">
        <v>36130</v>
      </c>
      <c r="G75">
        <v>84320</v>
      </c>
      <c r="H75">
        <v>24120</v>
      </c>
      <c r="I75">
        <v>36105</v>
      </c>
      <c r="J75">
        <v>36105</v>
      </c>
      <c r="L75" s="30">
        <f>SUMPRODUCT(
  --(LEFT([1]!day_11[produk], LEN($A73)) = $A73),
  --(ISNUMBER(VALUE(MID([1]!day_11[produk], LEN($A73)+1, 1)))),
  [1]!day_11[harga]
)</f>
        <v>0</v>
      </c>
      <c r="M75" s="30">
        <f>SUMPRODUCT(
  --(LEFT([1]!day_11[tujuan], LEN($A73)) = $A73),
  --(ISNUMBER(VALUE(MID([1]!day_11[tujuan], LEN($A73)+1, 1)))),
  [1]!day_11[produk]
)</f>
        <v>0</v>
      </c>
      <c r="N75" s="30">
        <f>SUMPRODUCT(
  --(LEFT([1]!day_11[qty], LEN($A73)) = $A73),
  --(ISNUMBER(VALUE(MID([1]!day_11[qty], LEN($A73)+1, 1)))),
  [1]!day_11[tujuan]
)</f>
        <v>0</v>
      </c>
      <c r="O75" s="30">
        <f>SUMPRODUCT(
  --(LEFT([1]!day_11[harga], LEN($A73)) = $A73),
  --(ISNUMBER(VALUE(MID([1]!day_11[harga], LEN($A73)+1, 1)))),
  [1]!day_11[qty]
)</f>
        <v>0</v>
      </c>
      <c r="P75" s="30">
        <f>SUMPRODUCT(
  --(LEFT([1]!day_11[produk], LEN($A73)) = $A73),
  --(ISNUMBER(VALUE(MID([1]!day_11[produk], LEN($A73)+1, 1)))),
  [1]!day_11[harga]
)</f>
        <v>0</v>
      </c>
    </row>
    <row r="76" spans="1:16" x14ac:dyDescent="0.35">
      <c r="L76" s="21"/>
      <c r="M76" s="21"/>
      <c r="N76" s="21"/>
      <c r="O76" s="21"/>
      <c r="P76" s="21"/>
    </row>
    <row r="77" spans="1:16" x14ac:dyDescent="0.35">
      <c r="A77" s="1" t="s">
        <v>84</v>
      </c>
      <c r="L77" s="21"/>
      <c r="M77" s="21"/>
      <c r="N77" s="21"/>
      <c r="O77" s="21"/>
      <c r="P77" s="21"/>
    </row>
    <row r="78" spans="1:16" x14ac:dyDescent="0.35">
      <c r="A78" s="3" t="s">
        <v>255</v>
      </c>
      <c r="L78" s="21"/>
      <c r="M78" s="21"/>
      <c r="N78" s="21"/>
      <c r="O78" s="21"/>
      <c r="P78" s="21"/>
    </row>
    <row r="79" spans="1:16" x14ac:dyDescent="0.35">
      <c r="A79" s="2" t="s">
        <v>0</v>
      </c>
      <c r="L79" s="30">
        <f>SUMPRODUCT(
  --(LEFT([1]!day_11[produk], LEN($A78)) = $A78),
  --(ISNUMBER(VALUE(MID([1]!day_11[produk], LEN($A78)+1, 1)))),
  [1]!day_11[qty]
)</f>
        <v>0</v>
      </c>
      <c r="M79" s="30">
        <f>SUMPRODUCT(
  --(LEFT([1]!day_11[tujuan], LEN($A78)) = $A78),
  --(ISNUMBER(VALUE(MID([1]!day_11[tujuan], LEN($A78)+1, 1)))),
  [1]!day_11[harga]
)</f>
        <v>0</v>
      </c>
      <c r="N79" s="30">
        <f>SUMPRODUCT(
  --(LEFT([1]!day_11[qty], LEN($A78)) = $A78),
  --(ISNUMBER(VALUE(MID([1]!day_11[qty], LEN($A78)+1, 1)))),
  [1]!day_11[produk]
)</f>
        <v>0</v>
      </c>
      <c r="O79" s="30">
        <f>SUMPRODUCT(
  --(LEFT([1]!day_11[harga], LEN($A78)) = $A78),
  --(ISNUMBER(VALUE(MID([1]!day_11[harga], LEN($A78)+1, 1)))),
  [1]!day_11[tujuan]
)</f>
        <v>0</v>
      </c>
      <c r="P79" s="30">
        <f>SUMPRODUCT(
  --(LEFT([1]!day_11[produk], LEN($A78)) = $A78),
  --(ISNUMBER(VALUE(MID([1]!day_11[produk], LEN($A78)+1, 1)))),
  [1]!day_11[qty]
)</f>
        <v>0</v>
      </c>
    </row>
    <row r="80" spans="1:16" x14ac:dyDescent="0.35">
      <c r="A80" s="2" t="s">
        <v>1</v>
      </c>
      <c r="L80" s="30">
        <f>SUMPRODUCT(
  --(LEFT([1]!day_11[produk], LEN($A78)) = $A78),
  --(ISNUMBER(VALUE(MID([1]!day_11[produk], LEN($A78)+1, 1)))),
  [1]!day_11[harga]
)</f>
        <v>0</v>
      </c>
      <c r="M80" s="30">
        <f>SUMPRODUCT(
  --(LEFT([1]!day_11[tujuan], LEN($A78)) = $A78),
  --(ISNUMBER(VALUE(MID([1]!day_11[tujuan], LEN($A78)+1, 1)))),
  [1]!day_11[produk]
)</f>
        <v>0</v>
      </c>
      <c r="N80" s="30">
        <f>SUMPRODUCT(
  --(LEFT([1]!day_11[qty], LEN($A78)) = $A78),
  --(ISNUMBER(VALUE(MID([1]!day_11[qty], LEN($A78)+1, 1)))),
  [1]!day_11[tujuan]
)</f>
        <v>0</v>
      </c>
      <c r="O80" s="30">
        <f>SUMPRODUCT(
  --(LEFT([1]!day_11[harga], LEN($A78)) = $A78),
  --(ISNUMBER(VALUE(MID([1]!day_11[harga], LEN($A78)+1, 1)))),
  [1]!day_11[qty]
)</f>
        <v>0</v>
      </c>
      <c r="P80" s="30">
        <f>SUMPRODUCT(
  --(LEFT([1]!day_11[produk], LEN($A78)) = $A78),
  --(ISNUMBER(VALUE(MID([1]!day_11[produk], LEN($A78)+1, 1)))),
  [1]!day_11[harga]
)</f>
        <v>0</v>
      </c>
    </row>
    <row r="81" spans="1:16" x14ac:dyDescent="0.35">
      <c r="L81" s="21"/>
      <c r="M81" s="21"/>
      <c r="N81" s="21"/>
      <c r="O81" s="21"/>
      <c r="P81" s="21"/>
    </row>
    <row r="82" spans="1:16" x14ac:dyDescent="0.35">
      <c r="A82" s="1" t="s">
        <v>85</v>
      </c>
      <c r="L82" s="21"/>
      <c r="M82" s="21"/>
      <c r="N82" s="21"/>
      <c r="O82" s="21"/>
      <c r="P82" s="21"/>
    </row>
    <row r="83" spans="1:16" x14ac:dyDescent="0.35">
      <c r="A83" s="3" t="s">
        <v>256</v>
      </c>
      <c r="L83" s="21"/>
      <c r="M83" s="21"/>
      <c r="N83" s="21"/>
      <c r="O83" s="21"/>
      <c r="P83" s="21"/>
    </row>
    <row r="84" spans="1:16" x14ac:dyDescent="0.35">
      <c r="A84" s="2" t="s">
        <v>0</v>
      </c>
      <c r="B84">
        <v>1</v>
      </c>
      <c r="F84">
        <v>1</v>
      </c>
      <c r="L84" s="30">
        <f>SUMPRODUCT(
  --(LEFT([1]!day_11[produk], LEN($A83)) = $A83),
  --(ISNUMBER(VALUE(MID([1]!day_11[produk], LEN($A83)+1, 1)))),
  [1]!day_11[qty]
)</f>
        <v>1</v>
      </c>
      <c r="M84" s="30">
        <f>SUMPRODUCT(
  --(LEFT([1]!day_11[tujuan], LEN($A83)) = $A83),
  --(ISNUMBER(VALUE(MID([1]!day_11[tujuan], LEN($A83)+1, 1)))),
  [1]!day_11[harga]
)</f>
        <v>0</v>
      </c>
      <c r="N84" s="30">
        <f>SUMPRODUCT(
  --(LEFT([1]!day_11[qty], LEN($A83)) = $A83),
  --(ISNUMBER(VALUE(MID([1]!day_11[qty], LEN($A83)+1, 1)))),
  [1]!day_11[produk]
)</f>
        <v>0</v>
      </c>
      <c r="O84" s="30">
        <f>SUMPRODUCT(
  --(LEFT([1]!day_11[harga], LEN($A83)) = $A83),
  --(ISNUMBER(VALUE(MID([1]!day_11[harga], LEN($A83)+1, 1)))),
  [1]!day_11[tujuan]
)</f>
        <v>0</v>
      </c>
      <c r="P84" s="30">
        <f>SUMPRODUCT(
  --(LEFT([1]!day_11[produk], LEN($A83)) = $A83),
  --(ISNUMBER(VALUE(MID([1]!day_11[produk], LEN($A83)+1, 1)))),
  [1]!day_11[qty]
)</f>
        <v>1</v>
      </c>
    </row>
    <row r="85" spans="1:16" x14ac:dyDescent="0.35">
      <c r="A85" s="2" t="s">
        <v>1</v>
      </c>
      <c r="B85" s="20">
        <v>18835</v>
      </c>
      <c r="F85">
        <v>61705</v>
      </c>
      <c r="L85" s="30">
        <f>SUMPRODUCT(
  --(LEFT([1]!day_11[produk], LEN($A83)) = $A83),
  --(ISNUMBER(VALUE(MID([1]!day_11[produk], LEN($A83)+1, 1)))),
  [1]!day_11[harga]
)</f>
        <v>61705</v>
      </c>
      <c r="M85" s="30">
        <f>SUMPRODUCT(
  --(LEFT([1]!day_11[tujuan], LEN($A83)) = $A83),
  --(ISNUMBER(VALUE(MID([1]!day_11[tujuan], LEN($A83)+1, 1)))),
  [1]!day_11[produk]
)</f>
        <v>0</v>
      </c>
      <c r="N85" s="30">
        <f>SUMPRODUCT(
  --(LEFT([1]!day_11[qty], LEN($A83)) = $A83),
  --(ISNUMBER(VALUE(MID([1]!day_11[qty], LEN($A83)+1, 1)))),
  [1]!day_11[tujuan]
)</f>
        <v>0</v>
      </c>
      <c r="O85" s="30">
        <f>SUMPRODUCT(
  --(LEFT([1]!day_11[harga], LEN($A83)) = $A83),
  --(ISNUMBER(VALUE(MID([1]!day_11[harga], LEN($A83)+1, 1)))),
  [1]!day_11[qty]
)</f>
        <v>0</v>
      </c>
      <c r="P85" s="30">
        <f>SUMPRODUCT(
  --(LEFT([1]!day_11[produk], LEN($A83)) = $A83),
  --(ISNUMBER(VALUE(MID([1]!day_11[produk], LEN($A83)+1, 1)))),
  [1]!day_11[harga]
)</f>
        <v>61705</v>
      </c>
    </row>
    <row r="86" spans="1:16" x14ac:dyDescent="0.35">
      <c r="L86" s="21"/>
      <c r="M86" s="21"/>
      <c r="N86" s="21"/>
      <c r="O86" s="21"/>
      <c r="P86" s="21"/>
    </row>
    <row r="87" spans="1:16" x14ac:dyDescent="0.35">
      <c r="A87" s="1" t="s">
        <v>86</v>
      </c>
      <c r="L87" s="21"/>
      <c r="M87" s="21"/>
      <c r="N87" s="21"/>
      <c r="O87" s="21"/>
      <c r="P87" s="21"/>
    </row>
    <row r="88" spans="1:16" x14ac:dyDescent="0.35">
      <c r="A88" s="3" t="s">
        <v>257</v>
      </c>
      <c r="L88" s="21"/>
      <c r="M88" s="21"/>
      <c r="N88" s="21"/>
      <c r="O88" s="21"/>
      <c r="P88" s="21"/>
    </row>
    <row r="89" spans="1:16" x14ac:dyDescent="0.35">
      <c r="A89" s="2" t="s">
        <v>0</v>
      </c>
      <c r="B89">
        <v>1</v>
      </c>
      <c r="G89">
        <v>1</v>
      </c>
      <c r="I89">
        <v>2</v>
      </c>
      <c r="L89" s="30">
        <f>SUMPRODUCT(
  --(LEFT([1]!day_11[produk], LEN($A88)) = $A88),
  --(ISNUMBER(VALUE(MID([1]!day_11[produk], LEN($A88)+1, 1)))),
  [1]!day_11[qty]
)</f>
        <v>0</v>
      </c>
      <c r="M89" s="30">
        <f>SUMPRODUCT(
  --(LEFT([1]!day_11[tujuan], LEN($A88)) = $A88),
  --(ISNUMBER(VALUE(MID([1]!day_11[tujuan], LEN($A88)+1, 1)))),
  [1]!day_11[harga]
)</f>
        <v>0</v>
      </c>
      <c r="N89" s="30">
        <f>SUMPRODUCT(
  --(LEFT([1]!day_11[qty], LEN($A88)) = $A88),
  --(ISNUMBER(VALUE(MID([1]!day_11[qty], LEN($A88)+1, 1)))),
  [1]!day_11[produk]
)</f>
        <v>0</v>
      </c>
      <c r="O89" s="30">
        <f>SUMPRODUCT(
  --(LEFT([1]!day_11[harga], LEN($A88)) = $A88),
  --(ISNUMBER(VALUE(MID([1]!day_11[harga], LEN($A88)+1, 1)))),
  [1]!day_11[tujuan]
)</f>
        <v>0</v>
      </c>
      <c r="P89" s="30">
        <f>SUMPRODUCT(
  --(LEFT([1]!day_11[produk], LEN($A88)) = $A88),
  --(ISNUMBER(VALUE(MID([1]!day_11[produk], LEN($A88)+1, 1)))),
  [1]!day_11[qty]
)</f>
        <v>0</v>
      </c>
    </row>
    <row r="90" spans="1:16" x14ac:dyDescent="0.35">
      <c r="A90" s="2" t="s">
        <v>1</v>
      </c>
      <c r="B90">
        <v>13495</v>
      </c>
      <c r="G90">
        <v>19195</v>
      </c>
      <c r="I90" s="20">
        <v>24700</v>
      </c>
      <c r="L90" s="30">
        <f>SUMPRODUCT(
  --(LEFT([1]!day_11[produk], LEN($A88)) = $A88),
  --(ISNUMBER(VALUE(MID([1]!day_11[produk], LEN($A88)+1, 1)))),
  [1]!day_11[harga]
)</f>
        <v>0</v>
      </c>
      <c r="M90" s="30">
        <f>SUMPRODUCT(
  --(LEFT([1]!day_11[tujuan], LEN($A88)) = $A88),
  --(ISNUMBER(VALUE(MID([1]!day_11[tujuan], LEN($A88)+1, 1)))),
  [1]!day_11[produk]
)</f>
        <v>0</v>
      </c>
      <c r="N90" s="30">
        <f>SUMPRODUCT(
  --(LEFT([1]!day_11[qty], LEN($A88)) = $A88),
  --(ISNUMBER(VALUE(MID([1]!day_11[qty], LEN($A88)+1, 1)))),
  [1]!day_11[tujuan]
)</f>
        <v>0</v>
      </c>
      <c r="O90" s="30">
        <f>SUMPRODUCT(
  --(LEFT([1]!day_11[harga], LEN($A88)) = $A88),
  --(ISNUMBER(VALUE(MID([1]!day_11[harga], LEN($A88)+1, 1)))),
  [1]!day_11[qty]
)</f>
        <v>0</v>
      </c>
      <c r="P90" s="30">
        <f>SUMPRODUCT(
  --(LEFT([1]!day_11[produk], LEN($A88)) = $A88),
  --(ISNUMBER(VALUE(MID([1]!day_11[produk], LEN($A88)+1, 1)))),
  [1]!day_11[harga]
)</f>
        <v>0</v>
      </c>
    </row>
    <row r="91" spans="1:16" x14ac:dyDescent="0.35">
      <c r="L91" s="21"/>
      <c r="M91" s="21"/>
      <c r="N91" s="21"/>
      <c r="O91" s="21"/>
      <c r="P91" s="21"/>
    </row>
    <row r="92" spans="1:16" x14ac:dyDescent="0.35">
      <c r="A92" s="1" t="s">
        <v>87</v>
      </c>
      <c r="L92" s="21"/>
      <c r="M92" s="21"/>
      <c r="N92" s="21"/>
      <c r="O92" s="21"/>
      <c r="P92" s="21"/>
    </row>
    <row r="93" spans="1:16" x14ac:dyDescent="0.35">
      <c r="A93" s="3" t="s">
        <v>255</v>
      </c>
      <c r="L93" s="21"/>
      <c r="M93" s="21"/>
      <c r="N93" s="21"/>
      <c r="O93" s="21"/>
      <c r="P93" s="21"/>
    </row>
    <row r="94" spans="1:16" x14ac:dyDescent="0.35">
      <c r="A94" s="2" t="s">
        <v>0</v>
      </c>
      <c r="H94">
        <v>1</v>
      </c>
      <c r="J94">
        <v>1</v>
      </c>
      <c r="L94" s="30">
        <f>SUMPRODUCT(
  --(LEFT([1]!day_11[produk], LEN($A93)) = $A93),
  --(ISNUMBER(VALUE(MID([1]!day_11[produk], LEN($A93)+1, 1)))),
  [1]!day_11[qty]
)</f>
        <v>0</v>
      </c>
      <c r="M94" s="30">
        <f>SUMPRODUCT(
  --(LEFT([1]!day_11[tujuan], LEN($A93)) = $A93),
  --(ISNUMBER(VALUE(MID([1]!day_11[tujuan], LEN($A93)+1, 1)))),
  [1]!day_11[harga]
)</f>
        <v>0</v>
      </c>
      <c r="N94" s="30">
        <f>SUMPRODUCT(
  --(LEFT([1]!day_11[qty], LEN($A93)) = $A93),
  --(ISNUMBER(VALUE(MID([1]!day_11[qty], LEN($A93)+1, 1)))),
  [1]!day_11[produk]
)</f>
        <v>0</v>
      </c>
      <c r="O94" s="30">
        <f>SUMPRODUCT(
  --(LEFT([1]!day_11[harga], LEN($A93)) = $A93),
  --(ISNUMBER(VALUE(MID([1]!day_11[harga], LEN($A93)+1, 1)))),
  [1]!day_11[tujuan]
)</f>
        <v>0</v>
      </c>
      <c r="P94" s="30">
        <f>SUMPRODUCT(
  --(LEFT([1]!day_11[produk], LEN($A93)) = $A93),
  --(ISNUMBER(VALUE(MID([1]!day_11[produk], LEN($A93)+1, 1)))),
  [1]!day_11[qty]
)</f>
        <v>0</v>
      </c>
    </row>
    <row r="95" spans="1:16" x14ac:dyDescent="0.35">
      <c r="A95" s="2" t="s">
        <v>1</v>
      </c>
      <c r="H95" s="20">
        <v>195390</v>
      </c>
      <c r="J95">
        <v>61405</v>
      </c>
      <c r="L95" s="30">
        <f>SUMPRODUCT(
  --(LEFT([1]!day_11[produk], LEN($A93)) = $A93),
  --(ISNUMBER(VALUE(MID([1]!day_11[produk], LEN($A93)+1, 1)))),
  [1]!day_11[harga]
)</f>
        <v>0</v>
      </c>
      <c r="M95" s="30">
        <f>SUMPRODUCT(
  --(LEFT([1]!day_11[tujuan], LEN($A93)) = $A93),
  --(ISNUMBER(VALUE(MID([1]!day_11[tujuan], LEN($A93)+1, 1)))),
  [1]!day_11[produk]
)</f>
        <v>0</v>
      </c>
      <c r="N95" s="30">
        <f>SUMPRODUCT(
  --(LEFT([1]!day_11[qty], LEN($A93)) = $A93),
  --(ISNUMBER(VALUE(MID([1]!day_11[qty], LEN($A93)+1, 1)))),
  [1]!day_11[tujuan]
)</f>
        <v>0</v>
      </c>
      <c r="O95" s="30">
        <f>SUMPRODUCT(
  --(LEFT([1]!day_11[harga], LEN($A93)) = $A93),
  --(ISNUMBER(VALUE(MID([1]!day_11[harga], LEN($A93)+1, 1)))),
  [1]!day_11[qty]
)</f>
        <v>0</v>
      </c>
      <c r="P95" s="30">
        <f>SUMPRODUCT(
  --(LEFT([1]!day_11[produk], LEN($A93)) = $A93),
  --(ISNUMBER(VALUE(MID([1]!day_11[produk], LEN($A93)+1, 1)))),
  [1]!day_11[harga]
)</f>
        <v>0</v>
      </c>
    </row>
    <row r="96" spans="1:16" x14ac:dyDescent="0.35">
      <c r="L96" s="21"/>
      <c r="M96" s="21"/>
      <c r="N96" s="21"/>
      <c r="O96" s="21"/>
      <c r="P96" s="21"/>
    </row>
    <row r="97" spans="1:16" x14ac:dyDescent="0.35">
      <c r="A97" s="1" t="s">
        <v>88</v>
      </c>
      <c r="L97" s="21"/>
      <c r="M97" s="21"/>
      <c r="N97" s="21"/>
      <c r="O97" s="21"/>
      <c r="P97" s="21"/>
    </row>
    <row r="98" spans="1:16" x14ac:dyDescent="0.35">
      <c r="A98" s="3" t="s">
        <v>258</v>
      </c>
      <c r="L98" s="21"/>
      <c r="M98" s="21"/>
      <c r="N98" s="21"/>
      <c r="O98" s="21"/>
      <c r="P98" s="21"/>
    </row>
    <row r="99" spans="1:16" x14ac:dyDescent="0.35">
      <c r="A99" s="2" t="s">
        <v>0</v>
      </c>
      <c r="C99">
        <v>3</v>
      </c>
      <c r="L99" s="30">
        <f>SUMPRODUCT(
  --(LEFT([1]!day_11[produk], LEN($A98)) = $A98),
  --(ISNUMBER(VALUE(MID([1]!day_11[produk], LEN($A98)+1, 1)))),
  [1]!day_11[qty]
)</f>
        <v>2</v>
      </c>
      <c r="M99" s="30">
        <f>SUMPRODUCT(
  --(LEFT([1]!day_11[tujuan], LEN($A98)) = $A98),
  --(ISNUMBER(VALUE(MID([1]!day_11[tujuan], LEN($A98)+1, 1)))),
  [1]!day_11[harga]
)</f>
        <v>0</v>
      </c>
      <c r="N99" s="30">
        <f>SUMPRODUCT(
  --(LEFT([1]!day_11[qty], LEN($A98)) = $A98),
  --(ISNUMBER(VALUE(MID([1]!day_11[qty], LEN($A98)+1, 1)))),
  [1]!day_11[produk]
)</f>
        <v>0</v>
      </c>
      <c r="O99" s="30">
        <f>SUMPRODUCT(
  --(LEFT([1]!day_11[harga], LEN($A98)) = $A98),
  --(ISNUMBER(VALUE(MID([1]!day_11[harga], LEN($A98)+1, 1)))),
  [1]!day_11[tujuan]
)</f>
        <v>0</v>
      </c>
      <c r="P99" s="30">
        <f>SUMPRODUCT(
  --(LEFT([1]!day_11[produk], LEN($A98)) = $A98),
  --(ISNUMBER(VALUE(MID([1]!day_11[produk], LEN($A98)+1, 1)))),
  [1]!day_11[qty]
)</f>
        <v>2</v>
      </c>
    </row>
    <row r="100" spans="1:16" x14ac:dyDescent="0.35">
      <c r="A100" s="2" t="s">
        <v>1</v>
      </c>
      <c r="B100" s="20"/>
      <c r="C100" s="20">
        <v>36605</v>
      </c>
      <c r="D100" s="6"/>
      <c r="L100" s="30">
        <f>SUMPRODUCT(
  --(LEFT([1]!day_11[produk], LEN($A98)) = $A98),
  --(ISNUMBER(VALUE(MID([1]!day_11[produk], LEN($A98)+1, 1)))),
  [1]!day_11[harga]
)</f>
        <v>37880</v>
      </c>
      <c r="M100" s="30">
        <f>SUMPRODUCT(
  --(LEFT([1]!day_11[tujuan], LEN($A98)) = $A98),
  --(ISNUMBER(VALUE(MID([1]!day_11[tujuan], LEN($A98)+1, 1)))),
  [1]!day_11[produk]
)</f>
        <v>0</v>
      </c>
      <c r="N100" s="30">
        <f>SUMPRODUCT(
  --(LEFT([1]!day_11[qty], LEN($A98)) = $A98),
  --(ISNUMBER(VALUE(MID([1]!day_11[qty], LEN($A98)+1, 1)))),
  [1]!day_11[tujuan]
)</f>
        <v>0</v>
      </c>
      <c r="O100" s="30">
        <f>SUMPRODUCT(
  --(LEFT([1]!day_11[harga], LEN($A98)) = $A98),
  --(ISNUMBER(VALUE(MID([1]!day_11[harga], LEN($A98)+1, 1)))),
  [1]!day_11[qty]
)</f>
        <v>0</v>
      </c>
      <c r="P100" s="30">
        <f>SUMPRODUCT(
  --(LEFT([1]!day_11[produk], LEN($A98)) = $A98),
  --(ISNUMBER(VALUE(MID([1]!day_11[produk], LEN($A98)+1, 1)))),
  [1]!day_11[harga]
)</f>
        <v>37880</v>
      </c>
    </row>
    <row r="101" spans="1:16" x14ac:dyDescent="0.35">
      <c r="L101" s="21"/>
      <c r="M101" s="21"/>
      <c r="N101" s="21"/>
      <c r="O101" s="21"/>
      <c r="P101" s="21"/>
    </row>
    <row r="102" spans="1:16" x14ac:dyDescent="0.35">
      <c r="A102" s="1" t="s">
        <v>89</v>
      </c>
      <c r="L102" s="21"/>
      <c r="M102" s="21"/>
      <c r="N102" s="21"/>
      <c r="O102" s="21"/>
      <c r="P102" s="21"/>
    </row>
    <row r="103" spans="1:16" x14ac:dyDescent="0.35">
      <c r="A103" s="3" t="s">
        <v>259</v>
      </c>
      <c r="L103" s="21"/>
      <c r="M103" s="21"/>
      <c r="N103" s="21"/>
      <c r="O103" s="21"/>
      <c r="P103" s="21"/>
    </row>
    <row r="104" spans="1:16" x14ac:dyDescent="0.35">
      <c r="A104" s="2" t="s">
        <v>0</v>
      </c>
      <c r="B104">
        <v>49</v>
      </c>
      <c r="C104">
        <v>49</v>
      </c>
      <c r="D104">
        <v>70</v>
      </c>
      <c r="E104">
        <v>41</v>
      </c>
      <c r="F104">
        <v>26</v>
      </c>
      <c r="G104">
        <v>59</v>
      </c>
      <c r="H104">
        <v>42</v>
      </c>
      <c r="I104">
        <v>57</v>
      </c>
      <c r="J104">
        <v>3</v>
      </c>
      <c r="L104" s="30">
        <f>SUMPRODUCT(
  --(LEFT([1]!day_11[produk], LEN($A103)) = $A103),
  --(ISNUMBER(VALUE(MID([1]!day_11[produk], LEN($A103)+1, 1)))),
  [1]!day_11[qty]
)</f>
        <v>43</v>
      </c>
      <c r="M104" s="30">
        <f>SUMPRODUCT(
  --(LEFT([1]!day_11[tujuan], LEN($A103)) = $A103),
  --(ISNUMBER(VALUE(MID([1]!day_11[tujuan], LEN($A103)+1, 1)))),
  [1]!day_11[harga]
)</f>
        <v>0</v>
      </c>
      <c r="N104" s="30">
        <f>SUMPRODUCT(
  --(LEFT([1]!day_11[qty], LEN($A103)) = $A103),
  --(ISNUMBER(VALUE(MID([1]!day_11[qty], LEN($A103)+1, 1)))),
  [1]!day_11[produk]
)</f>
        <v>0</v>
      </c>
      <c r="O104" s="30">
        <f>SUMPRODUCT(
  --(LEFT([1]!day_11[harga], LEN($A103)) = $A103),
  --(ISNUMBER(VALUE(MID([1]!day_11[harga], LEN($A103)+1, 1)))),
  [1]!day_11[tujuan]
)</f>
        <v>0</v>
      </c>
      <c r="P104" s="30">
        <f>SUMPRODUCT(
  --(LEFT([1]!day_11[produk], LEN($A103)) = $A103),
  --(ISNUMBER(VALUE(MID([1]!day_11[produk], LEN($A103)+1, 1)))),
  [1]!day_11[qty]
)</f>
        <v>43</v>
      </c>
    </row>
    <row r="105" spans="1:16" x14ac:dyDescent="0.35">
      <c r="A105" s="2" t="s">
        <v>1</v>
      </c>
      <c r="B105" s="20">
        <v>693405</v>
      </c>
      <c r="C105" s="20">
        <v>496492</v>
      </c>
      <c r="D105" s="20">
        <v>934025</v>
      </c>
      <c r="E105" s="20">
        <v>563132</v>
      </c>
      <c r="F105" s="20">
        <v>347340</v>
      </c>
      <c r="G105" s="20">
        <v>775290</v>
      </c>
      <c r="H105" s="20">
        <v>533125</v>
      </c>
      <c r="I105" s="20">
        <v>782030</v>
      </c>
      <c r="J105" s="20">
        <v>527577</v>
      </c>
      <c r="L105" s="30">
        <f>SUMPRODUCT(
  --(LEFT([1]!day_11[produk], LEN($A103)) = $A103),
  --(ISNUMBER(VALUE(MID([1]!day_11[produk], LEN($A103)+1, 1)))),
  [1]!day_11[harga]
)</f>
        <v>573725</v>
      </c>
      <c r="M105" s="30">
        <f>SUMPRODUCT(
  --(LEFT([1]!day_11[tujuan], LEN($A103)) = $A103),
  --(ISNUMBER(VALUE(MID([1]!day_11[tujuan], LEN($A103)+1, 1)))),
  [1]!day_11[produk]
)</f>
        <v>0</v>
      </c>
      <c r="N105" s="30">
        <f>SUMPRODUCT(
  --(LEFT([1]!day_11[qty], LEN($A103)) = $A103),
  --(ISNUMBER(VALUE(MID([1]!day_11[qty], LEN($A103)+1, 1)))),
  [1]!day_11[tujuan]
)</f>
        <v>0</v>
      </c>
      <c r="O105" s="30">
        <f>SUMPRODUCT(
  --(LEFT([1]!day_11[harga], LEN($A103)) = $A103),
  --(ISNUMBER(VALUE(MID([1]!day_11[harga], LEN($A103)+1, 1)))),
  [1]!day_11[qty]
)</f>
        <v>0</v>
      </c>
      <c r="P105" s="30">
        <f>SUMPRODUCT(
  --(LEFT([1]!day_11[produk], LEN($A103)) = $A103),
  --(ISNUMBER(VALUE(MID([1]!day_11[produk], LEN($A103)+1, 1)))),
  [1]!day_11[harga]
)</f>
        <v>573725</v>
      </c>
    </row>
    <row r="106" spans="1:16" x14ac:dyDescent="0.35">
      <c r="L106" s="21"/>
      <c r="M106" s="21"/>
      <c r="N106" s="21"/>
      <c r="O106" s="21"/>
      <c r="P106" s="21"/>
    </row>
    <row r="107" spans="1:16" x14ac:dyDescent="0.35">
      <c r="A107" s="1" t="s">
        <v>90</v>
      </c>
      <c r="L107" s="21"/>
      <c r="M107" s="21"/>
      <c r="N107" s="21"/>
      <c r="O107" s="21"/>
      <c r="P107" s="21"/>
    </row>
    <row r="108" spans="1:16" x14ac:dyDescent="0.35">
      <c r="A108" s="3" t="s">
        <v>260</v>
      </c>
      <c r="L108" s="21"/>
      <c r="M108" s="21"/>
      <c r="N108" s="21"/>
      <c r="O108" s="21"/>
      <c r="P108" s="21"/>
    </row>
    <row r="109" spans="1:16" x14ac:dyDescent="0.35">
      <c r="A109" s="2" t="s">
        <v>0</v>
      </c>
      <c r="B109">
        <v>10</v>
      </c>
      <c r="C109">
        <v>12</v>
      </c>
      <c r="D109">
        <v>6</v>
      </c>
      <c r="E109">
        <v>7</v>
      </c>
      <c r="F109">
        <v>7</v>
      </c>
      <c r="G109">
        <v>5</v>
      </c>
      <c r="H109">
        <v>15</v>
      </c>
      <c r="I109">
        <v>12</v>
      </c>
      <c r="J109">
        <v>3</v>
      </c>
      <c r="L109" s="30">
        <f>SUMPRODUCT(
  --(LEFT([1]!day_11[produk], LEN($A108)) = $A108),
  --(ISNUMBER(VALUE(MID([1]!day_11[produk], LEN($A108)+1, 1)))),
  [1]!day_11[qty]
)</f>
        <v>2</v>
      </c>
      <c r="M109" s="30">
        <f>SUMPRODUCT(
  --(LEFT([1]!day_11[tujuan], LEN($A108)) = $A108),
  --(ISNUMBER(VALUE(MID([1]!day_11[tujuan], LEN($A108)+1, 1)))),
  [1]!day_11[harga]
)</f>
        <v>0</v>
      </c>
      <c r="N109" s="30">
        <f>SUMPRODUCT(
  --(LEFT([1]!day_11[qty], LEN($A108)) = $A108),
  --(ISNUMBER(VALUE(MID([1]!day_11[qty], LEN($A108)+1, 1)))),
  [1]!day_11[produk]
)</f>
        <v>0</v>
      </c>
      <c r="O109" s="30">
        <f>SUMPRODUCT(
  --(LEFT([1]!day_11[harga], LEN($A108)) = $A108),
  --(ISNUMBER(VALUE(MID([1]!day_11[harga], LEN($A108)+1, 1)))),
  [1]!day_11[tujuan]
)</f>
        <v>0</v>
      </c>
      <c r="P109" s="30">
        <f>SUMPRODUCT(
  --(LEFT([1]!day_11[produk], LEN($A108)) = $A108),
  --(ISNUMBER(VALUE(MID([1]!day_11[produk], LEN($A108)+1, 1)))),
  [1]!day_11[qty]
)</f>
        <v>2</v>
      </c>
    </row>
    <row r="110" spans="1:16" x14ac:dyDescent="0.35">
      <c r="A110" s="2" t="s">
        <v>1</v>
      </c>
      <c r="B110" s="20">
        <v>124390</v>
      </c>
      <c r="C110" s="20">
        <v>176600</v>
      </c>
      <c r="D110" s="20">
        <v>88095</v>
      </c>
      <c r="E110" s="20">
        <v>87190</v>
      </c>
      <c r="F110" s="20">
        <v>87035</v>
      </c>
      <c r="G110" s="20">
        <v>62195</v>
      </c>
      <c r="H110" s="20">
        <v>229795</v>
      </c>
      <c r="I110" s="20">
        <v>149425</v>
      </c>
      <c r="J110" s="20">
        <v>51720</v>
      </c>
      <c r="L110" s="30">
        <f>SUMPRODUCT(
  --(LEFT([1]!day_11[produk], LEN($A108)) = $A108),
  --(ISNUMBER(VALUE(MID([1]!day_11[produk], LEN($A108)+1, 1)))),
  [1]!day_11[harga]
)</f>
        <v>39285</v>
      </c>
      <c r="M110" s="30">
        <f>SUMPRODUCT(
  --(LEFT([1]!day_11[tujuan], LEN($A108)) = $A108),
  --(ISNUMBER(VALUE(MID([1]!day_11[tujuan], LEN($A108)+1, 1)))),
  [1]!day_11[produk]
)</f>
        <v>0</v>
      </c>
      <c r="N110" s="30">
        <f>SUMPRODUCT(
  --(LEFT([1]!day_11[qty], LEN($A108)) = $A108),
  --(ISNUMBER(VALUE(MID([1]!day_11[qty], LEN($A108)+1, 1)))),
  [1]!day_11[tujuan]
)</f>
        <v>0</v>
      </c>
      <c r="O110" s="30">
        <f>SUMPRODUCT(
  --(LEFT([1]!day_11[harga], LEN($A108)) = $A108),
  --(ISNUMBER(VALUE(MID([1]!day_11[harga], LEN($A108)+1, 1)))),
  [1]!day_11[qty]
)</f>
        <v>0</v>
      </c>
      <c r="P110" s="30">
        <f>SUMPRODUCT(
  --(LEFT([1]!day_11[produk], LEN($A108)) = $A108),
  --(ISNUMBER(VALUE(MID([1]!day_11[produk], LEN($A108)+1, 1)))),
  [1]!day_11[harga]
)</f>
        <v>39285</v>
      </c>
    </row>
    <row r="111" spans="1:16" x14ac:dyDescent="0.35">
      <c r="L111" s="21"/>
      <c r="M111" s="21"/>
      <c r="N111" s="21"/>
      <c r="O111" s="21"/>
      <c r="P111" s="21"/>
    </row>
    <row r="112" spans="1:16" x14ac:dyDescent="0.35">
      <c r="A112" s="1" t="s">
        <v>91</v>
      </c>
      <c r="L112" s="21"/>
      <c r="M112" s="21"/>
      <c r="N112" s="21"/>
      <c r="O112" s="21"/>
      <c r="P112" s="21"/>
    </row>
    <row r="113" spans="1:16" x14ac:dyDescent="0.35">
      <c r="A113" s="3" t="s">
        <v>261</v>
      </c>
      <c r="L113" s="21"/>
      <c r="M113" s="21"/>
      <c r="N113" s="21"/>
      <c r="O113" s="21"/>
      <c r="P113" s="21"/>
    </row>
    <row r="114" spans="1:16" x14ac:dyDescent="0.35">
      <c r="A114" s="2" t="s">
        <v>0</v>
      </c>
      <c r="E114">
        <v>1</v>
      </c>
      <c r="F114">
        <v>2</v>
      </c>
      <c r="G114">
        <v>2</v>
      </c>
      <c r="I114">
        <v>3</v>
      </c>
      <c r="J114">
        <v>1</v>
      </c>
      <c r="L114" s="30">
        <f>SUMPRODUCT(
  --(LEFT([1]!day_11[produk], LEN($A113)) = $A113),
  --(ISNUMBER(VALUE(MID([1]!day_11[produk], LEN($A113)+1, 1)))),
  [1]!day_11[qty]
)</f>
        <v>0</v>
      </c>
      <c r="M114" s="30">
        <f>SUMPRODUCT(
  --(LEFT([1]!day_11[tujuan], LEN($A113)) = $A113),
  --(ISNUMBER(VALUE(MID([1]!day_11[tujuan], LEN($A113)+1, 1)))),
  [1]!day_11[harga]
)</f>
        <v>0</v>
      </c>
      <c r="N114" s="30">
        <f>SUMPRODUCT(
  --(LEFT([1]!day_11[qty], LEN($A113)) = $A113),
  --(ISNUMBER(VALUE(MID([1]!day_11[qty], LEN($A113)+1, 1)))),
  [1]!day_11[produk]
)</f>
        <v>0</v>
      </c>
      <c r="O114" s="30">
        <f>SUMPRODUCT(
  --(LEFT([1]!day_11[harga], LEN($A113)) = $A113),
  --(ISNUMBER(VALUE(MID([1]!day_11[harga], LEN($A113)+1, 1)))),
  [1]!day_11[tujuan]
)</f>
        <v>0</v>
      </c>
      <c r="P114" s="30">
        <f>SUMPRODUCT(
  --(LEFT([1]!day_11[produk], LEN($A113)) = $A113),
  --(ISNUMBER(VALUE(MID([1]!day_11[produk], LEN($A113)+1, 1)))),
  [1]!day_11[qty]
)</f>
        <v>0</v>
      </c>
    </row>
    <row r="115" spans="1:16" x14ac:dyDescent="0.35">
      <c r="A115" s="2" t="s">
        <v>1</v>
      </c>
      <c r="E115" s="20">
        <v>26855</v>
      </c>
      <c r="F115" s="20">
        <v>23410</v>
      </c>
      <c r="G115" s="20">
        <v>23410</v>
      </c>
      <c r="H115" s="20">
        <v>13755</v>
      </c>
      <c r="I115" s="20">
        <v>41165</v>
      </c>
      <c r="J115" s="20">
        <v>13755</v>
      </c>
      <c r="L115" s="30">
        <f>SUMPRODUCT(
  --(LEFT([1]!day_11[produk], LEN($A113)) = $A113),
  --(ISNUMBER(VALUE(MID([1]!day_11[produk], LEN($A113)+1, 1)))),
  [1]!day_11[harga]
)</f>
        <v>0</v>
      </c>
      <c r="M115" s="30">
        <f>SUMPRODUCT(
  --(LEFT([1]!day_11[tujuan], LEN($A113)) = $A113),
  --(ISNUMBER(VALUE(MID([1]!day_11[tujuan], LEN($A113)+1, 1)))),
  [1]!day_11[produk]
)</f>
        <v>0</v>
      </c>
      <c r="N115" s="30">
        <f>SUMPRODUCT(
  --(LEFT([1]!day_11[qty], LEN($A113)) = $A113),
  --(ISNUMBER(VALUE(MID([1]!day_11[qty], LEN($A113)+1, 1)))),
  [1]!day_11[tujuan]
)</f>
        <v>0</v>
      </c>
      <c r="O115" s="30">
        <f>SUMPRODUCT(
  --(LEFT([1]!day_11[harga], LEN($A113)) = $A113),
  --(ISNUMBER(VALUE(MID([1]!day_11[harga], LEN($A113)+1, 1)))),
  [1]!day_11[qty]
)</f>
        <v>0</v>
      </c>
      <c r="P115" s="30">
        <f>SUMPRODUCT(
  --(LEFT([1]!day_11[produk], LEN($A113)) = $A113),
  --(ISNUMBER(VALUE(MID([1]!day_11[produk], LEN($A113)+1, 1)))),
  [1]!day_11[harga]
)</f>
        <v>0</v>
      </c>
    </row>
    <row r="116" spans="1:16" x14ac:dyDescent="0.35">
      <c r="L116" s="21"/>
      <c r="M116" s="21"/>
      <c r="N116" s="21"/>
      <c r="O116" s="21"/>
      <c r="P116" s="21"/>
    </row>
    <row r="117" spans="1:16" x14ac:dyDescent="0.35">
      <c r="A117" s="1" t="s">
        <v>92</v>
      </c>
      <c r="L117" s="21"/>
      <c r="M117" s="21"/>
      <c r="N117" s="21"/>
      <c r="O117" s="21"/>
      <c r="P117" s="21"/>
    </row>
    <row r="118" spans="1:16" x14ac:dyDescent="0.35">
      <c r="A118" s="3" t="s">
        <v>262</v>
      </c>
      <c r="L118" s="21"/>
      <c r="M118" s="21"/>
      <c r="N118" s="21"/>
      <c r="O118" s="21"/>
      <c r="P118" s="21"/>
    </row>
    <row r="119" spans="1:16" x14ac:dyDescent="0.35">
      <c r="A119" s="2" t="s">
        <v>0</v>
      </c>
      <c r="D119">
        <v>1</v>
      </c>
      <c r="E119">
        <v>1</v>
      </c>
      <c r="I119">
        <v>1</v>
      </c>
      <c r="L119" s="30">
        <f>SUMPRODUCT(
  --(LEFT([1]!day_11[produk], LEN($A118)) = $A118),
  --(ISNUMBER(VALUE(MID([1]!day_11[produk], LEN($A118)+1, 1)))),
  [1]!day_11[qty]
)</f>
        <v>0</v>
      </c>
      <c r="M119" s="30">
        <f>SUMPRODUCT(
  --(LEFT([1]!day_11[tujuan], LEN($A118)) = $A118),
  --(ISNUMBER(VALUE(MID([1]!day_11[tujuan], LEN($A118)+1, 1)))),
  [1]!day_11[harga]
)</f>
        <v>0</v>
      </c>
      <c r="N119" s="30">
        <f>SUMPRODUCT(
  --(LEFT([1]!day_11[qty], LEN($A118)) = $A118),
  --(ISNUMBER(VALUE(MID([1]!day_11[qty], LEN($A118)+1, 1)))),
  [1]!day_11[produk]
)</f>
        <v>0</v>
      </c>
      <c r="O119" s="30">
        <f>SUMPRODUCT(
  --(LEFT([1]!day_11[harga], LEN($A118)) = $A118),
  --(ISNUMBER(VALUE(MID([1]!day_11[harga], LEN($A118)+1, 1)))),
  [1]!day_11[tujuan]
)</f>
        <v>0</v>
      </c>
      <c r="P119" s="30">
        <f>SUMPRODUCT(
  --(LEFT([1]!day_11[produk], LEN($A118)) = $A118),
  --(ISNUMBER(VALUE(MID([1]!day_11[produk], LEN($A118)+1, 1)))),
  [1]!day_11[qty]
)</f>
        <v>0</v>
      </c>
    </row>
    <row r="120" spans="1:16" x14ac:dyDescent="0.35">
      <c r="A120" s="2" t="s">
        <v>1</v>
      </c>
      <c r="D120" s="20">
        <v>12440</v>
      </c>
      <c r="E120" s="20">
        <v>12440</v>
      </c>
      <c r="I120" s="20">
        <v>12440</v>
      </c>
      <c r="L120" s="30">
        <f>SUMPRODUCT(
  --(LEFT([1]!day_11[produk], LEN($A118)) = $A118),
  --(ISNUMBER(VALUE(MID([1]!day_11[produk], LEN($A118)+1, 1)))),
  [1]!day_11[harga]
)</f>
        <v>0</v>
      </c>
      <c r="M120" s="30">
        <f>SUMPRODUCT(
  --(LEFT([1]!day_11[tujuan], LEN($A118)) = $A118),
  --(ISNUMBER(VALUE(MID([1]!day_11[tujuan], LEN($A118)+1, 1)))),
  [1]!day_11[produk]
)</f>
        <v>0</v>
      </c>
      <c r="N120" s="30">
        <f>SUMPRODUCT(
  --(LEFT([1]!day_11[qty], LEN($A118)) = $A118),
  --(ISNUMBER(VALUE(MID([1]!day_11[qty], LEN($A118)+1, 1)))),
  [1]!day_11[tujuan]
)</f>
        <v>0</v>
      </c>
      <c r="O120" s="30">
        <f>SUMPRODUCT(
  --(LEFT([1]!day_11[harga], LEN($A118)) = $A118),
  --(ISNUMBER(VALUE(MID([1]!day_11[harga], LEN($A118)+1, 1)))),
  [1]!day_11[qty]
)</f>
        <v>0</v>
      </c>
      <c r="P120" s="30">
        <f>SUMPRODUCT(
  --(LEFT([1]!day_11[produk], LEN($A118)) = $A118),
  --(ISNUMBER(VALUE(MID([1]!day_11[produk], LEN($A118)+1, 1)))),
  [1]!day_11[harga]
)</f>
        <v>0</v>
      </c>
    </row>
    <row r="121" spans="1:16" x14ac:dyDescent="0.35">
      <c r="L121" s="21"/>
      <c r="M121" s="21"/>
      <c r="N121" s="21"/>
      <c r="O121" s="21"/>
      <c r="P121" s="21"/>
    </row>
    <row r="122" spans="1:16" x14ac:dyDescent="0.35">
      <c r="L122" s="21"/>
      <c r="M122" s="21"/>
      <c r="N122" s="21"/>
      <c r="O122" s="21"/>
      <c r="P122" s="21"/>
    </row>
    <row r="123" spans="1:16" x14ac:dyDescent="0.35">
      <c r="B123" s="10" t="s">
        <v>161</v>
      </c>
      <c r="C123" s="10" t="s">
        <v>159</v>
      </c>
      <c r="D123" s="10" t="s">
        <v>160</v>
      </c>
      <c r="L123" s="21"/>
      <c r="M123" s="21"/>
      <c r="N123" s="21"/>
      <c r="O123" s="21"/>
      <c r="P123" s="21"/>
    </row>
    <row r="124" spans="1:16" x14ac:dyDescent="0.35">
      <c r="A124" s="17"/>
      <c r="B124" s="8" t="s">
        <v>324</v>
      </c>
      <c r="C124" s="9"/>
      <c r="D124" s="9"/>
      <c r="L124" s="30"/>
      <c r="M124" s="30"/>
      <c r="N124" s="30"/>
      <c r="O124" s="30"/>
      <c r="P124" s="30"/>
    </row>
    <row r="125" spans="1:16" x14ac:dyDescent="0.35">
      <c r="A125" s="18"/>
      <c r="B125" s="8" t="s">
        <v>325</v>
      </c>
      <c r="C125" s="9"/>
      <c r="D125" s="9"/>
      <c r="L125" s="30"/>
      <c r="M125" s="30"/>
      <c r="N125" s="30"/>
      <c r="O125" s="30"/>
      <c r="P125" s="30"/>
    </row>
    <row r="126" spans="1:16" x14ac:dyDescent="0.35">
      <c r="A126" s="18"/>
      <c r="B126" s="8" t="s">
        <v>326</v>
      </c>
      <c r="C126" s="9"/>
      <c r="D126" s="9"/>
    </row>
    <row r="127" spans="1:16" x14ac:dyDescent="0.35">
      <c r="A127" s="18"/>
      <c r="B127" s="8" t="s">
        <v>327</v>
      </c>
      <c r="C127" s="9"/>
      <c r="D127" s="9"/>
    </row>
    <row r="128" spans="1:16" x14ac:dyDescent="0.35">
      <c r="A128" s="18"/>
      <c r="B128" s="8" t="s">
        <v>328</v>
      </c>
      <c r="C128" s="9"/>
      <c r="D128" s="9"/>
    </row>
    <row r="129" spans="1:4" x14ac:dyDescent="0.35">
      <c r="A129" s="18"/>
      <c r="B129" s="8" t="s">
        <v>329</v>
      </c>
      <c r="C129" s="9"/>
      <c r="D129" s="9"/>
    </row>
    <row r="130" spans="1:4" x14ac:dyDescent="0.35">
      <c r="A130" s="18"/>
      <c r="B130" s="8" t="s">
        <v>330</v>
      </c>
      <c r="C130" s="9"/>
      <c r="D130" s="9"/>
    </row>
    <row r="131" spans="1:4" x14ac:dyDescent="0.35">
      <c r="A131" s="18"/>
      <c r="B131" s="8" t="s">
        <v>331</v>
      </c>
      <c r="C131" s="9"/>
      <c r="D131" s="9"/>
    </row>
    <row r="132" spans="1:4" x14ac:dyDescent="0.35">
      <c r="A132" s="18"/>
      <c r="B132" s="8" t="s">
        <v>332</v>
      </c>
      <c r="C132" s="9"/>
      <c r="D132" s="9"/>
    </row>
    <row r="133" spans="1:4" x14ac:dyDescent="0.35">
      <c r="A133" s="18"/>
      <c r="B133" s="8" t="s">
        <v>333</v>
      </c>
      <c r="C133" s="9"/>
      <c r="D133" s="9"/>
    </row>
    <row r="134" spans="1:4" x14ac:dyDescent="0.35">
      <c r="A134" s="18"/>
      <c r="B134" s="8" t="s">
        <v>334</v>
      </c>
      <c r="C134" s="9"/>
      <c r="D134" s="9"/>
    </row>
    <row r="135" spans="1:4" x14ac:dyDescent="0.35">
      <c r="B135" s="8" t="s">
        <v>335</v>
      </c>
      <c r="C135" s="9"/>
      <c r="D135" s="9"/>
    </row>
    <row r="136" spans="1:4" x14ac:dyDescent="0.35">
      <c r="B136" s="8" t="s">
        <v>336</v>
      </c>
      <c r="C136" s="9"/>
      <c r="D136" s="9"/>
    </row>
    <row r="137" spans="1:4" x14ac:dyDescent="0.35">
      <c r="B137" s="8" t="s">
        <v>337</v>
      </c>
      <c r="C137" s="9"/>
      <c r="D137" s="9"/>
    </row>
    <row r="138" spans="1:4" x14ac:dyDescent="0.35">
      <c r="B138" s="8" t="s">
        <v>338</v>
      </c>
      <c r="C138" s="9"/>
      <c r="D138" s="9"/>
    </row>
    <row r="139" spans="1:4" x14ac:dyDescent="0.35">
      <c r="B139" s="8" t="s">
        <v>339</v>
      </c>
      <c r="C139" s="9"/>
      <c r="D139" s="9"/>
    </row>
    <row r="140" spans="1:4" x14ac:dyDescent="0.35">
      <c r="B140" s="8" t="s">
        <v>340</v>
      </c>
      <c r="C140" s="9"/>
      <c r="D140" s="9"/>
    </row>
    <row r="141" spans="1:4" x14ac:dyDescent="0.35">
      <c r="B141" s="8" t="s">
        <v>341</v>
      </c>
      <c r="C141" s="9"/>
      <c r="D141" s="9"/>
    </row>
    <row r="142" spans="1:4" x14ac:dyDescent="0.35">
      <c r="B142" s="8" t="s">
        <v>342</v>
      </c>
      <c r="C142" s="9"/>
      <c r="D142" s="9"/>
    </row>
    <row r="143" spans="1:4" x14ac:dyDescent="0.35">
      <c r="B143" s="8" t="s">
        <v>343</v>
      </c>
      <c r="C143" s="9"/>
      <c r="D143" s="9"/>
    </row>
    <row r="144" spans="1:4" x14ac:dyDescent="0.35">
      <c r="B144" s="8" t="s">
        <v>344</v>
      </c>
      <c r="C144" s="9"/>
      <c r="D144" s="9"/>
    </row>
    <row r="145" spans="2:4" x14ac:dyDescent="0.35">
      <c r="B145" s="8" t="s">
        <v>345</v>
      </c>
      <c r="C145" s="9"/>
      <c r="D145" s="9"/>
    </row>
    <row r="146" spans="2:4" x14ac:dyDescent="0.35">
      <c r="B146" s="8" t="s">
        <v>346</v>
      </c>
      <c r="C146" s="9"/>
      <c r="D146" s="9"/>
    </row>
    <row r="147" spans="2:4" x14ac:dyDescent="0.35">
      <c r="B147" s="8" t="s">
        <v>347</v>
      </c>
      <c r="C147" s="9"/>
      <c r="D147" s="9"/>
    </row>
    <row r="148" spans="2:4" x14ac:dyDescent="0.35">
      <c r="B148" s="8" t="s">
        <v>348</v>
      </c>
      <c r="C148" s="9"/>
      <c r="D148" s="9"/>
    </row>
    <row r="149" spans="2:4" x14ac:dyDescent="0.35">
      <c r="B149" s="8" t="s">
        <v>349</v>
      </c>
      <c r="C149" s="9"/>
      <c r="D149" s="9"/>
    </row>
    <row r="150" spans="2:4" x14ac:dyDescent="0.35">
      <c r="B150" s="8" t="s">
        <v>350</v>
      </c>
      <c r="C150" s="9"/>
      <c r="D150" s="9"/>
    </row>
    <row r="151" spans="2:4" x14ac:dyDescent="0.35">
      <c r="B151" s="8" t="s">
        <v>351</v>
      </c>
      <c r="C151" s="9"/>
      <c r="D151" s="9"/>
    </row>
    <row r="152" spans="2:4" x14ac:dyDescent="0.35">
      <c r="B152" s="8" t="s">
        <v>352</v>
      </c>
      <c r="C152" s="9"/>
      <c r="D152" s="9"/>
    </row>
    <row r="153" spans="2:4" x14ac:dyDescent="0.35">
      <c r="B153" s="8" t="s">
        <v>353</v>
      </c>
      <c r="C153" s="9"/>
      <c r="D153" s="9"/>
    </row>
    <row r="154" spans="2:4" x14ac:dyDescent="0.35">
      <c r="B154" s="8" t="s">
        <v>353</v>
      </c>
      <c r="C154" s="9"/>
      <c r="D154" s="9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125"/>
  <sheetViews>
    <sheetView topLeftCell="A50" zoomScale="57" zoomScaleNormal="40" workbookViewId="0">
      <selection activeCell="L69" sqref="L69:P125"/>
    </sheetView>
  </sheetViews>
  <sheetFormatPr defaultRowHeight="14.5" x14ac:dyDescent="0.35"/>
  <cols>
    <col min="1" max="1" width="41.453125" customWidth="1"/>
    <col min="2" max="2" width="17.7265625" customWidth="1"/>
    <col min="3" max="3" width="18.7265625" customWidth="1"/>
    <col min="4" max="4" width="17.1796875" customWidth="1"/>
    <col min="5" max="5" width="14.81640625" customWidth="1"/>
    <col min="6" max="6" width="13.1796875" customWidth="1"/>
    <col min="7" max="7" width="12.81640625" customWidth="1"/>
    <col min="8" max="8" width="12.7265625" customWidth="1"/>
    <col min="9" max="9" width="12.54296875" customWidth="1"/>
    <col min="10" max="10" width="13.54296875" customWidth="1"/>
    <col min="11" max="11" width="14.54296875" customWidth="1"/>
  </cols>
  <sheetData>
    <row r="1" spans="1:31" x14ac:dyDescent="0.35"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</row>
    <row r="2" spans="1:31" x14ac:dyDescent="0.35">
      <c r="A2" s="1" t="s">
        <v>93</v>
      </c>
    </row>
    <row r="3" spans="1:31" x14ac:dyDescent="0.35">
      <c r="A3" s="3" t="s">
        <v>263</v>
      </c>
      <c r="B3" s="12"/>
      <c r="C3" s="12"/>
      <c r="D3" s="12"/>
    </row>
    <row r="4" spans="1:31" x14ac:dyDescent="0.35">
      <c r="A4" s="2" t="s">
        <v>0</v>
      </c>
      <c r="B4" s="25">
        <v>1</v>
      </c>
      <c r="C4" s="12"/>
      <c r="D4" s="25">
        <v>3</v>
      </c>
      <c r="E4">
        <v>2</v>
      </c>
      <c r="F4">
        <v>2</v>
      </c>
      <c r="G4">
        <v>5</v>
      </c>
      <c r="H4">
        <v>2</v>
      </c>
      <c r="I4">
        <v>3</v>
      </c>
      <c r="J4">
        <v>3</v>
      </c>
      <c r="K4">
        <v>2</v>
      </c>
      <c r="L4" s="30">
        <f>SUMPRODUCT(
  --(LEFT([1]!day_11[produk], LEN($A3)) = $A3),
  --(ISNUMBER(VALUE(MID([1]!day_11[produk], LEN($A3)+1, 1)))),
  [1]!day_11[qty]
)</f>
        <v>2</v>
      </c>
      <c r="M4" s="30">
        <f>SUMPRODUCT(
  --(LEFT([1]!day_12[produk], LEN($A3)) = $A3),
  --(ISNUMBER(VALUE(MID([1]!day_12[produk], LEN($A3)+1, 1)))),
  [1]!day_12[qty]
)</f>
        <v>3</v>
      </c>
      <c r="N4" s="30">
        <f>SUMPRODUCT(
  --(LEFT([1]!day_13[produk], LEN($A3)) = $A3),
  --(ISNUMBER(VALUE(MID([1]!day_13[produk], LEN($A3)+1, 1)))),
  [1]!day_13[qty]
)</f>
        <v>2</v>
      </c>
      <c r="O4" s="30">
        <f>SUMPRODUCT(
  --(LEFT([1]!day_14[produk], LEN($A3)) = $A3),
  --(ISNUMBER(VALUE(MID([1]!day_14[produk], LEN($A3)+1, 1)))),
  [1]!day_14[qty]
)</f>
        <v>1</v>
      </c>
      <c r="P4" s="30">
        <f>SUMPRODUCT(
  --(LEFT([1]!day_15[produk], LEN($A3)) = $A3),
  --(ISNUMBER(VALUE(MID([1]!day_15[produk], LEN($A3)+1, 1)))),
  [1]!day_15[qty]
)</f>
        <v>0</v>
      </c>
    </row>
    <row r="5" spans="1:31" x14ac:dyDescent="0.35">
      <c r="A5" s="2" t="s">
        <v>1</v>
      </c>
      <c r="B5" s="20">
        <v>19605</v>
      </c>
      <c r="D5" s="20">
        <v>58815</v>
      </c>
      <c r="E5" s="20">
        <v>51460</v>
      </c>
      <c r="F5" s="20">
        <v>51385</v>
      </c>
      <c r="G5" s="20">
        <v>165825</v>
      </c>
      <c r="H5" s="20">
        <v>68870</v>
      </c>
      <c r="I5" s="20">
        <v>71140</v>
      </c>
      <c r="J5" s="20">
        <v>71165</v>
      </c>
      <c r="K5" s="20">
        <v>56960</v>
      </c>
      <c r="L5" s="30">
        <f>SUMPRODUCT(
  --(LEFT([1]!day_11[produk], LEN($A3)) = $A3),
  --(ISNUMBER(VALUE(MID([1]!day_11[produk], LEN($A3)+1, 1)))),
  [1]!day_11[harga]
)</f>
        <v>63610</v>
      </c>
      <c r="M5" s="30">
        <f>SUMPRODUCT(
  --(LEFT([1]!day_12[produk], LEN($A3)) = $A3),
  --(ISNUMBER(VALUE(MID([1]!day_12[produk], LEN($A3)+1, 1)))),
  [1]!day_12[harga]
)</f>
        <v>83015</v>
      </c>
      <c r="N5" s="30">
        <f>SUMPRODUCT(
  --(LEFT([1]!day_13[produk], LEN($A3)) = $A3),
  --(ISNUMBER(VALUE(MID([1]!day_13[produk], LEN($A3)+1, 1)))),
  [1]!day_13[harga]
)</f>
        <v>51385</v>
      </c>
      <c r="O5" s="30">
        <f>SUMPRODUCT(
  --(LEFT([1]!day_14[produk], LEN($A3)) = $A3),
  --(ISNUMBER(VALUE(MID([1]!day_14[produk], LEN($A3)+1, 1)))),
  [1]!day_14[harga]
)</f>
        <v>37440</v>
      </c>
      <c r="P5" s="30">
        <f>SUMPRODUCT(
  --(LEFT([1]!day_15[produk], LEN($A3)) = $A3),
  --(ISNUMBER(VALUE(MID([1]!day_15[produk], LEN($A3)+1, 1)))),
  [1]!day_15[harga]
)</f>
        <v>0</v>
      </c>
    </row>
    <row r="6" spans="1:31" x14ac:dyDescent="0.35">
      <c r="L6" s="21"/>
      <c r="M6" s="21"/>
      <c r="N6" s="21"/>
      <c r="O6" s="21"/>
    </row>
    <row r="7" spans="1:31" x14ac:dyDescent="0.35">
      <c r="A7" s="1" t="s">
        <v>94</v>
      </c>
      <c r="L7" s="21"/>
      <c r="M7" s="21"/>
      <c r="N7" s="21"/>
      <c r="O7" s="21"/>
    </row>
    <row r="8" spans="1:31" x14ac:dyDescent="0.35">
      <c r="A8" s="3" t="s">
        <v>264</v>
      </c>
      <c r="L8" s="21"/>
      <c r="M8" s="21"/>
      <c r="N8" s="21"/>
      <c r="O8" s="21"/>
    </row>
    <row r="9" spans="1:31" x14ac:dyDescent="0.35">
      <c r="A9" s="2" t="s">
        <v>0</v>
      </c>
      <c r="B9">
        <v>137</v>
      </c>
      <c r="C9" s="26">
        <v>179</v>
      </c>
      <c r="D9">
        <v>111</v>
      </c>
      <c r="E9">
        <v>150</v>
      </c>
      <c r="F9">
        <v>125</v>
      </c>
      <c r="G9">
        <v>131</v>
      </c>
      <c r="H9">
        <v>123</v>
      </c>
      <c r="I9">
        <v>139</v>
      </c>
      <c r="J9">
        <v>177</v>
      </c>
      <c r="K9">
        <v>130</v>
      </c>
      <c r="L9" s="30">
        <f>SUMPRODUCT(
  --(LEFT([1]!day_11[produk], LEN($A8)) = $A8),
  --(ISNUMBER(VALUE(MID([1]!day_11[produk], LEN($A8)+1, 1)))),
  [1]!day_11[qty]
)</f>
        <v>152</v>
      </c>
      <c r="M9" s="30">
        <f>SUMPRODUCT(
  --(LEFT([1]!day_12[produk], LEN($A8)) = $A8),
  --(ISNUMBER(VALUE(MID([1]!day_12[produk], LEN($A8)+1, 1)))),
  [1]!day_12[qty]
)</f>
        <v>116</v>
      </c>
      <c r="N9" s="30">
        <f>SUMPRODUCT(
  --(LEFT([1]!day_13[produk], LEN($A8)) = $A8),
  --(ISNUMBER(VALUE(MID([1]!day_13[produk], LEN($A8)+1, 1)))),
  [1]!day_13[qty]
)</f>
        <v>121</v>
      </c>
      <c r="O9" s="30">
        <f>SUMPRODUCT(
  --(LEFT([1]!day_14[produk], LEN($A8)) = $A8),
  --(ISNUMBER(VALUE(MID([1]!day_14[produk], LEN($A8)+1, 1)))),
  [1]!day_14[qty]
)</f>
        <v>136</v>
      </c>
      <c r="P9" s="30">
        <f>SUMPRODUCT(
  --(LEFT([1]!day_15[produk], LEN($A8)) = $A8),
  --(ISNUMBER(VALUE(MID([1]!day_15[produk], LEN($A8)+1, 1)))),
  [1]!day_15[qty]
)</f>
        <v>133</v>
      </c>
    </row>
    <row r="10" spans="1:31" x14ac:dyDescent="0.35">
      <c r="A10" s="2" t="s">
        <v>1</v>
      </c>
      <c r="B10" s="20">
        <v>3708864</v>
      </c>
      <c r="C10" s="20">
        <v>4920711</v>
      </c>
      <c r="D10" s="20">
        <v>3004233</v>
      </c>
      <c r="E10" s="20">
        <v>4230834</v>
      </c>
      <c r="F10" s="20">
        <v>3524655</v>
      </c>
      <c r="G10" s="20">
        <v>3740123</v>
      </c>
      <c r="H10" s="20">
        <v>3471966</v>
      </c>
      <c r="I10" s="20">
        <v>3608045</v>
      </c>
      <c r="J10" s="20">
        <v>4993058</v>
      </c>
      <c r="K10" s="20">
        <v>3331853</v>
      </c>
      <c r="L10" s="30">
        <f>SUMPRODUCT(
  --(LEFT([1]!day_11[produk], LEN($A8)) = $A8),
  --(ISNUMBER(VALUE(MID([1]!day_11[produk], LEN($A8)+1, 1)))),
  [1]!day_11[harga]
)</f>
        <v>3806569</v>
      </c>
      <c r="M10" s="30">
        <f>SUMPRODUCT(
  --(LEFT([1]!day_12[produk], LEN($A8)) = $A8),
  --(ISNUMBER(VALUE(MID([1]!day_12[produk], LEN($A8)+1, 1)))),
  [1]!day_12[harga]
)</f>
        <v>2969143</v>
      </c>
      <c r="N10" s="30">
        <f>SUMPRODUCT(
  --(LEFT([1]!day_13[produk], LEN($A8)) = $A8),
  --(ISNUMBER(VALUE(MID([1]!day_13[produk], LEN($A8)+1, 1)))),
  [1]!day_13[harga]
)</f>
        <v>3466602</v>
      </c>
      <c r="O10" s="30">
        <f>SUMPRODUCT(
  --(LEFT([1]!day_14[produk], LEN($A8)) = $A8),
  --(ISNUMBER(VALUE(MID([1]!day_14[produk], LEN($A8)+1, 1)))),
  [1]!day_14[harga]
)</f>
        <v>3462223</v>
      </c>
      <c r="P10" s="30">
        <f>SUMPRODUCT(
  --(LEFT([1]!day_15[produk], LEN($A8)) = $A8),
  --(ISNUMBER(VALUE(MID([1]!day_15[produk], LEN($A8)+1, 1)))),
  [1]!day_15[harga]
)</f>
        <v>3817055</v>
      </c>
    </row>
    <row r="11" spans="1:31" x14ac:dyDescent="0.35">
      <c r="L11" s="30"/>
      <c r="M11" s="30"/>
      <c r="N11" s="30"/>
      <c r="O11" s="30"/>
      <c r="P11" s="30"/>
    </row>
    <row r="12" spans="1:31" x14ac:dyDescent="0.35">
      <c r="A12" s="1" t="s">
        <v>95</v>
      </c>
      <c r="L12" s="30"/>
      <c r="M12" s="30"/>
      <c r="N12" s="30"/>
      <c r="O12" s="30"/>
      <c r="P12" s="30"/>
    </row>
    <row r="13" spans="1:31" x14ac:dyDescent="0.35">
      <c r="A13" s="3" t="s">
        <v>265</v>
      </c>
      <c r="B13" s="4"/>
      <c r="C13" s="4"/>
      <c r="D13" s="4"/>
      <c r="L13" s="30"/>
      <c r="M13" s="30"/>
      <c r="N13" s="30"/>
      <c r="O13" s="30"/>
      <c r="P13" s="30"/>
    </row>
    <row r="14" spans="1:31" x14ac:dyDescent="0.35">
      <c r="A14" s="2" t="s">
        <v>0</v>
      </c>
      <c r="B14" s="27">
        <v>371</v>
      </c>
      <c r="C14" s="27">
        <v>450</v>
      </c>
      <c r="D14" s="27">
        <v>374</v>
      </c>
      <c r="E14">
        <v>434</v>
      </c>
      <c r="F14">
        <v>453</v>
      </c>
      <c r="G14">
        <v>83</v>
      </c>
      <c r="H14">
        <v>360</v>
      </c>
      <c r="I14">
        <v>380</v>
      </c>
      <c r="J14">
        <v>390</v>
      </c>
      <c r="K14">
        <v>436</v>
      </c>
      <c r="L14" s="30">
        <f>SUMPRODUCT(
  --(LEFT([1]!day_11[produk], LEN($A13)) = $A13),
  --(ISNUMBER(VALUE(MID([1]!day_11[produk], LEN($A13)+1, 1)))),
  [1]!day_11[qty]
)</f>
        <v>342</v>
      </c>
      <c r="M14" s="30">
        <f>SUMPRODUCT(
  --(LEFT([1]!day_12[produk], LEN($A13)) = $A13),
  --(ISNUMBER(VALUE(MID([1]!day_12[produk], LEN($A13)+1, 1)))),
  [1]!day_12[qty]
)</f>
        <v>421</v>
      </c>
      <c r="N14" s="30">
        <f>SUMPRODUCT(
  --(LEFT([1]!day_13[produk], LEN($A13)) = $A13),
  --(ISNUMBER(VALUE(MID([1]!day_13[produk], LEN($A13)+1, 1)))),
  [1]!day_13[qty]
)</f>
        <v>412</v>
      </c>
      <c r="O14" s="30">
        <f>SUMPRODUCT(
  --(LEFT([1]!day_14[produk], LEN($A13)) = $A13),
  --(ISNUMBER(VALUE(MID([1]!day_14[produk], LEN($A13)+1, 1)))),
  [1]!day_14[qty]
)</f>
        <v>413</v>
      </c>
      <c r="P14" s="30">
        <f>SUMPRODUCT(
  --(LEFT([1]!day_15[produk], LEN($A13)) = $A13),
  --(ISNUMBER(VALUE(MID([1]!day_15[produk], LEN($A13)+1, 1)))),
  [1]!day_15[qty]
)</f>
        <v>408</v>
      </c>
    </row>
    <row r="15" spans="1:31" x14ac:dyDescent="0.35">
      <c r="A15" s="2" t="s">
        <v>1</v>
      </c>
      <c r="B15" s="20">
        <v>3303073</v>
      </c>
      <c r="C15" s="20">
        <v>3939709</v>
      </c>
      <c r="D15" s="20">
        <v>3084539</v>
      </c>
      <c r="E15" s="20">
        <v>3561970</v>
      </c>
      <c r="F15" s="20">
        <v>3934642</v>
      </c>
      <c r="G15" s="20">
        <v>3333874</v>
      </c>
      <c r="H15" s="20">
        <v>3289229</v>
      </c>
      <c r="I15" s="20">
        <v>3424204</v>
      </c>
      <c r="J15" s="20">
        <v>3446988</v>
      </c>
      <c r="K15" s="20">
        <v>3725438</v>
      </c>
      <c r="L15" s="30">
        <f>SUMPRODUCT(
  --(LEFT([1]!day_11[produk], LEN($A13)) = $A13),
  --(ISNUMBER(VALUE(MID([1]!day_11[produk], LEN($A13)+1, 1)))),
  [1]!day_11[harga]
)</f>
        <v>3075104</v>
      </c>
      <c r="M15" s="30">
        <f>SUMPRODUCT(
  --(LEFT([1]!day_12[produk], LEN($A13)) = $A13),
  --(ISNUMBER(VALUE(MID([1]!day_12[produk], LEN($A13)+1, 1)))),
  [1]!day_12[harga]
)</f>
        <v>3528810</v>
      </c>
      <c r="N15" s="30">
        <f>SUMPRODUCT(
  --(LEFT([1]!day_13[produk], LEN($A13)) = $A13),
  --(ISNUMBER(VALUE(MID([1]!day_13[produk], LEN($A13)+1, 1)))),
  [1]!day_13[harga]
)</f>
        <v>3571626</v>
      </c>
      <c r="O15" s="30">
        <f>SUMPRODUCT(
  --(LEFT([1]!day_14[produk], LEN($A13)) = $A13),
  --(ISNUMBER(VALUE(MID([1]!day_14[produk], LEN($A13)+1, 1)))),
  [1]!day_14[harga]
)</f>
        <v>3577168</v>
      </c>
      <c r="P15" s="30">
        <f>SUMPRODUCT(
  --(LEFT([1]!day_15[produk], LEN($A13)) = $A13),
  --(ISNUMBER(VALUE(MID([1]!day_15[produk], LEN($A13)+1, 1)))),
  [1]!day_15[harga]
)</f>
        <v>3668701</v>
      </c>
    </row>
    <row r="16" spans="1:31" x14ac:dyDescent="0.35">
      <c r="B16" s="4"/>
      <c r="C16" s="4"/>
      <c r="D16" s="4"/>
      <c r="L16" s="30"/>
      <c r="M16" s="30"/>
      <c r="N16" s="30"/>
      <c r="O16" s="30"/>
      <c r="P16" s="30"/>
    </row>
    <row r="17" spans="1:16" x14ac:dyDescent="0.35">
      <c r="A17" s="1" t="s">
        <v>96</v>
      </c>
      <c r="B17" s="4"/>
      <c r="C17" s="4"/>
      <c r="D17" s="4"/>
      <c r="L17" s="30"/>
      <c r="M17" s="30"/>
      <c r="N17" s="30"/>
      <c r="O17" s="30"/>
      <c r="P17" s="30"/>
    </row>
    <row r="18" spans="1:16" x14ac:dyDescent="0.35">
      <c r="A18" s="3" t="s">
        <v>266</v>
      </c>
      <c r="B18" s="4"/>
      <c r="C18" s="4"/>
      <c r="D18" s="4"/>
      <c r="L18" s="30"/>
      <c r="M18" s="30"/>
      <c r="N18" s="30"/>
      <c r="O18" s="30"/>
      <c r="P18" s="30"/>
    </row>
    <row r="19" spans="1:16" x14ac:dyDescent="0.35">
      <c r="A19" s="2" t="s">
        <v>0</v>
      </c>
      <c r="B19" s="4">
        <v>1</v>
      </c>
      <c r="C19" s="4">
        <v>5</v>
      </c>
      <c r="D19" s="4">
        <v>2</v>
      </c>
      <c r="E19" s="4">
        <v>6</v>
      </c>
      <c r="F19" s="4">
        <v>2</v>
      </c>
      <c r="G19" s="4">
        <v>4</v>
      </c>
      <c r="H19" s="4">
        <v>2</v>
      </c>
      <c r="I19" s="4">
        <v>2</v>
      </c>
      <c r="J19" s="4">
        <v>4</v>
      </c>
      <c r="K19" s="4">
        <v>2</v>
      </c>
      <c r="L19" s="30">
        <f>SUMPRODUCT(
  --(LEFT([1]!day_11[produk], LEN($A18)) = $A18),
  --(ISNUMBER(VALUE(MID([1]!day_11[produk], LEN($A18)+1, 1)))),
  [1]!day_11[qty]
)</f>
        <v>3</v>
      </c>
      <c r="M19" s="30">
        <f>SUMPRODUCT(
  --(LEFT([1]!day_12[produk], LEN($A18)) = $A18),
  --(ISNUMBER(VALUE(MID([1]!day_12[produk], LEN($A18)+1, 1)))),
  [1]!day_12[qty]
)</f>
        <v>0</v>
      </c>
      <c r="N19" s="30">
        <f>SUMPRODUCT(
  --(LEFT([1]!day_13[produk], LEN($A18)) = $A18),
  --(ISNUMBER(VALUE(MID([1]!day_13[produk], LEN($A18)+1, 1)))),
  [1]!day_13[qty]
)</f>
        <v>4</v>
      </c>
      <c r="O19" s="30">
        <f>SUMPRODUCT(
  --(LEFT([1]!day_14[produk], LEN($A18)) = $A18),
  --(ISNUMBER(VALUE(MID([1]!day_14[produk], LEN($A18)+1, 1)))),
  [1]!day_14[qty]
)</f>
        <v>2</v>
      </c>
      <c r="P19" s="30">
        <f>SUMPRODUCT(
  --(LEFT([1]!day_15[produk], LEN($A18)) = $A18),
  --(ISNUMBER(VALUE(MID([1]!day_15[produk], LEN($A18)+1, 1)))),
  [1]!day_15[qty]
)</f>
        <v>4</v>
      </c>
    </row>
    <row r="20" spans="1:16" x14ac:dyDescent="0.35">
      <c r="A20" s="2" t="s">
        <v>1</v>
      </c>
      <c r="B20" s="20">
        <v>71255</v>
      </c>
      <c r="C20" s="20">
        <v>356475</v>
      </c>
      <c r="D20" s="20">
        <v>142585</v>
      </c>
      <c r="E20" s="20">
        <v>427780</v>
      </c>
      <c r="F20" s="20">
        <v>142585</v>
      </c>
      <c r="G20" s="20">
        <v>285220</v>
      </c>
      <c r="H20" s="20">
        <v>142585</v>
      </c>
      <c r="I20" s="20">
        <v>142595</v>
      </c>
      <c r="J20" s="20">
        <v>285130</v>
      </c>
      <c r="K20" s="20">
        <v>142585</v>
      </c>
      <c r="L20" s="30">
        <f>SUMPRODUCT(
  --(LEFT([1]!day_11[produk], LEN($A18)) = $A18),
  --(ISNUMBER(VALUE(MID([1]!day_11[produk], LEN($A18)+1, 1)))),
  [1]!day_11[harga]
)</f>
        <v>213765</v>
      </c>
      <c r="M20" s="30">
        <f>SUMPRODUCT(
  --(LEFT([1]!day_12[produk], LEN($A18)) = $A18),
  --(ISNUMBER(VALUE(MID([1]!day_12[produk], LEN($A18)+1, 1)))),
  [1]!day_12[harga]
)</f>
        <v>0</v>
      </c>
      <c r="N20" s="30">
        <f>SUMPRODUCT(
  --(LEFT([1]!day_13[produk], LEN($A18)) = $A18),
  --(ISNUMBER(VALUE(MID([1]!day_13[produk], LEN($A18)+1, 1)))),
  [1]!day_13[harga]
)</f>
        <v>285096</v>
      </c>
      <c r="O20" s="30">
        <f>SUMPRODUCT(
  --(LEFT([1]!day_14[produk], LEN($A18)) = $A18),
  --(ISNUMBER(VALUE(MID([1]!day_14[produk], LEN($A18)+1, 1)))),
  [1]!day_14[harga]
)</f>
        <v>142540</v>
      </c>
      <c r="P20" s="30">
        <f>SUMPRODUCT(
  --(LEFT([1]!day_15[produk], LEN($A18)) = $A18),
  --(ISNUMBER(VALUE(MID([1]!day_15[produk], LEN($A18)+1, 1)))),
  [1]!day_15[harga]
)</f>
        <v>285205</v>
      </c>
    </row>
    <row r="21" spans="1:16" x14ac:dyDescent="0.35">
      <c r="B21" s="4"/>
      <c r="C21" s="4"/>
      <c r="D21" s="4"/>
      <c r="L21" s="30"/>
      <c r="M21" s="30"/>
      <c r="N21" s="30"/>
      <c r="O21" s="30"/>
      <c r="P21" s="30"/>
    </row>
    <row r="22" spans="1:16" x14ac:dyDescent="0.35">
      <c r="A22" s="1" t="s">
        <v>97</v>
      </c>
      <c r="B22" s="4"/>
      <c r="C22" s="4"/>
      <c r="D22" s="4"/>
      <c r="L22" s="30"/>
      <c r="M22" s="30"/>
      <c r="N22" s="30"/>
      <c r="O22" s="30"/>
      <c r="P22" s="30"/>
    </row>
    <row r="23" spans="1:16" x14ac:dyDescent="0.35">
      <c r="A23" s="3" t="s">
        <v>267</v>
      </c>
      <c r="B23" s="28"/>
      <c r="D23" s="28"/>
      <c r="L23" s="30"/>
      <c r="M23" s="30"/>
      <c r="N23" s="30"/>
      <c r="O23" s="30"/>
      <c r="P23" s="30"/>
    </row>
    <row r="24" spans="1:16" x14ac:dyDescent="0.35">
      <c r="A24" s="2" t="s">
        <v>0</v>
      </c>
      <c r="B24" s="28">
        <v>13</v>
      </c>
      <c r="C24" s="4">
        <v>16</v>
      </c>
      <c r="D24" s="4">
        <v>16</v>
      </c>
      <c r="E24">
        <v>14</v>
      </c>
      <c r="F24">
        <v>15</v>
      </c>
      <c r="G24">
        <v>8</v>
      </c>
      <c r="H24">
        <v>16</v>
      </c>
      <c r="I24">
        <v>8</v>
      </c>
      <c r="J24">
        <v>8</v>
      </c>
      <c r="K24">
        <v>16</v>
      </c>
      <c r="L24" s="30">
        <f>SUMPRODUCT(
  --(LEFT([1]!day_11[produk], LEN($A23)) = $A23),
  --(ISNUMBER(VALUE(MID([1]!day_11[produk], LEN($A23)+1, 1)))),
  [1]!day_11[qty]
)</f>
        <v>15</v>
      </c>
      <c r="M24" s="30">
        <f>SUMPRODUCT(
  --(LEFT([1]!day_12[produk], LEN($A23)) = $A23),
  --(ISNUMBER(VALUE(MID([1]!day_12[produk], LEN($A23)+1, 1)))),
  [1]!day_12[qty]
)</f>
        <v>16</v>
      </c>
      <c r="N24" s="30">
        <f>SUMPRODUCT(
  --(LEFT([1]!day_13[produk], LEN($A23)) = $A23),
  --(ISNUMBER(VALUE(MID([1]!day_13[produk], LEN($A23)+1, 1)))),
  [1]!day_13[qty]
)</f>
        <v>12</v>
      </c>
      <c r="O24" s="30">
        <f>SUMPRODUCT(
  --(LEFT([1]!day_14[produk], LEN($A23)) = $A23),
  --(ISNUMBER(VALUE(MID([1]!day_14[produk], LEN($A23)+1, 1)))),
  [1]!day_14[qty]
)</f>
        <v>21</v>
      </c>
      <c r="P24" s="30">
        <f>SUMPRODUCT(
  --(LEFT([1]!day_15[produk], LEN($A23)) = $A23),
  --(ISNUMBER(VALUE(MID([1]!day_15[produk], LEN($A23)+1, 1)))),
  [1]!day_15[qty]
)</f>
        <v>15</v>
      </c>
    </row>
    <row r="25" spans="1:16" x14ac:dyDescent="0.35">
      <c r="A25" s="2" t="s">
        <v>1</v>
      </c>
      <c r="B25" s="20">
        <v>318132</v>
      </c>
      <c r="C25" s="20">
        <v>196721</v>
      </c>
      <c r="D25" s="20">
        <v>300205</v>
      </c>
      <c r="E25" s="20">
        <v>245813</v>
      </c>
      <c r="F25" s="20">
        <v>185359</v>
      </c>
      <c r="G25" s="20">
        <v>107780</v>
      </c>
      <c r="H25" s="20">
        <v>285690</v>
      </c>
      <c r="I25" s="20">
        <v>145479</v>
      </c>
      <c r="J25" s="20">
        <v>65332</v>
      </c>
      <c r="K25" s="20">
        <v>238170</v>
      </c>
      <c r="L25" s="30">
        <f>SUMPRODUCT(
  --(LEFT([1]!day_11[produk], LEN($A23)) = $A23),
  --(ISNUMBER(VALUE(MID([1]!day_11[produk], LEN($A23)+1, 1)))),
  [1]!day_11[harga]
)</f>
        <v>191940</v>
      </c>
      <c r="M25" s="30">
        <f>SUMPRODUCT(
  --(LEFT([1]!day_12[produk], LEN($A23)) = $A23),
  --(ISNUMBER(VALUE(MID([1]!day_12[produk], LEN($A23)+1, 1)))),
  [1]!day_12[harga]
)</f>
        <v>255433</v>
      </c>
      <c r="N25" s="30">
        <f>SUMPRODUCT(
  --(LEFT([1]!day_13[produk], LEN($A23)) = $A23),
  --(ISNUMBER(VALUE(MID([1]!day_13[produk], LEN($A23)+1, 1)))),
  [1]!day_13[harga]
)</f>
        <v>142467</v>
      </c>
      <c r="O25" s="30">
        <f>SUMPRODUCT(
  --(LEFT([1]!day_14[produk], LEN($A23)) = $A23),
  --(ISNUMBER(VALUE(MID([1]!day_14[produk], LEN($A23)+1, 1)))),
  [1]!day_14[harga]
)</f>
        <v>277300</v>
      </c>
      <c r="P25" s="30">
        <f>SUMPRODUCT(
  --(LEFT([1]!day_15[produk], LEN($A23)) = $A23),
  --(ISNUMBER(VALUE(MID([1]!day_15[produk], LEN($A23)+1, 1)))),
  [1]!day_15[harga]
)</f>
        <v>263470</v>
      </c>
    </row>
    <row r="26" spans="1:16" x14ac:dyDescent="0.35">
      <c r="B26" s="4"/>
      <c r="C26" s="4"/>
      <c r="D26" s="4"/>
      <c r="L26" s="30"/>
      <c r="M26" s="30"/>
      <c r="N26" s="30"/>
      <c r="O26" s="30"/>
      <c r="P26" s="30"/>
    </row>
    <row r="27" spans="1:16" x14ac:dyDescent="0.35">
      <c r="A27" s="1" t="s">
        <v>98</v>
      </c>
      <c r="B27" s="4"/>
      <c r="C27" s="4"/>
      <c r="D27" s="4"/>
      <c r="L27" s="30"/>
      <c r="M27" s="30"/>
      <c r="N27" s="30"/>
      <c r="O27" s="30"/>
      <c r="P27" s="30"/>
    </row>
    <row r="28" spans="1:16" x14ac:dyDescent="0.35">
      <c r="A28" s="3" t="s">
        <v>268</v>
      </c>
      <c r="B28" s="4"/>
      <c r="C28" s="4"/>
      <c r="D28" s="4"/>
      <c r="L28" s="30"/>
      <c r="M28" s="30"/>
      <c r="N28" s="30"/>
      <c r="O28" s="30"/>
      <c r="P28" s="30"/>
    </row>
    <row r="29" spans="1:16" x14ac:dyDescent="0.35">
      <c r="A29" s="2" t="s">
        <v>0</v>
      </c>
      <c r="B29" s="27">
        <v>26</v>
      </c>
      <c r="C29" s="27">
        <v>22</v>
      </c>
      <c r="D29" s="27">
        <v>17</v>
      </c>
      <c r="E29" s="27">
        <v>21</v>
      </c>
      <c r="F29">
        <v>18</v>
      </c>
      <c r="G29">
        <v>11</v>
      </c>
      <c r="H29">
        <v>15</v>
      </c>
      <c r="I29">
        <v>24</v>
      </c>
      <c r="J29">
        <v>16</v>
      </c>
      <c r="K29">
        <v>24</v>
      </c>
      <c r="L29" s="30">
        <f>SUMPRODUCT(
  --(LEFT([1]!day_11[produk], LEN($A28)) = $A28),
  --(ISNUMBER(VALUE(MID([1]!day_11[produk], LEN($A28)+1, 1)))),
  [1]!day_11[qty]
)</f>
        <v>21</v>
      </c>
      <c r="M29" s="30">
        <f>SUMPRODUCT(
  --(LEFT([1]!day_12[produk], LEN($A28)) = $A28),
  --(ISNUMBER(VALUE(MID([1]!day_12[produk], LEN($A28)+1, 1)))),
  [1]!day_12[qty]
)</f>
        <v>14</v>
      </c>
      <c r="N29" s="30">
        <f>SUMPRODUCT(
  --(LEFT([1]!day_13[produk], LEN($A28)) = $A28),
  --(ISNUMBER(VALUE(MID([1]!day_13[produk], LEN($A28)+1, 1)))),
  [1]!day_13[qty]
)</f>
        <v>17</v>
      </c>
      <c r="O29" s="30">
        <f>SUMPRODUCT(
  --(LEFT([1]!day_14[produk], LEN($A28)) = $A28),
  --(ISNUMBER(VALUE(MID([1]!day_14[produk], LEN($A28)+1, 1)))),
  [1]!day_14[qty]
)</f>
        <v>21</v>
      </c>
      <c r="P29" s="30">
        <f>SUMPRODUCT(
  --(LEFT([1]!day_15[produk], LEN($A28)) = $A28),
  --(ISNUMBER(VALUE(MID([1]!day_15[produk], LEN($A28)+1, 1)))),
  [1]!day_15[qty]
)</f>
        <v>18</v>
      </c>
    </row>
    <row r="30" spans="1:16" x14ac:dyDescent="0.35">
      <c r="A30" s="2" t="s">
        <v>1</v>
      </c>
      <c r="B30" s="20">
        <v>744724</v>
      </c>
      <c r="C30" s="20">
        <v>687073</v>
      </c>
      <c r="D30" s="20">
        <v>367951</v>
      </c>
      <c r="E30" s="20">
        <v>495349</v>
      </c>
      <c r="F30" s="20">
        <v>503339</v>
      </c>
      <c r="G30" s="20">
        <v>334964</v>
      </c>
      <c r="H30" s="20">
        <v>418836</v>
      </c>
      <c r="I30" s="20">
        <v>593386</v>
      </c>
      <c r="J30" s="20">
        <v>443924</v>
      </c>
      <c r="K30" s="20">
        <v>488215</v>
      </c>
      <c r="L30" s="30">
        <f>SUMPRODUCT(
  --(LEFT([1]!day_11[produk], LEN($A28)) = $A28),
  --(ISNUMBER(VALUE(MID([1]!day_11[produk], LEN($A28)+1, 1)))),
  [1]!day_11[harga]
)</f>
        <v>675448</v>
      </c>
      <c r="M30" s="30">
        <f>SUMPRODUCT(
  --(LEFT([1]!day_12[produk], LEN($A28)) = $A28),
  --(ISNUMBER(VALUE(MID([1]!day_12[produk], LEN($A28)+1, 1)))),
  [1]!day_12[harga]
)</f>
        <v>527242</v>
      </c>
      <c r="N30" s="30">
        <f>SUMPRODUCT(
  --(LEFT([1]!day_13[produk], LEN($A28)) = $A28),
  --(ISNUMBER(VALUE(MID([1]!day_13[produk], LEN($A28)+1, 1)))),
  [1]!day_13[harga]
)</f>
        <v>424788</v>
      </c>
      <c r="O30" s="30">
        <f>SUMPRODUCT(
  --(LEFT([1]!day_14[produk], LEN($A28)) = $A28),
  --(ISNUMBER(VALUE(MID([1]!day_14[produk], LEN($A28)+1, 1)))),
  [1]!day_14[harga]
)</f>
        <v>617190</v>
      </c>
      <c r="P30" s="30">
        <f>SUMPRODUCT(
  --(LEFT([1]!day_15[produk], LEN($A28)) = $A28),
  --(ISNUMBER(VALUE(MID([1]!day_15[produk], LEN($A28)+1, 1)))),
  [1]!day_15[harga]
)</f>
        <v>617705</v>
      </c>
    </row>
    <row r="31" spans="1:16" x14ac:dyDescent="0.35">
      <c r="L31" s="30"/>
      <c r="M31" s="30"/>
      <c r="N31" s="30"/>
      <c r="O31" s="30"/>
      <c r="P31" s="30"/>
    </row>
    <row r="32" spans="1:16" x14ac:dyDescent="0.35">
      <c r="A32" s="1" t="s">
        <v>99</v>
      </c>
      <c r="L32" s="30"/>
      <c r="M32" s="30"/>
      <c r="N32" s="30"/>
      <c r="O32" s="30"/>
      <c r="P32" s="30"/>
    </row>
    <row r="33" spans="1:16" x14ac:dyDescent="0.35">
      <c r="A33" s="3" t="s">
        <v>269</v>
      </c>
      <c r="L33" s="30"/>
      <c r="M33" s="30"/>
      <c r="N33" s="30"/>
      <c r="O33" s="30"/>
      <c r="P33" s="30"/>
    </row>
    <row r="34" spans="1:16" x14ac:dyDescent="0.35">
      <c r="A34" s="2" t="s">
        <v>0</v>
      </c>
      <c r="L34" s="30">
        <f>SUMPRODUCT(
  --(LEFT([1]!day_11[produk], LEN($A33)) = $A33),
  --(ISNUMBER(VALUE(MID([1]!day_11[produk], LEN($A33)+1, 1)))),
  [1]!day_11[qty]
)</f>
        <v>0</v>
      </c>
      <c r="M34" s="30">
        <f>SUMPRODUCT(
  --(LEFT([1]!day_12[produk], LEN($A33)) = $A33),
  --(ISNUMBER(VALUE(MID([1]!day_12[produk], LEN($A33)+1, 1)))),
  [1]!day_12[qty]
)</f>
        <v>0</v>
      </c>
      <c r="N34" s="30">
        <f>SUMPRODUCT(
  --(LEFT([1]!day_13[produk], LEN($A33)) = $A33),
  --(ISNUMBER(VALUE(MID([1]!day_13[produk], LEN($A33)+1, 1)))),
  [1]!day_13[qty]
)</f>
        <v>0</v>
      </c>
      <c r="O34" s="30">
        <f>SUMPRODUCT(
  --(LEFT([1]!day_14[produk], LEN($A33)) = $A33),
  --(ISNUMBER(VALUE(MID([1]!day_14[produk], LEN($A33)+1, 1)))),
  [1]!day_14[qty]
)</f>
        <v>0</v>
      </c>
      <c r="P34" s="30">
        <f>SUMPRODUCT(
  --(LEFT([1]!day_15[produk], LEN($A33)) = $A33),
  --(ISNUMBER(VALUE(MID([1]!day_15[produk], LEN($A33)+1, 1)))),
  [1]!day_15[qty]
)</f>
        <v>0</v>
      </c>
    </row>
    <row r="35" spans="1:16" x14ac:dyDescent="0.35">
      <c r="A35" s="2" t="s">
        <v>1</v>
      </c>
      <c r="L35" s="30">
        <f>SUMPRODUCT(
  --(LEFT([1]!day_11[produk], LEN($A33)) = $A33),
  --(ISNUMBER(VALUE(MID([1]!day_11[produk], LEN($A33)+1, 1)))),
  [1]!day_11[harga]
)</f>
        <v>0</v>
      </c>
      <c r="M35" s="30">
        <f>SUMPRODUCT(
  --(LEFT([1]!day_12[produk], LEN($A33)) = $A33),
  --(ISNUMBER(VALUE(MID([1]!day_12[produk], LEN($A33)+1, 1)))),
  [1]!day_12[harga]
)</f>
        <v>0</v>
      </c>
      <c r="N35" s="30">
        <f>SUMPRODUCT(
  --(LEFT([1]!day_13[produk], LEN($A33)) = $A33),
  --(ISNUMBER(VALUE(MID([1]!day_13[produk], LEN($A33)+1, 1)))),
  [1]!day_13[harga]
)</f>
        <v>0</v>
      </c>
      <c r="O35" s="30">
        <f>SUMPRODUCT(
  --(LEFT([1]!day_14[produk], LEN($A33)) = $A33),
  --(ISNUMBER(VALUE(MID([1]!day_14[produk], LEN($A33)+1, 1)))),
  [1]!day_14[harga]
)</f>
        <v>0</v>
      </c>
      <c r="P35" s="30">
        <f>SUMPRODUCT(
  --(LEFT([1]!day_15[produk], LEN($A33)) = $A33),
  --(ISNUMBER(VALUE(MID([1]!day_15[produk], LEN($A33)+1, 1)))),
  [1]!day_15[harga]
)</f>
        <v>0</v>
      </c>
    </row>
    <row r="36" spans="1:16" x14ac:dyDescent="0.35">
      <c r="L36" s="30"/>
      <c r="M36" s="30"/>
      <c r="N36" s="30"/>
      <c r="O36" s="30"/>
      <c r="P36" s="30"/>
    </row>
    <row r="37" spans="1:16" x14ac:dyDescent="0.35">
      <c r="A37" s="1" t="s">
        <v>100</v>
      </c>
      <c r="L37" s="30"/>
      <c r="M37" s="30"/>
      <c r="N37" s="30"/>
      <c r="O37" s="30"/>
      <c r="P37" s="30"/>
    </row>
    <row r="38" spans="1:16" x14ac:dyDescent="0.35">
      <c r="A38" s="3" t="s">
        <v>270</v>
      </c>
      <c r="L38" s="30"/>
      <c r="M38" s="30"/>
      <c r="N38" s="30"/>
      <c r="O38" s="30"/>
      <c r="P38" s="30"/>
    </row>
    <row r="39" spans="1:16" x14ac:dyDescent="0.35">
      <c r="A39" s="2" t="s">
        <v>0</v>
      </c>
      <c r="L39" s="30">
        <f>SUMPRODUCT(
  --(LEFT([1]!day_11[produk], LEN($A38)) = $A38),
  --(ISNUMBER(VALUE(MID([1]!day_11[produk], LEN($A38)+1, 1)))),
  [1]!day_11[qty]
)</f>
        <v>0</v>
      </c>
      <c r="M39" s="30">
        <f>SUMPRODUCT(
  --(LEFT([1]!day_12[produk], LEN($A38)) = $A38),
  --(ISNUMBER(VALUE(MID([1]!day_12[produk], LEN($A38)+1, 1)))),
  [1]!day_12[qty]
)</f>
        <v>0</v>
      </c>
      <c r="N39" s="30">
        <f>SUMPRODUCT(
  --(LEFT([1]!day_13[produk], LEN($A38)) = $A38),
  --(ISNUMBER(VALUE(MID([1]!day_13[produk], LEN($A38)+1, 1)))),
  [1]!day_13[qty]
)</f>
        <v>0</v>
      </c>
      <c r="O39" s="30">
        <f>SUMPRODUCT(
  --(LEFT([1]!day_14[produk], LEN($A38)) = $A38),
  --(ISNUMBER(VALUE(MID([1]!day_14[produk], LEN($A38)+1, 1)))),
  [1]!day_14[qty]
)</f>
        <v>0</v>
      </c>
      <c r="P39" s="30">
        <f>SUMPRODUCT(
  --(LEFT([1]!day_15[produk], LEN($A38)) = $A38),
  --(ISNUMBER(VALUE(MID([1]!day_15[produk], LEN($A38)+1, 1)))),
  [1]!day_15[qty]
)</f>
        <v>0</v>
      </c>
    </row>
    <row r="40" spans="1:16" x14ac:dyDescent="0.35">
      <c r="A40" s="2" t="s">
        <v>1</v>
      </c>
      <c r="L40" s="30">
        <f>SUMPRODUCT(
  --(LEFT([1]!day_11[produk], LEN($A38)) = $A38),
  --(ISNUMBER(VALUE(MID([1]!day_11[produk], LEN($A38)+1, 1)))),
  [1]!day_11[harga]
)</f>
        <v>0</v>
      </c>
      <c r="M40" s="30">
        <f>SUMPRODUCT(
  --(LEFT([1]!day_12[produk], LEN($A38)) = $A38),
  --(ISNUMBER(VALUE(MID([1]!day_12[produk], LEN($A38)+1, 1)))),
  [1]!day_12[harga]
)</f>
        <v>0</v>
      </c>
      <c r="N40" s="30">
        <f>SUMPRODUCT(
  --(LEFT([1]!day_13[produk], LEN($A38)) = $A38),
  --(ISNUMBER(VALUE(MID([1]!day_13[produk], LEN($A38)+1, 1)))),
  [1]!day_13[harga]
)</f>
        <v>0</v>
      </c>
      <c r="O40" s="30">
        <f>SUMPRODUCT(
  --(LEFT([1]!day_14[produk], LEN($A38)) = $A38),
  --(ISNUMBER(VALUE(MID([1]!day_14[produk], LEN($A38)+1, 1)))),
  [1]!day_14[harga]
)</f>
        <v>0</v>
      </c>
      <c r="P40" s="30">
        <f>SUMPRODUCT(
  --(LEFT([1]!day_15[produk], LEN($A38)) = $A38),
  --(ISNUMBER(VALUE(MID([1]!day_15[produk], LEN($A38)+1, 1)))),
  [1]!day_15[harga]
)</f>
        <v>0</v>
      </c>
    </row>
    <row r="41" spans="1:16" x14ac:dyDescent="0.35">
      <c r="L41" s="30"/>
      <c r="M41" s="30"/>
      <c r="N41" s="30"/>
      <c r="O41" s="30"/>
      <c r="P41" s="30"/>
    </row>
    <row r="42" spans="1:16" x14ac:dyDescent="0.35">
      <c r="A42" s="1" t="s">
        <v>101</v>
      </c>
      <c r="L42" s="30"/>
      <c r="M42" s="30"/>
      <c r="N42" s="30"/>
      <c r="O42" s="30"/>
      <c r="P42" s="30"/>
    </row>
    <row r="43" spans="1:16" x14ac:dyDescent="0.35">
      <c r="A43" s="3" t="s">
        <v>355</v>
      </c>
      <c r="L43" s="30"/>
      <c r="M43" s="30"/>
      <c r="N43" s="30"/>
      <c r="O43" s="30"/>
      <c r="P43" s="30"/>
    </row>
    <row r="44" spans="1:16" x14ac:dyDescent="0.35">
      <c r="A44" s="2" t="s">
        <v>0</v>
      </c>
      <c r="F44">
        <v>1</v>
      </c>
      <c r="I44">
        <v>1</v>
      </c>
      <c r="J44">
        <v>1</v>
      </c>
      <c r="L44" s="30">
        <f>SUMPRODUCT(
  --(LEFT([1]!day_11[produk], LEN($A43)) = $A43),
  --(ISNUMBER(VALUE(MID([1]!day_11[produk], LEN($A43)+1, 1)))),
  [1]!day_11[qty]
)</f>
        <v>0</v>
      </c>
      <c r="M44" s="30">
        <f>SUMPRODUCT(
  --(LEFT([1]!day_12[produk], LEN($A43)) = $A43),
  --(ISNUMBER(VALUE(MID([1]!day_12[produk], LEN($A43)+1, 1)))),
  [1]!day_12[qty]
)</f>
        <v>0</v>
      </c>
      <c r="N44" s="30">
        <f>SUMPRODUCT(
  --(LEFT([1]!day_13[produk], LEN($A43)) = $A43),
  --(ISNUMBER(VALUE(MID([1]!day_13[produk], LEN($A43)+1, 1)))),
  [1]!day_13[qty]
)</f>
        <v>0</v>
      </c>
      <c r="O44" s="30">
        <f>SUMPRODUCT(
  --(LEFT([1]!day_14[produk], LEN($A43)) = $A43),
  --(ISNUMBER(VALUE(MID([1]!day_14[produk], LEN($A43)+1, 1)))),
  [1]!day_14[qty]
)</f>
        <v>0</v>
      </c>
      <c r="P44" s="30">
        <f>SUMPRODUCT(
  --(LEFT([1]!day_15[produk], LEN($A43)) = $A43),
  --(ISNUMBER(VALUE(MID([1]!day_15[produk], LEN($A43)+1, 1)))),
  [1]!day_15[qty]
)</f>
        <v>0</v>
      </c>
    </row>
    <row r="45" spans="1:16" x14ac:dyDescent="0.35">
      <c r="A45" s="2" t="s">
        <v>1</v>
      </c>
      <c r="F45" s="20">
        <v>24680</v>
      </c>
      <c r="I45" s="20">
        <v>73145</v>
      </c>
      <c r="J45" s="20">
        <v>24685</v>
      </c>
      <c r="L45" s="30">
        <f>SUMPRODUCT(
  --(LEFT([1]!day_11[produk], LEN($A43)) = $A43),
  --(ISNUMBER(VALUE(MID([1]!day_11[produk], LEN($A43)+1, 1)))),
  [1]!day_11[harga]
)</f>
        <v>0</v>
      </c>
      <c r="M45" s="30">
        <f>SUMPRODUCT(
  --(LEFT([1]!day_12[produk], LEN($A43)) = $A43),
  --(ISNUMBER(VALUE(MID([1]!day_12[produk], LEN($A43)+1, 1)))),
  [1]!day_12[harga]
)</f>
        <v>0</v>
      </c>
      <c r="N45" s="30">
        <f>SUMPRODUCT(
  --(LEFT([1]!day_13[produk], LEN($A43)) = $A43),
  --(ISNUMBER(VALUE(MID([1]!day_13[produk], LEN($A43)+1, 1)))),
  [1]!day_13[harga]
)</f>
        <v>0</v>
      </c>
      <c r="O45" s="30">
        <f>SUMPRODUCT(
  --(LEFT([1]!day_14[produk], LEN($A43)) = $A43),
  --(ISNUMBER(VALUE(MID([1]!day_14[produk], LEN($A43)+1, 1)))),
  [1]!day_14[harga]
)</f>
        <v>0</v>
      </c>
      <c r="P45" s="30">
        <f>SUMPRODUCT(
  --(LEFT([1]!day_15[produk], LEN($A43)) = $A43),
  --(ISNUMBER(VALUE(MID([1]!day_15[produk], LEN($A43)+1, 1)))),
  [1]!day_15[harga]
)</f>
        <v>0</v>
      </c>
    </row>
    <row r="46" spans="1:16" x14ac:dyDescent="0.35">
      <c r="L46" s="21"/>
      <c r="M46" s="21"/>
      <c r="N46" s="21"/>
      <c r="O46" s="21"/>
    </row>
    <row r="47" spans="1:16" x14ac:dyDescent="0.35">
      <c r="A47" s="1" t="s">
        <v>102</v>
      </c>
      <c r="L47" s="21"/>
      <c r="M47" s="21"/>
      <c r="N47" s="21"/>
      <c r="O47" s="21"/>
    </row>
    <row r="48" spans="1:16" x14ac:dyDescent="0.35">
      <c r="A48" s="3" t="s">
        <v>271</v>
      </c>
      <c r="L48" s="21"/>
      <c r="M48" s="21"/>
      <c r="N48" s="21"/>
      <c r="O48" s="21"/>
    </row>
    <row r="49" spans="1:16" x14ac:dyDescent="0.35">
      <c r="A49" s="2" t="s">
        <v>0</v>
      </c>
      <c r="B49">
        <v>14</v>
      </c>
      <c r="C49">
        <v>7</v>
      </c>
      <c r="D49">
        <v>13</v>
      </c>
      <c r="E49">
        <v>3</v>
      </c>
      <c r="F49">
        <v>13</v>
      </c>
      <c r="G49">
        <v>5</v>
      </c>
      <c r="H49">
        <v>17</v>
      </c>
      <c r="I49">
        <v>6</v>
      </c>
      <c r="J49">
        <v>11</v>
      </c>
      <c r="K49">
        <v>13</v>
      </c>
      <c r="L49" s="30">
        <f>SUMPRODUCT(
  --(LEFT([1]!day_11[produk], LEN($A48)) = $A48),
  --(ISNUMBER(VALUE(MID([1]!day_11[produk], LEN($A48)+1, 1)))),
  [1]!day_11[qty]
)</f>
        <v>10</v>
      </c>
      <c r="M49" s="30">
        <f>SUMPRODUCT(
  --(LEFT([1]!day_11[tujuan], LEN($A48)) = $A48),
  --(ISNUMBER(VALUE(MID([1]!day_11[tujuan], LEN($A48)+1, 1)))),
  [1]!day_11[harga]
)</f>
        <v>0</v>
      </c>
      <c r="N49" s="30">
        <f>SUMPRODUCT(
  --(LEFT([1]!day_11[qty], LEN($A48)) = $A48),
  --(ISNUMBER(VALUE(MID([1]!day_11[qty], LEN($A48)+1, 1)))),
  [1]!day_11[produk]
)</f>
        <v>0</v>
      </c>
      <c r="O49" s="30">
        <f>SUMPRODUCT(
  --(LEFT([1]!day_11[harga], LEN($A48)) = $A48),
  --(ISNUMBER(VALUE(MID([1]!day_11[harga], LEN($A48)+1, 1)))),
  [1]!day_11[tujuan]
)</f>
        <v>0</v>
      </c>
      <c r="P49" s="30">
        <f>SUMPRODUCT(
  --(LEFT([1]!day_11[produk], LEN($A48)) = $A48),
  --(ISNUMBER(VALUE(MID([1]!day_11[produk], LEN($A48)+1, 1)))),
  [1]!day_11[qty]
)</f>
        <v>10</v>
      </c>
    </row>
    <row r="50" spans="1:16" x14ac:dyDescent="0.35">
      <c r="A50" s="2" t="s">
        <v>1</v>
      </c>
      <c r="B50" s="20">
        <v>140545</v>
      </c>
      <c r="C50" s="20">
        <v>174250</v>
      </c>
      <c r="D50" s="20">
        <v>138300</v>
      </c>
      <c r="E50" s="20">
        <v>19485</v>
      </c>
      <c r="F50" s="20">
        <v>148700</v>
      </c>
      <c r="G50" s="20">
        <v>50630</v>
      </c>
      <c r="H50" s="20">
        <v>186150</v>
      </c>
      <c r="I50" s="20">
        <v>45440</v>
      </c>
      <c r="J50" s="20">
        <v>118430</v>
      </c>
      <c r="K50" s="20">
        <v>111435</v>
      </c>
      <c r="L50" s="30">
        <f>SUMPRODUCT(
  --(LEFT([1]!day_11[produk], LEN($A48)) = $A48),
  --(ISNUMBER(VALUE(MID([1]!day_11[produk], LEN($A48)+1, 1)))),
  [1]!day_11[harga]
)</f>
        <v>69650</v>
      </c>
      <c r="M50" s="30">
        <f>SUMPRODUCT(
  --(LEFT([1]!day_11[tujuan], LEN($A48)) = $A48),
  --(ISNUMBER(VALUE(MID([1]!day_11[tujuan], LEN($A48)+1, 1)))),
  [1]!day_11[produk]
)</f>
        <v>0</v>
      </c>
      <c r="N50" s="30">
        <f>SUMPRODUCT(
  --(LEFT([1]!day_11[qty], LEN($A48)) = $A48),
  --(ISNUMBER(VALUE(MID([1]!day_11[qty], LEN($A48)+1, 1)))),
  [1]!day_11[tujuan]
)</f>
        <v>0</v>
      </c>
      <c r="O50" s="30">
        <f>SUMPRODUCT(
  --(LEFT([1]!day_11[harga], LEN($A48)) = $A48),
  --(ISNUMBER(VALUE(MID([1]!day_11[harga], LEN($A48)+1, 1)))),
  [1]!day_11[qty]
)</f>
        <v>0</v>
      </c>
      <c r="P50" s="30">
        <f>SUMPRODUCT(
  --(LEFT([1]!day_11[produk], LEN($A48)) = $A48),
  --(ISNUMBER(VALUE(MID([1]!day_11[produk], LEN($A48)+1, 1)))),
  [1]!day_11[harga]
)</f>
        <v>69650</v>
      </c>
    </row>
    <row r="51" spans="1:16" x14ac:dyDescent="0.35">
      <c r="L51" s="21"/>
      <c r="M51" s="21"/>
      <c r="N51" s="21"/>
      <c r="O51" s="21"/>
      <c r="P51" s="21"/>
    </row>
    <row r="52" spans="1:16" x14ac:dyDescent="0.35">
      <c r="A52" s="1" t="s">
        <v>103</v>
      </c>
      <c r="L52" s="21"/>
      <c r="M52" s="21"/>
      <c r="N52" s="21"/>
      <c r="O52" s="21"/>
      <c r="P52" s="21"/>
    </row>
    <row r="53" spans="1:16" x14ac:dyDescent="0.35">
      <c r="A53" s="3" t="s">
        <v>272</v>
      </c>
      <c r="L53" s="21"/>
      <c r="M53" s="21"/>
      <c r="N53" s="21"/>
      <c r="O53" s="21"/>
      <c r="P53" s="21"/>
    </row>
    <row r="54" spans="1:16" x14ac:dyDescent="0.35">
      <c r="A54" s="2" t="s">
        <v>0</v>
      </c>
      <c r="C54">
        <v>2</v>
      </c>
      <c r="D54">
        <v>1</v>
      </c>
      <c r="L54" s="30">
        <f>SUMPRODUCT(
  --(LEFT([1]!day_11[produk], LEN($A53)) = $A53),
  --(ISNUMBER(VALUE(MID([1]!day_11[produk], LEN($A53)+1, 1)))),
  [1]!day_11[qty]
)</f>
        <v>1</v>
      </c>
      <c r="M54" s="30">
        <f>SUMPRODUCT(
  --(LEFT([1]!day_11[tujuan], LEN($A53)) = $A53),
  --(ISNUMBER(VALUE(MID([1]!day_11[tujuan], LEN($A53)+1, 1)))),
  [1]!day_11[harga]
)</f>
        <v>0</v>
      </c>
      <c r="N54" s="30">
        <f>SUMPRODUCT(
  --(LEFT([1]!day_11[qty], LEN($A53)) = $A53),
  --(ISNUMBER(VALUE(MID([1]!day_11[qty], LEN($A53)+1, 1)))),
  [1]!day_11[produk]
)</f>
        <v>0</v>
      </c>
      <c r="O54" s="30">
        <f>SUMPRODUCT(
  --(LEFT([1]!day_11[harga], LEN($A53)) = $A53),
  --(ISNUMBER(VALUE(MID([1]!day_11[harga], LEN($A53)+1, 1)))),
  [1]!day_11[tujuan]
)</f>
        <v>0</v>
      </c>
      <c r="P54" s="30">
        <f>SUMPRODUCT(
  --(LEFT([1]!day_11[produk], LEN($A53)) = $A53),
  --(ISNUMBER(VALUE(MID([1]!day_11[produk], LEN($A53)+1, 1)))),
  [1]!day_11[qty]
)</f>
        <v>1</v>
      </c>
    </row>
    <row r="55" spans="1:16" x14ac:dyDescent="0.35">
      <c r="A55" s="2" t="s">
        <v>1</v>
      </c>
      <c r="C55" s="20">
        <v>104060</v>
      </c>
      <c r="D55" s="20">
        <v>29930</v>
      </c>
      <c r="L55" s="30">
        <f>SUMPRODUCT(
  --(LEFT([1]!day_11[produk], LEN($A53)) = $A53),
  --(ISNUMBER(VALUE(MID([1]!day_11[produk], LEN($A53)+1, 1)))),
  [1]!day_11[harga]
)</f>
        <v>29980</v>
      </c>
      <c r="M55" s="30">
        <f>SUMPRODUCT(
  --(LEFT([1]!day_11[tujuan], LEN($A53)) = $A53),
  --(ISNUMBER(VALUE(MID([1]!day_11[tujuan], LEN($A53)+1, 1)))),
  [1]!day_11[produk]
)</f>
        <v>0</v>
      </c>
      <c r="N55" s="30">
        <f>SUMPRODUCT(
  --(LEFT([1]!day_11[qty], LEN($A53)) = $A53),
  --(ISNUMBER(VALUE(MID([1]!day_11[qty], LEN($A53)+1, 1)))),
  [1]!day_11[tujuan]
)</f>
        <v>0</v>
      </c>
      <c r="O55" s="30">
        <f>SUMPRODUCT(
  --(LEFT([1]!day_11[harga], LEN($A53)) = $A53),
  --(ISNUMBER(VALUE(MID([1]!day_11[harga], LEN($A53)+1, 1)))),
  [1]!day_11[qty]
)</f>
        <v>0</v>
      </c>
      <c r="P55" s="30">
        <f>SUMPRODUCT(
  --(LEFT([1]!day_11[produk], LEN($A53)) = $A53),
  --(ISNUMBER(VALUE(MID([1]!day_11[produk], LEN($A53)+1, 1)))),
  [1]!day_11[harga]
)</f>
        <v>29980</v>
      </c>
    </row>
    <row r="56" spans="1:16" x14ac:dyDescent="0.35">
      <c r="L56" s="21"/>
      <c r="M56" s="21"/>
      <c r="N56" s="21"/>
      <c r="O56" s="21"/>
      <c r="P56" s="21"/>
    </row>
    <row r="57" spans="1:16" x14ac:dyDescent="0.35">
      <c r="A57" s="1" t="s">
        <v>103</v>
      </c>
      <c r="L57" s="21"/>
      <c r="M57" s="21"/>
      <c r="N57" s="21"/>
      <c r="O57" s="21"/>
      <c r="P57" s="21"/>
    </row>
    <row r="58" spans="1:16" x14ac:dyDescent="0.35">
      <c r="A58" s="3" t="s">
        <v>273</v>
      </c>
      <c r="D58" s="4"/>
      <c r="L58" s="21"/>
      <c r="M58" s="21"/>
      <c r="N58" s="21"/>
      <c r="O58" s="21"/>
      <c r="P58" s="21"/>
    </row>
    <row r="59" spans="1:16" x14ac:dyDescent="0.35">
      <c r="A59" s="2" t="s">
        <v>0</v>
      </c>
      <c r="D59" s="28">
        <v>1</v>
      </c>
      <c r="E59">
        <v>1</v>
      </c>
      <c r="F59">
        <v>1</v>
      </c>
      <c r="G59">
        <v>1</v>
      </c>
      <c r="L59" s="30">
        <f>SUMPRODUCT(
  --(LEFT([1]!day_11[produk], LEN($A58)) = $A58),
  --(ISNUMBER(VALUE(MID([1]!day_11[produk], LEN($A58)+1, 1)))),
  [1]!day_11[qty]
)</f>
        <v>0</v>
      </c>
      <c r="M59" s="30">
        <f>SUMPRODUCT(
  --(LEFT([1]!day_11[tujuan], LEN($A58)) = $A58),
  --(ISNUMBER(VALUE(MID([1]!day_11[tujuan], LEN($A58)+1, 1)))),
  [1]!day_11[harga]
)</f>
        <v>0</v>
      </c>
      <c r="N59" s="30">
        <f>SUMPRODUCT(
  --(LEFT([1]!day_11[qty], LEN($A58)) = $A58),
  --(ISNUMBER(VALUE(MID([1]!day_11[qty], LEN($A58)+1, 1)))),
  [1]!day_11[produk]
)</f>
        <v>0</v>
      </c>
      <c r="O59" s="30">
        <f>SUMPRODUCT(
  --(LEFT([1]!day_11[harga], LEN($A58)) = $A58),
  --(ISNUMBER(VALUE(MID([1]!day_11[harga], LEN($A58)+1, 1)))),
  [1]!day_11[tujuan]
)</f>
        <v>0</v>
      </c>
      <c r="P59" s="30">
        <f>SUMPRODUCT(
  --(LEFT([1]!day_11[produk], LEN($A58)) = $A58),
  --(ISNUMBER(VALUE(MID([1]!day_11[produk], LEN($A58)+1, 1)))),
  [1]!day_11[qty]
)</f>
        <v>0</v>
      </c>
    </row>
    <row r="60" spans="1:16" x14ac:dyDescent="0.35">
      <c r="A60" s="2" t="s">
        <v>1</v>
      </c>
      <c r="B60" s="7"/>
      <c r="C60" s="7"/>
      <c r="D60" s="20">
        <v>21530</v>
      </c>
      <c r="E60" s="20">
        <v>17380</v>
      </c>
      <c r="F60" s="20">
        <v>21490</v>
      </c>
      <c r="G60" s="20">
        <v>21705</v>
      </c>
      <c r="L60" s="30">
        <f>SUMPRODUCT(
  --(LEFT([1]!day_11[produk], LEN($A58)) = $A58),
  --(ISNUMBER(VALUE(MID([1]!day_11[produk], LEN($A58)+1, 1)))),
  [1]!day_11[harga]
)</f>
        <v>0</v>
      </c>
      <c r="M60" s="30">
        <f>SUMPRODUCT(
  --(LEFT([1]!day_11[tujuan], LEN($A58)) = $A58),
  --(ISNUMBER(VALUE(MID([1]!day_11[tujuan], LEN($A58)+1, 1)))),
  [1]!day_11[produk]
)</f>
        <v>0</v>
      </c>
      <c r="N60" s="30">
        <f>SUMPRODUCT(
  --(LEFT([1]!day_11[qty], LEN($A58)) = $A58),
  --(ISNUMBER(VALUE(MID([1]!day_11[qty], LEN($A58)+1, 1)))),
  [1]!day_11[tujuan]
)</f>
        <v>0</v>
      </c>
      <c r="O60" s="30">
        <f>SUMPRODUCT(
  --(LEFT([1]!day_11[harga], LEN($A58)) = $A58),
  --(ISNUMBER(VALUE(MID([1]!day_11[harga], LEN($A58)+1, 1)))),
  [1]!day_11[qty]
)</f>
        <v>0</v>
      </c>
      <c r="P60" s="30">
        <f>SUMPRODUCT(
  --(LEFT([1]!day_11[produk], LEN($A58)) = $A58),
  --(ISNUMBER(VALUE(MID([1]!day_11[produk], LEN($A58)+1, 1)))),
  [1]!day_11[harga]
)</f>
        <v>0</v>
      </c>
    </row>
    <row r="61" spans="1:16" x14ac:dyDescent="0.35">
      <c r="L61" s="21"/>
      <c r="M61" s="21"/>
      <c r="N61" s="21"/>
      <c r="O61" s="21"/>
      <c r="P61" s="21"/>
    </row>
    <row r="62" spans="1:16" x14ac:dyDescent="0.35">
      <c r="A62" s="1" t="s">
        <v>104</v>
      </c>
      <c r="L62" s="21"/>
      <c r="M62" s="21"/>
      <c r="N62" s="21"/>
      <c r="O62" s="21"/>
      <c r="P62" s="21"/>
    </row>
    <row r="63" spans="1:16" x14ac:dyDescent="0.35">
      <c r="A63" s="3" t="s">
        <v>274</v>
      </c>
      <c r="L63" s="21"/>
      <c r="M63" s="21"/>
      <c r="N63" s="21"/>
      <c r="O63" s="21"/>
      <c r="P63" s="21"/>
    </row>
    <row r="64" spans="1:16" x14ac:dyDescent="0.35">
      <c r="A64" s="2" t="s">
        <v>0</v>
      </c>
      <c r="L64" s="30">
        <f>SUMPRODUCT(
  --(LEFT([1]!day_11[produk], LEN($A63)) = $A63),
  --(ISNUMBER(VALUE(MID([1]!day_11[produk], LEN($A63)+1, 1)))),
  [1]!day_11[qty]
)</f>
        <v>0</v>
      </c>
      <c r="M64" s="30">
        <f>SUMPRODUCT(
  --(LEFT([1]!day_11[tujuan], LEN($A63)) = $A63),
  --(ISNUMBER(VALUE(MID([1]!day_11[tujuan], LEN($A63)+1, 1)))),
  [1]!day_11[harga]
)</f>
        <v>0</v>
      </c>
      <c r="N64" s="30">
        <f>SUMPRODUCT(
  --(LEFT([1]!day_11[qty], LEN($A63)) = $A63),
  --(ISNUMBER(VALUE(MID([1]!day_11[qty], LEN($A63)+1, 1)))),
  [1]!day_11[produk]
)</f>
        <v>0</v>
      </c>
      <c r="O64" s="30">
        <f>SUMPRODUCT(
  --(LEFT([1]!day_11[harga], LEN($A63)) = $A63),
  --(ISNUMBER(VALUE(MID([1]!day_11[harga], LEN($A63)+1, 1)))),
  [1]!day_11[tujuan]
)</f>
        <v>0</v>
      </c>
      <c r="P64" s="30">
        <f>SUMPRODUCT(
  --(LEFT([1]!day_11[produk], LEN($A63)) = $A63),
  --(ISNUMBER(VALUE(MID([1]!day_11[produk], LEN($A63)+1, 1)))),
  [1]!day_11[qty]
)</f>
        <v>0</v>
      </c>
    </row>
    <row r="65" spans="1:16" x14ac:dyDescent="0.35">
      <c r="A65" s="2" t="s">
        <v>1</v>
      </c>
      <c r="L65" s="30">
        <f>SUMPRODUCT(
  --(LEFT([1]!day_11[produk], LEN($A63)) = $A63),
  --(ISNUMBER(VALUE(MID([1]!day_11[produk], LEN($A63)+1, 1)))),
  [1]!day_11[harga]
)</f>
        <v>0</v>
      </c>
      <c r="M65" s="30">
        <f>SUMPRODUCT(
  --(LEFT([1]!day_11[tujuan], LEN($A63)) = $A63),
  --(ISNUMBER(VALUE(MID([1]!day_11[tujuan], LEN($A63)+1, 1)))),
  [1]!day_11[produk]
)</f>
        <v>0</v>
      </c>
      <c r="N65" s="30">
        <f>SUMPRODUCT(
  --(LEFT([1]!day_11[qty], LEN($A63)) = $A63),
  --(ISNUMBER(VALUE(MID([1]!day_11[qty], LEN($A63)+1, 1)))),
  [1]!day_11[tujuan]
)</f>
        <v>0</v>
      </c>
      <c r="O65" s="30">
        <f>SUMPRODUCT(
  --(LEFT([1]!day_11[harga], LEN($A63)) = $A63),
  --(ISNUMBER(VALUE(MID([1]!day_11[harga], LEN($A63)+1, 1)))),
  [1]!day_11[qty]
)</f>
        <v>0</v>
      </c>
      <c r="P65" s="30">
        <f>SUMPRODUCT(
  --(LEFT([1]!day_11[produk], LEN($A63)) = $A63),
  --(ISNUMBER(VALUE(MID([1]!day_11[produk], LEN($A63)+1, 1)))),
  [1]!day_11[harga]
)</f>
        <v>0</v>
      </c>
    </row>
    <row r="66" spans="1:16" x14ac:dyDescent="0.35">
      <c r="L66" s="21"/>
      <c r="M66" s="21"/>
      <c r="N66" s="21"/>
      <c r="O66" s="21"/>
      <c r="P66" s="21"/>
    </row>
    <row r="67" spans="1:16" x14ac:dyDescent="0.35">
      <c r="C67" s="7"/>
      <c r="D67" s="7"/>
      <c r="L67" s="21"/>
      <c r="M67" s="21"/>
      <c r="N67" s="21"/>
      <c r="O67" s="21"/>
      <c r="P67" s="21"/>
    </row>
    <row r="68" spans="1:16" x14ac:dyDescent="0.35">
      <c r="B68" s="15" t="s">
        <v>161</v>
      </c>
      <c r="C68" s="10" t="s">
        <v>159</v>
      </c>
      <c r="D68" s="10" t="s">
        <v>160</v>
      </c>
      <c r="L68" s="21"/>
      <c r="M68" s="21"/>
      <c r="N68" s="21"/>
      <c r="O68" s="21"/>
      <c r="P68" s="21"/>
    </row>
    <row r="69" spans="1:16" x14ac:dyDescent="0.35">
      <c r="B69" s="16" t="s">
        <v>324</v>
      </c>
      <c r="C69" s="9"/>
      <c r="D69" s="9"/>
      <c r="L69" s="30"/>
      <c r="M69" s="30"/>
      <c r="N69" s="30"/>
      <c r="O69" s="30"/>
      <c r="P69" s="30"/>
    </row>
    <row r="70" spans="1:16" x14ac:dyDescent="0.35">
      <c r="A70" s="17"/>
      <c r="B70" s="16" t="s">
        <v>325</v>
      </c>
      <c r="C70" s="9"/>
      <c r="D70" s="9"/>
      <c r="L70" s="30"/>
      <c r="M70" s="30"/>
      <c r="N70" s="30"/>
      <c r="O70" s="30"/>
      <c r="P70" s="30"/>
    </row>
    <row r="71" spans="1:16" x14ac:dyDescent="0.35">
      <c r="A71" s="18"/>
      <c r="B71" s="16" t="s">
        <v>326</v>
      </c>
      <c r="C71" s="9"/>
      <c r="D71" s="9"/>
      <c r="L71" s="21"/>
      <c r="M71" s="21"/>
      <c r="N71" s="21"/>
      <c r="O71" s="21"/>
      <c r="P71" s="21"/>
    </row>
    <row r="72" spans="1:16" x14ac:dyDescent="0.35">
      <c r="A72" s="18"/>
      <c r="B72" s="16" t="s">
        <v>327</v>
      </c>
      <c r="C72" s="9"/>
      <c r="D72" s="9"/>
      <c r="L72" s="21"/>
      <c r="M72" s="21"/>
      <c r="N72" s="21"/>
      <c r="O72" s="21"/>
      <c r="P72" s="21"/>
    </row>
    <row r="73" spans="1:16" x14ac:dyDescent="0.35">
      <c r="A73" s="18"/>
      <c r="B73" s="16" t="s">
        <v>328</v>
      </c>
      <c r="C73" s="9"/>
      <c r="D73" s="9"/>
      <c r="L73" s="21"/>
      <c r="M73" s="21"/>
      <c r="N73" s="21"/>
      <c r="O73" s="21"/>
      <c r="P73" s="21"/>
    </row>
    <row r="74" spans="1:16" x14ac:dyDescent="0.35">
      <c r="A74" s="18"/>
      <c r="B74" s="16" t="s">
        <v>329</v>
      </c>
      <c r="C74" s="9"/>
      <c r="D74" s="9"/>
      <c r="L74" s="30"/>
      <c r="M74" s="30"/>
      <c r="N74" s="30"/>
      <c r="O74" s="30"/>
      <c r="P74" s="30"/>
    </row>
    <row r="75" spans="1:16" x14ac:dyDescent="0.35">
      <c r="A75" s="18"/>
      <c r="B75" s="16" t="s">
        <v>330</v>
      </c>
      <c r="C75" s="9"/>
      <c r="D75" s="9"/>
      <c r="L75" s="30"/>
      <c r="M75" s="30"/>
      <c r="N75" s="30"/>
      <c r="O75" s="30"/>
      <c r="P75" s="30"/>
    </row>
    <row r="76" spans="1:16" x14ac:dyDescent="0.35">
      <c r="A76" s="18"/>
      <c r="B76" s="16" t="s">
        <v>331</v>
      </c>
      <c r="C76" s="9"/>
      <c r="D76" s="9"/>
      <c r="L76" s="21"/>
      <c r="M76" s="21"/>
      <c r="N76" s="21"/>
      <c r="O76" s="21"/>
      <c r="P76" s="21"/>
    </row>
    <row r="77" spans="1:16" x14ac:dyDescent="0.35">
      <c r="A77" s="18"/>
      <c r="B77" s="16" t="s">
        <v>332</v>
      </c>
      <c r="C77" s="9"/>
      <c r="D77" s="9"/>
      <c r="L77" s="21"/>
      <c r="M77" s="21"/>
      <c r="N77" s="21"/>
      <c r="O77" s="21"/>
      <c r="P77" s="21"/>
    </row>
    <row r="78" spans="1:16" x14ac:dyDescent="0.35">
      <c r="A78" s="18"/>
      <c r="B78" s="16" t="s">
        <v>333</v>
      </c>
      <c r="C78" s="9"/>
      <c r="D78" s="9"/>
      <c r="L78" s="21"/>
      <c r="M78" s="21"/>
      <c r="N78" s="21"/>
      <c r="O78" s="21"/>
      <c r="P78" s="21"/>
    </row>
    <row r="79" spans="1:16" x14ac:dyDescent="0.35">
      <c r="A79" s="18"/>
      <c r="B79" s="16" t="s">
        <v>334</v>
      </c>
      <c r="C79" s="9"/>
      <c r="D79" s="9"/>
      <c r="L79" s="30"/>
      <c r="M79" s="30"/>
      <c r="N79" s="30"/>
      <c r="O79" s="30"/>
      <c r="P79" s="30"/>
    </row>
    <row r="80" spans="1:16" x14ac:dyDescent="0.35">
      <c r="A80" s="18"/>
      <c r="B80" s="16" t="s">
        <v>335</v>
      </c>
      <c r="C80" s="9"/>
      <c r="D80" s="9"/>
      <c r="L80" s="30"/>
      <c r="M80" s="30"/>
      <c r="N80" s="30"/>
      <c r="O80" s="30"/>
      <c r="P80" s="30"/>
    </row>
    <row r="81" spans="2:16" x14ac:dyDescent="0.35">
      <c r="B81" s="8" t="s">
        <v>336</v>
      </c>
      <c r="C81" s="9"/>
      <c r="D81" s="9"/>
      <c r="L81" s="21"/>
      <c r="M81" s="21"/>
      <c r="N81" s="21"/>
      <c r="O81" s="21"/>
      <c r="P81" s="21"/>
    </row>
    <row r="82" spans="2:16" x14ac:dyDescent="0.35">
      <c r="B82" s="8" t="s">
        <v>337</v>
      </c>
      <c r="C82" s="9"/>
      <c r="D82" s="9"/>
      <c r="L82" s="21"/>
      <c r="M82" s="21"/>
      <c r="N82" s="21"/>
      <c r="O82" s="21"/>
      <c r="P82" s="21"/>
    </row>
    <row r="83" spans="2:16" x14ac:dyDescent="0.35">
      <c r="B83" s="8" t="s">
        <v>338</v>
      </c>
      <c r="C83" s="9"/>
      <c r="D83" s="9"/>
      <c r="L83" s="21"/>
      <c r="M83" s="21"/>
      <c r="N83" s="21"/>
      <c r="O83" s="21"/>
      <c r="P83" s="21"/>
    </row>
    <row r="84" spans="2:16" x14ac:dyDescent="0.35">
      <c r="B84" s="8" t="s">
        <v>339</v>
      </c>
      <c r="C84" s="9"/>
      <c r="D84" s="9"/>
      <c r="L84" s="30"/>
      <c r="M84" s="30"/>
      <c r="N84" s="30"/>
      <c r="O84" s="30"/>
      <c r="P84" s="30"/>
    </row>
    <row r="85" spans="2:16" x14ac:dyDescent="0.35">
      <c r="B85" s="8" t="s">
        <v>340</v>
      </c>
      <c r="C85" s="9"/>
      <c r="D85" s="9"/>
      <c r="L85" s="30"/>
      <c r="M85" s="30"/>
      <c r="N85" s="30"/>
      <c r="O85" s="30"/>
      <c r="P85" s="30"/>
    </row>
    <row r="86" spans="2:16" x14ac:dyDescent="0.35">
      <c r="B86" s="8" t="s">
        <v>341</v>
      </c>
      <c r="C86" s="9"/>
      <c r="D86" s="9"/>
      <c r="L86" s="21"/>
      <c r="M86" s="21"/>
      <c r="N86" s="21"/>
      <c r="O86" s="21"/>
      <c r="P86" s="21"/>
    </row>
    <row r="87" spans="2:16" x14ac:dyDescent="0.35">
      <c r="B87" s="8" t="s">
        <v>342</v>
      </c>
      <c r="C87" s="9"/>
      <c r="D87" s="9"/>
      <c r="L87" s="21"/>
      <c r="M87" s="21"/>
      <c r="N87" s="21"/>
      <c r="O87" s="21"/>
      <c r="P87" s="21"/>
    </row>
    <row r="88" spans="2:16" x14ac:dyDescent="0.35">
      <c r="B88" s="8" t="s">
        <v>343</v>
      </c>
      <c r="C88" s="9"/>
      <c r="D88" s="9"/>
      <c r="L88" s="21"/>
      <c r="M88" s="21"/>
      <c r="N88" s="21"/>
      <c r="O88" s="21"/>
      <c r="P88" s="21"/>
    </row>
    <row r="89" spans="2:16" x14ac:dyDescent="0.35">
      <c r="B89" s="8" t="s">
        <v>344</v>
      </c>
      <c r="C89" s="9"/>
      <c r="D89" s="9"/>
      <c r="L89" s="30"/>
      <c r="M89" s="30"/>
      <c r="N89" s="30"/>
      <c r="O89" s="30"/>
      <c r="P89" s="30"/>
    </row>
    <row r="90" spans="2:16" x14ac:dyDescent="0.35">
      <c r="B90" s="8" t="s">
        <v>345</v>
      </c>
      <c r="C90" s="9"/>
      <c r="D90" s="9"/>
      <c r="L90" s="30"/>
      <c r="M90" s="30"/>
      <c r="N90" s="30"/>
      <c r="O90" s="30"/>
      <c r="P90" s="30"/>
    </row>
    <row r="91" spans="2:16" x14ac:dyDescent="0.35">
      <c r="B91" s="8" t="s">
        <v>346</v>
      </c>
      <c r="C91" s="9"/>
      <c r="D91" s="9"/>
      <c r="L91" s="21"/>
      <c r="M91" s="21"/>
      <c r="N91" s="21"/>
      <c r="O91" s="21"/>
      <c r="P91" s="21"/>
    </row>
    <row r="92" spans="2:16" x14ac:dyDescent="0.35">
      <c r="B92" s="8" t="s">
        <v>347</v>
      </c>
      <c r="C92" s="9"/>
      <c r="D92" s="9"/>
      <c r="L92" s="21"/>
      <c r="M92" s="21"/>
      <c r="N92" s="21"/>
      <c r="O92" s="21"/>
      <c r="P92" s="21"/>
    </row>
    <row r="93" spans="2:16" x14ac:dyDescent="0.35">
      <c r="B93" s="8" t="s">
        <v>348</v>
      </c>
      <c r="C93" s="9"/>
      <c r="D93" s="9"/>
      <c r="L93" s="21"/>
      <c r="M93" s="21"/>
      <c r="N93" s="21"/>
      <c r="O93" s="21"/>
      <c r="P93" s="21"/>
    </row>
    <row r="94" spans="2:16" x14ac:dyDescent="0.35">
      <c r="B94" s="8" t="s">
        <v>349</v>
      </c>
      <c r="C94" s="9"/>
      <c r="D94" s="9"/>
      <c r="L94" s="30"/>
      <c r="M94" s="30"/>
      <c r="N94" s="30"/>
      <c r="O94" s="30"/>
      <c r="P94" s="30"/>
    </row>
    <row r="95" spans="2:16" x14ac:dyDescent="0.35">
      <c r="B95" s="8" t="s">
        <v>350</v>
      </c>
      <c r="C95" s="9"/>
      <c r="D95" s="9"/>
      <c r="L95" s="30"/>
      <c r="M95" s="30"/>
      <c r="N95" s="30"/>
      <c r="O95" s="30"/>
      <c r="P95" s="30"/>
    </row>
    <row r="96" spans="2:16" x14ac:dyDescent="0.35">
      <c r="B96" s="8" t="s">
        <v>351</v>
      </c>
      <c r="C96" s="9"/>
      <c r="D96" s="9"/>
      <c r="L96" s="21"/>
      <c r="M96" s="21"/>
      <c r="N96" s="21"/>
      <c r="O96" s="21"/>
      <c r="P96" s="21"/>
    </row>
    <row r="97" spans="2:16" x14ac:dyDescent="0.35">
      <c r="B97" s="8" t="s">
        <v>352</v>
      </c>
      <c r="C97" s="9"/>
      <c r="D97" s="9"/>
      <c r="L97" s="21"/>
      <c r="M97" s="21"/>
      <c r="N97" s="21"/>
      <c r="O97" s="21"/>
      <c r="P97" s="21"/>
    </row>
    <row r="98" spans="2:16" x14ac:dyDescent="0.35">
      <c r="B98" s="8" t="s">
        <v>353</v>
      </c>
      <c r="C98" s="9"/>
      <c r="D98" s="9"/>
      <c r="L98" s="21"/>
      <c r="M98" s="21"/>
      <c r="N98" s="21"/>
      <c r="O98" s="21"/>
      <c r="P98" s="21"/>
    </row>
    <row r="99" spans="2:16" x14ac:dyDescent="0.35">
      <c r="B99" s="8" t="s">
        <v>352</v>
      </c>
      <c r="C99" s="9"/>
      <c r="D99" s="9"/>
      <c r="L99" s="30"/>
      <c r="M99" s="30"/>
      <c r="N99" s="30"/>
      <c r="O99" s="30"/>
      <c r="P99" s="30"/>
    </row>
    <row r="100" spans="2:16" x14ac:dyDescent="0.35">
      <c r="B100" s="8" t="s">
        <v>353</v>
      </c>
      <c r="C100" s="9"/>
      <c r="D100" s="9"/>
      <c r="L100" s="30"/>
      <c r="M100" s="30"/>
      <c r="N100" s="30"/>
      <c r="O100" s="30"/>
      <c r="P100" s="30"/>
    </row>
    <row r="101" spans="2:16" x14ac:dyDescent="0.35">
      <c r="L101" s="21"/>
      <c r="M101" s="21"/>
      <c r="N101" s="21"/>
      <c r="O101" s="21"/>
      <c r="P101" s="21"/>
    </row>
    <row r="102" spans="2:16" x14ac:dyDescent="0.35">
      <c r="L102" s="21"/>
      <c r="M102" s="21"/>
      <c r="N102" s="21"/>
      <c r="O102" s="21"/>
      <c r="P102" s="21"/>
    </row>
    <row r="103" spans="2:16" x14ac:dyDescent="0.35">
      <c r="L103" s="21"/>
      <c r="M103" s="21"/>
      <c r="N103" s="21"/>
      <c r="O103" s="21"/>
      <c r="P103" s="21"/>
    </row>
    <row r="104" spans="2:16" x14ac:dyDescent="0.35">
      <c r="L104" s="30"/>
      <c r="M104" s="30"/>
      <c r="N104" s="30"/>
      <c r="O104" s="30"/>
      <c r="P104" s="30"/>
    </row>
    <row r="105" spans="2:16" x14ac:dyDescent="0.35">
      <c r="L105" s="30"/>
      <c r="M105" s="30"/>
      <c r="N105" s="30"/>
      <c r="O105" s="30"/>
      <c r="P105" s="30"/>
    </row>
    <row r="106" spans="2:16" x14ac:dyDescent="0.35">
      <c r="L106" s="21"/>
      <c r="M106" s="21"/>
      <c r="N106" s="21"/>
      <c r="O106" s="21"/>
      <c r="P106" s="21"/>
    </row>
    <row r="107" spans="2:16" x14ac:dyDescent="0.35">
      <c r="L107" s="21"/>
      <c r="M107" s="21"/>
      <c r="N107" s="21"/>
      <c r="O107" s="21"/>
      <c r="P107" s="21"/>
    </row>
    <row r="108" spans="2:16" x14ac:dyDescent="0.35">
      <c r="L108" s="21"/>
      <c r="M108" s="21"/>
      <c r="N108" s="21"/>
      <c r="O108" s="21"/>
      <c r="P108" s="21"/>
    </row>
    <row r="109" spans="2:16" x14ac:dyDescent="0.35">
      <c r="L109" s="30"/>
      <c r="M109" s="30"/>
      <c r="N109" s="30"/>
      <c r="O109" s="30"/>
      <c r="P109" s="30"/>
    </row>
    <row r="110" spans="2:16" x14ac:dyDescent="0.35">
      <c r="L110" s="30"/>
      <c r="M110" s="30"/>
      <c r="N110" s="30"/>
      <c r="O110" s="30"/>
      <c r="P110" s="30"/>
    </row>
    <row r="111" spans="2:16" x14ac:dyDescent="0.35">
      <c r="L111" s="21"/>
      <c r="M111" s="21"/>
      <c r="N111" s="21"/>
      <c r="O111" s="21"/>
      <c r="P111" s="21"/>
    </row>
    <row r="112" spans="2:16" x14ac:dyDescent="0.35">
      <c r="L112" s="21"/>
      <c r="M112" s="21"/>
      <c r="N112" s="21"/>
      <c r="O112" s="21"/>
      <c r="P112" s="21"/>
    </row>
    <row r="113" spans="12:16" x14ac:dyDescent="0.35">
      <c r="L113" s="21"/>
      <c r="M113" s="21"/>
      <c r="N113" s="21"/>
      <c r="O113" s="21"/>
      <c r="P113" s="21"/>
    </row>
    <row r="114" spans="12:16" x14ac:dyDescent="0.35">
      <c r="L114" s="30"/>
      <c r="M114" s="30"/>
      <c r="N114" s="30"/>
      <c r="O114" s="30"/>
      <c r="P114" s="30"/>
    </row>
    <row r="115" spans="12:16" x14ac:dyDescent="0.35">
      <c r="L115" s="30"/>
      <c r="M115" s="30"/>
      <c r="N115" s="30"/>
      <c r="O115" s="30"/>
      <c r="P115" s="30"/>
    </row>
    <row r="116" spans="12:16" x14ac:dyDescent="0.35">
      <c r="L116" s="21"/>
      <c r="M116" s="21"/>
      <c r="N116" s="21"/>
      <c r="O116" s="21"/>
      <c r="P116" s="21"/>
    </row>
    <row r="117" spans="12:16" x14ac:dyDescent="0.35">
      <c r="L117" s="21"/>
      <c r="M117" s="21"/>
      <c r="N117" s="21"/>
      <c r="O117" s="21"/>
      <c r="P117" s="21"/>
    </row>
    <row r="118" spans="12:16" x14ac:dyDescent="0.35">
      <c r="L118" s="21"/>
      <c r="M118" s="21"/>
      <c r="N118" s="21"/>
      <c r="O118" s="21"/>
      <c r="P118" s="21"/>
    </row>
    <row r="119" spans="12:16" x14ac:dyDescent="0.35">
      <c r="L119" s="30"/>
      <c r="M119" s="30"/>
      <c r="N119" s="30"/>
      <c r="O119" s="30"/>
      <c r="P119" s="30"/>
    </row>
    <row r="120" spans="12:16" x14ac:dyDescent="0.35">
      <c r="L120" s="30"/>
      <c r="M120" s="30"/>
      <c r="N120" s="30"/>
      <c r="O120" s="30"/>
      <c r="P120" s="30"/>
    </row>
    <row r="121" spans="12:16" x14ac:dyDescent="0.35">
      <c r="L121" s="21"/>
      <c r="M121" s="21"/>
      <c r="N121" s="21"/>
      <c r="O121" s="21"/>
      <c r="P121" s="21"/>
    </row>
    <row r="122" spans="12:16" x14ac:dyDescent="0.35">
      <c r="L122" s="21"/>
      <c r="M122" s="21"/>
      <c r="N122" s="21"/>
      <c r="O122" s="21"/>
      <c r="P122" s="21"/>
    </row>
    <row r="123" spans="12:16" x14ac:dyDescent="0.35">
      <c r="L123" s="21"/>
      <c r="M123" s="21"/>
      <c r="N123" s="21"/>
      <c r="O123" s="21"/>
      <c r="P123" s="21"/>
    </row>
    <row r="124" spans="12:16" x14ac:dyDescent="0.35">
      <c r="L124" s="30"/>
      <c r="M124" s="30"/>
      <c r="N124" s="30"/>
      <c r="O124" s="30"/>
      <c r="P124" s="30"/>
    </row>
    <row r="125" spans="12:16" x14ac:dyDescent="0.35">
      <c r="L125" s="30"/>
      <c r="M125" s="30"/>
      <c r="N125" s="30"/>
      <c r="O125" s="30"/>
      <c r="P125" s="30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153"/>
  <sheetViews>
    <sheetView topLeftCell="A10" zoomScale="46" zoomScaleNormal="70" workbookViewId="0">
      <selection activeCell="U138" sqref="U138"/>
    </sheetView>
  </sheetViews>
  <sheetFormatPr defaultRowHeight="14.5" x14ac:dyDescent="0.35"/>
  <cols>
    <col min="1" max="1" width="42.81640625" customWidth="1"/>
    <col min="2" max="2" width="14.54296875" customWidth="1"/>
    <col min="3" max="3" width="13.7265625" customWidth="1"/>
    <col min="4" max="5" width="13.54296875" customWidth="1"/>
    <col min="6" max="6" width="13.1796875" bestFit="1" customWidth="1"/>
    <col min="7" max="7" width="13.54296875" customWidth="1"/>
    <col min="8" max="9" width="13.81640625" customWidth="1"/>
    <col min="10" max="10" width="12.81640625" customWidth="1"/>
    <col min="11" max="11" width="14" customWidth="1"/>
  </cols>
  <sheetData>
    <row r="1" spans="1:31" x14ac:dyDescent="0.35"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</row>
    <row r="2" spans="1:31" x14ac:dyDescent="0.35">
      <c r="A2" s="1" t="s">
        <v>105</v>
      </c>
    </row>
    <row r="3" spans="1:31" x14ac:dyDescent="0.35">
      <c r="A3" s="3" t="s">
        <v>275</v>
      </c>
    </row>
    <row r="4" spans="1:31" x14ac:dyDescent="0.35">
      <c r="A4" s="2" t="s">
        <v>0</v>
      </c>
      <c r="B4" s="4">
        <v>149</v>
      </c>
      <c r="C4" s="4">
        <v>186</v>
      </c>
      <c r="D4" s="4">
        <v>168</v>
      </c>
      <c r="E4" s="4">
        <v>159</v>
      </c>
      <c r="F4">
        <v>183</v>
      </c>
      <c r="G4">
        <v>130</v>
      </c>
      <c r="H4">
        <v>157</v>
      </c>
      <c r="I4">
        <v>143</v>
      </c>
      <c r="J4">
        <v>136</v>
      </c>
      <c r="K4">
        <v>172</v>
      </c>
      <c r="L4" s="30">
        <f>SUMPRODUCT(
  --(LEFT([1]!day_11[produk], LEN($A3)) = $A3),
  --(ISNUMBER(VALUE(MID([1]!day_11[produk], LEN($A3)+1, 1)))),
  [1]!day_11[qty]
)</f>
        <v>54</v>
      </c>
      <c r="M4" s="30">
        <f>SUMPRODUCT(
  --(LEFT([1]!day_12[produk], LEN($A3)) = $A3),
  --(ISNUMBER(VALUE(MID([1]!day_12[produk], LEN($A3)+1, 1)))),
  [1]!day_12[qty]
)</f>
        <v>147</v>
      </c>
      <c r="N4" s="30">
        <f>SUMPRODUCT(
  --(LEFT([1]!day_13[produk], LEN($A3)) = $A3),
  --(ISNUMBER(VALUE(MID([1]!day_13[produk], LEN($A3)+1, 1)))),
  [1]!day_13[qty]
)</f>
        <v>106</v>
      </c>
      <c r="O4" s="30">
        <f>SUMPRODUCT(
  --(LEFT([1]!day_14[produk], LEN($A3)) = $A3),
  --(ISNUMBER(VALUE(MID([1]!day_14[produk], LEN($A3)+1, 1)))),
  [1]!day_14[qty]
)</f>
        <v>138</v>
      </c>
      <c r="P4" s="30">
        <f>SUMPRODUCT(
  --(LEFT([1]!day_15[produk], LEN($A3)) = $A3),
  --(ISNUMBER(VALUE(MID([1]!day_15[produk], LEN($A3)+1, 1)))),
  [1]!day_15[qty]
)</f>
        <v>173</v>
      </c>
    </row>
    <row r="5" spans="1:31" x14ac:dyDescent="0.35">
      <c r="A5" s="2" t="s">
        <v>1</v>
      </c>
      <c r="B5" s="20">
        <v>5063907</v>
      </c>
      <c r="C5" s="20">
        <v>6218412</v>
      </c>
      <c r="D5" s="20">
        <v>5321485</v>
      </c>
      <c r="E5" s="20">
        <v>4605408</v>
      </c>
      <c r="F5" s="20">
        <v>6531941</v>
      </c>
      <c r="G5" s="20">
        <v>4309444</v>
      </c>
      <c r="H5" s="20">
        <v>5478961</v>
      </c>
      <c r="I5" s="20">
        <v>4626767</v>
      </c>
      <c r="J5" s="20">
        <v>4548927</v>
      </c>
      <c r="K5" s="20">
        <v>5406246</v>
      </c>
      <c r="L5" s="30">
        <f>SUMPRODUCT(
  --(LEFT([1]!day_11[produk], LEN($A3)) = $A3),
  --(ISNUMBER(VALUE(MID([1]!day_11[produk], LEN($A3)+1, 1)))),
  [1]!day_11[harga]
)</f>
        <v>1615965</v>
      </c>
      <c r="M5" s="30">
        <f>SUMPRODUCT(
  --(LEFT([1]!day_12[produk], LEN($A3)) = $A3),
  --(ISNUMBER(VALUE(MID([1]!day_12[produk], LEN($A3)+1, 1)))),
  [1]!day_12[harga]
)</f>
        <v>4686876</v>
      </c>
      <c r="N5" s="30">
        <f>SUMPRODUCT(
  --(LEFT([1]!day_13[produk], LEN($A3)) = $A3),
  --(ISNUMBER(VALUE(MID([1]!day_13[produk], LEN($A3)+1, 1)))),
  [1]!day_13[harga]
)</f>
        <v>3801287</v>
      </c>
      <c r="O5" s="30">
        <f>SUMPRODUCT(
  --(LEFT([1]!day_14[produk], LEN($A3)) = $A3),
  --(ISNUMBER(VALUE(MID([1]!day_14[produk], LEN($A3)+1, 1)))),
  [1]!day_14[harga]
)</f>
        <v>4724776</v>
      </c>
      <c r="P5" s="30">
        <f>SUMPRODUCT(
  --(LEFT([1]!day_15[produk], LEN($A3)) = $A3),
  --(ISNUMBER(VALUE(MID([1]!day_15[produk], LEN($A3)+1, 1)))),
  [1]!day_15[harga]
)</f>
        <v>5463489</v>
      </c>
    </row>
    <row r="6" spans="1:31" x14ac:dyDescent="0.35">
      <c r="B6" s="4"/>
      <c r="C6" s="4"/>
      <c r="D6" s="4"/>
      <c r="L6" s="21"/>
      <c r="M6" s="21"/>
      <c r="N6" s="21"/>
      <c r="O6" s="21"/>
    </row>
    <row r="7" spans="1:31" x14ac:dyDescent="0.35">
      <c r="A7" s="1" t="s">
        <v>106</v>
      </c>
      <c r="B7" s="4"/>
      <c r="C7" s="4"/>
      <c r="D7" s="4"/>
      <c r="L7" s="21"/>
      <c r="M7" s="21"/>
      <c r="N7" s="21"/>
      <c r="O7" s="21"/>
    </row>
    <row r="8" spans="1:31" x14ac:dyDescent="0.35">
      <c r="A8" s="3" t="s">
        <v>276</v>
      </c>
      <c r="B8" s="4"/>
      <c r="C8" s="4"/>
      <c r="D8" s="4"/>
      <c r="L8" s="21"/>
      <c r="M8" s="21"/>
      <c r="N8" s="21"/>
      <c r="O8" s="21"/>
    </row>
    <row r="9" spans="1:31" x14ac:dyDescent="0.35">
      <c r="A9" s="2" t="s">
        <v>0</v>
      </c>
      <c r="B9" s="4">
        <v>4</v>
      </c>
      <c r="C9" s="4">
        <v>6</v>
      </c>
      <c r="D9" s="4">
        <v>7</v>
      </c>
      <c r="E9" s="4">
        <v>11</v>
      </c>
      <c r="F9" s="4">
        <v>3</v>
      </c>
      <c r="G9" s="4">
        <v>4</v>
      </c>
      <c r="H9" s="4">
        <v>5</v>
      </c>
      <c r="I9" s="4">
        <v>5</v>
      </c>
      <c r="J9" s="4">
        <v>7</v>
      </c>
      <c r="K9" s="4">
        <v>5</v>
      </c>
      <c r="L9" s="30">
        <f>SUMPRODUCT(
  --(LEFT([1]!day_11[produk], LEN($A8)) = $A8),
  --(ISNUMBER(VALUE(MID([1]!day_11[produk], LEN($A8)+1, 1)))),
  [1]!day_11[qty]
)</f>
        <v>1</v>
      </c>
      <c r="M9" s="30">
        <f>SUMPRODUCT(
  --(LEFT([1]!day_12[produk], LEN($A8)) = $A8),
  --(ISNUMBER(VALUE(MID([1]!day_12[produk], LEN($A8)+1, 1)))),
  [1]!day_12[qty]
)</f>
        <v>2</v>
      </c>
      <c r="N9" s="30">
        <f>SUMPRODUCT(
  --(LEFT([1]!day_13[produk], LEN($A8)) = $A8),
  --(ISNUMBER(VALUE(MID([1]!day_13[produk], LEN($A8)+1, 1)))),
  [1]!day_13[qty]
)</f>
        <v>3</v>
      </c>
      <c r="O9" s="30">
        <f>SUMPRODUCT(
  --(LEFT([1]!day_14[produk], LEN($A8)) = $A8),
  --(ISNUMBER(VALUE(MID([1]!day_14[produk], LEN($A8)+1, 1)))),
  [1]!day_14[qty]
)</f>
        <v>0</v>
      </c>
      <c r="P9" s="30">
        <f>SUMPRODUCT(
  --(LEFT([1]!day_15[produk], LEN($A8)) = $A8),
  --(ISNUMBER(VALUE(MID([1]!day_15[produk], LEN($A8)+1, 1)))),
  [1]!day_15[qty]
)</f>
        <v>8</v>
      </c>
    </row>
    <row r="10" spans="1:31" x14ac:dyDescent="0.35">
      <c r="A10" s="2" t="s">
        <v>1</v>
      </c>
      <c r="B10" s="20">
        <v>225090</v>
      </c>
      <c r="C10" s="20">
        <v>422365</v>
      </c>
      <c r="D10" s="20">
        <v>393690</v>
      </c>
      <c r="E10" s="20">
        <v>732192</v>
      </c>
      <c r="F10" s="20">
        <v>225415</v>
      </c>
      <c r="G10" s="20">
        <v>224795</v>
      </c>
      <c r="H10" s="20">
        <v>280950</v>
      </c>
      <c r="I10" s="20">
        <v>309336</v>
      </c>
      <c r="J10" s="20">
        <v>421717</v>
      </c>
      <c r="K10" s="20">
        <v>309400</v>
      </c>
      <c r="L10" s="30">
        <f>SUMPRODUCT(
  --(LEFT([1]!day_11[produk], LEN($A8)) = $A8),
  --(ISNUMBER(VALUE(MID([1]!day_11[produk], LEN($A8)+1, 1)))),
  [1]!day_11[harga]
)</f>
        <v>56240</v>
      </c>
      <c r="M10" s="30">
        <f>SUMPRODUCT(
  --(LEFT([1]!day_12[produk], LEN($A8)) = $A8),
  --(ISNUMBER(VALUE(MID([1]!day_12[produk], LEN($A8)+1, 1)))),
  [1]!day_12[harga]
)</f>
        <v>112385</v>
      </c>
      <c r="N10" s="30">
        <f>SUMPRODUCT(
  --(LEFT([1]!day_13[produk], LEN($A8)) = $A8),
  --(ISNUMBER(VALUE(MID([1]!day_13[produk], LEN($A8)+1, 1)))),
  [1]!day_13[harga]
)</f>
        <v>168540</v>
      </c>
      <c r="O10" s="30">
        <f>SUMPRODUCT(
  --(LEFT([1]!day_14[produk], LEN($A8)) = $A8),
  --(ISNUMBER(VALUE(MID([1]!day_14[produk], LEN($A8)+1, 1)))),
  [1]!day_14[harga]
)</f>
        <v>0</v>
      </c>
      <c r="P10" s="30">
        <f>SUMPRODUCT(
  --(LEFT([1]!day_15[produk], LEN($A8)) = $A8),
  --(ISNUMBER(VALUE(MID([1]!day_15[produk], LEN($A8)+1, 1)))),
  [1]!day_15[harga]
)</f>
        <v>478170</v>
      </c>
    </row>
    <row r="11" spans="1:31" x14ac:dyDescent="0.35">
      <c r="B11" s="4"/>
      <c r="C11" s="4"/>
      <c r="D11" s="4"/>
      <c r="L11" s="30"/>
      <c r="M11" s="30"/>
      <c r="N11" s="30"/>
      <c r="O11" s="30"/>
      <c r="P11" s="30"/>
    </row>
    <row r="12" spans="1:31" x14ac:dyDescent="0.35">
      <c r="A12" s="1" t="s">
        <v>107</v>
      </c>
      <c r="B12" s="4"/>
      <c r="C12" s="4"/>
      <c r="D12" s="4"/>
      <c r="L12" s="30"/>
      <c r="M12" s="30"/>
      <c r="N12" s="30"/>
      <c r="O12" s="30"/>
      <c r="P12" s="30"/>
    </row>
    <row r="13" spans="1:31" x14ac:dyDescent="0.35">
      <c r="A13" s="3" t="s">
        <v>277</v>
      </c>
      <c r="B13" s="4"/>
      <c r="C13" s="4"/>
      <c r="D13" s="4"/>
      <c r="L13" s="30"/>
      <c r="M13" s="30"/>
      <c r="N13" s="30"/>
      <c r="O13" s="30"/>
      <c r="P13" s="30"/>
    </row>
    <row r="14" spans="1:31" x14ac:dyDescent="0.35">
      <c r="A14" s="2" t="s">
        <v>0</v>
      </c>
      <c r="B14" s="4">
        <v>7</v>
      </c>
      <c r="C14" s="4">
        <v>8</v>
      </c>
      <c r="D14" s="4">
        <v>2</v>
      </c>
      <c r="E14">
        <v>4</v>
      </c>
      <c r="F14">
        <v>2</v>
      </c>
      <c r="G14">
        <v>2</v>
      </c>
      <c r="H14">
        <v>5</v>
      </c>
      <c r="I14">
        <v>2</v>
      </c>
      <c r="J14">
        <v>2</v>
      </c>
      <c r="K14">
        <v>2</v>
      </c>
      <c r="L14" s="30">
        <f>SUMPRODUCT(
  --(LEFT([1]!day_11[produk], LEN($A13)) = $A13),
  --(ISNUMBER(VALUE(MID([1]!day_11[produk], LEN($A13)+1, 1)))),
  [1]!day_11[qty]
)</f>
        <v>2</v>
      </c>
      <c r="M14" s="30">
        <f>SUMPRODUCT(
  --(LEFT([1]!day_12[produk], LEN($A13)) = $A13),
  --(ISNUMBER(VALUE(MID([1]!day_12[produk], LEN($A13)+1, 1)))),
  [1]!day_12[qty]
)</f>
        <v>0</v>
      </c>
      <c r="N14" s="30">
        <f>SUMPRODUCT(
  --(LEFT([1]!day_13[produk], LEN($A13)) = $A13),
  --(ISNUMBER(VALUE(MID([1]!day_13[produk], LEN($A13)+1, 1)))),
  [1]!day_13[qty]
)</f>
        <v>2</v>
      </c>
      <c r="O14" s="30">
        <f>SUMPRODUCT(
  --(LEFT([1]!day_14[produk], LEN($A13)) = $A13),
  --(ISNUMBER(VALUE(MID([1]!day_14[produk], LEN($A13)+1, 1)))),
  [1]!day_14[qty]
)</f>
        <v>0</v>
      </c>
      <c r="P14" s="30">
        <f>SUMPRODUCT(
  --(LEFT([1]!day_15[produk], LEN($A13)) = $A13),
  --(ISNUMBER(VALUE(MID([1]!day_15[produk], LEN($A13)+1, 1)))),
  [1]!day_15[qty]
)</f>
        <v>4</v>
      </c>
    </row>
    <row r="15" spans="1:31" x14ac:dyDescent="0.35">
      <c r="A15" s="2" t="s">
        <v>1</v>
      </c>
      <c r="B15" s="20">
        <v>528445</v>
      </c>
      <c r="C15" s="20">
        <v>587320</v>
      </c>
      <c r="D15" s="20">
        <v>146675</v>
      </c>
      <c r="E15" s="20">
        <v>235510</v>
      </c>
      <c r="F15" s="20">
        <v>117670</v>
      </c>
      <c r="G15" s="20">
        <v>146670</v>
      </c>
      <c r="H15" s="20">
        <v>294375</v>
      </c>
      <c r="I15" s="20">
        <v>117670</v>
      </c>
      <c r="J15" s="20">
        <v>146670</v>
      </c>
      <c r="K15" s="20">
        <v>147070</v>
      </c>
      <c r="L15" s="30">
        <f>SUMPRODUCT(
  --(LEFT([1]!day_11[produk], LEN($A13)) = $A13),
  --(ISNUMBER(VALUE(MID([1]!day_11[produk], LEN($A13)+1, 1)))),
  [1]!day_11[harga]
)</f>
        <v>117770</v>
      </c>
      <c r="M15" s="30">
        <f>SUMPRODUCT(
  --(LEFT([1]!day_12[produk], LEN($A13)) = $A13),
  --(ISNUMBER(VALUE(MID([1]!day_12[produk], LEN($A13)+1, 1)))),
  [1]!day_12[harga]
)</f>
        <v>0</v>
      </c>
      <c r="N15" s="30">
        <f>SUMPRODUCT(
  --(LEFT([1]!day_13[produk], LEN($A13)) = $A13),
  --(ISNUMBER(VALUE(MID([1]!day_13[produk], LEN($A13)+1, 1)))),
  [1]!day_13[harga]
)</f>
        <v>117770</v>
      </c>
      <c r="O15" s="30">
        <f>SUMPRODUCT(
  --(LEFT([1]!day_14[produk], LEN($A13)) = $A13),
  --(ISNUMBER(VALUE(MID([1]!day_14[produk], LEN($A13)+1, 1)))),
  [1]!day_14[harga]
)</f>
        <v>0</v>
      </c>
      <c r="P15" s="30">
        <f>SUMPRODUCT(
  --(LEFT([1]!day_15[produk], LEN($A13)) = $A13),
  --(ISNUMBER(VALUE(MID([1]!day_15[produk], LEN($A13)+1, 1)))),
  [1]!day_15[harga]
)</f>
        <v>294240</v>
      </c>
    </row>
    <row r="16" spans="1:31" x14ac:dyDescent="0.35">
      <c r="B16" s="4"/>
      <c r="C16" s="4"/>
      <c r="D16" s="4"/>
      <c r="L16" s="30"/>
      <c r="M16" s="30"/>
      <c r="N16" s="30"/>
      <c r="O16" s="30"/>
      <c r="P16" s="30"/>
    </row>
    <row r="17" spans="1:16" x14ac:dyDescent="0.35">
      <c r="A17" s="1" t="s">
        <v>108</v>
      </c>
      <c r="B17" s="4"/>
      <c r="C17" s="4"/>
      <c r="D17" s="4"/>
      <c r="L17" s="30"/>
      <c r="M17" s="30"/>
      <c r="N17" s="30"/>
      <c r="O17" s="30"/>
      <c r="P17" s="30"/>
    </row>
    <row r="18" spans="1:16" x14ac:dyDescent="0.35">
      <c r="A18" s="3" t="s">
        <v>278</v>
      </c>
      <c r="B18" s="4"/>
      <c r="C18" s="4"/>
      <c r="D18" s="4"/>
      <c r="L18" s="30"/>
      <c r="M18" s="30"/>
      <c r="N18" s="30"/>
      <c r="O18" s="30"/>
      <c r="P18" s="30"/>
    </row>
    <row r="19" spans="1:16" x14ac:dyDescent="0.35">
      <c r="A19" s="2" t="s">
        <v>0</v>
      </c>
      <c r="B19" s="4">
        <v>31</v>
      </c>
      <c r="C19" s="4">
        <v>26</v>
      </c>
      <c r="D19" s="4">
        <v>24</v>
      </c>
      <c r="E19" s="4">
        <v>30</v>
      </c>
      <c r="F19" s="4">
        <v>32</v>
      </c>
      <c r="G19" s="4">
        <v>21</v>
      </c>
      <c r="H19" s="4">
        <v>28</v>
      </c>
      <c r="I19" s="4">
        <v>27</v>
      </c>
      <c r="J19" s="4">
        <v>21</v>
      </c>
      <c r="K19" s="4">
        <v>28</v>
      </c>
      <c r="L19" s="30">
        <f>SUMPRODUCT(
  --(LEFT([1]!day_11[produk], LEN($A18)) = $A18),
  --(ISNUMBER(VALUE(MID([1]!day_11[produk], LEN($A18)+1, 1)))),
  [1]!day_11[qty]
)</f>
        <v>11</v>
      </c>
      <c r="M19" s="30">
        <f>SUMPRODUCT(
  --(LEFT([1]!day_12[produk], LEN($A18)) = $A18),
  --(ISNUMBER(VALUE(MID([1]!day_12[produk], LEN($A18)+1, 1)))),
  [1]!day_12[qty]
)</f>
        <v>23</v>
      </c>
      <c r="N19" s="30">
        <f>SUMPRODUCT(
  --(LEFT([1]!day_13[produk], LEN($A18)) = $A18),
  --(ISNUMBER(VALUE(MID([1]!day_13[produk], LEN($A18)+1, 1)))),
  [1]!day_13[qty]
)</f>
        <v>16</v>
      </c>
      <c r="O19" s="30">
        <f>SUMPRODUCT(
  --(LEFT([1]!day_14[produk], LEN($A18)) = $A18),
  --(ISNUMBER(VALUE(MID([1]!day_14[produk], LEN($A18)+1, 1)))),
  [1]!day_14[qty]
)</f>
        <v>26</v>
      </c>
      <c r="P19" s="30">
        <f>SUMPRODUCT(
  --(LEFT([1]!day_15[produk], LEN($A18)) = $A18),
  --(ISNUMBER(VALUE(MID([1]!day_15[produk], LEN($A18)+1, 1)))),
  [1]!day_15[qty]
)</f>
        <v>24</v>
      </c>
    </row>
    <row r="20" spans="1:16" x14ac:dyDescent="0.35">
      <c r="A20" s="2" t="s">
        <v>1</v>
      </c>
      <c r="B20" s="20">
        <v>336971</v>
      </c>
      <c r="C20" s="20">
        <v>330012</v>
      </c>
      <c r="D20" s="20">
        <v>300230</v>
      </c>
      <c r="E20" s="20">
        <v>358584</v>
      </c>
      <c r="F20" s="20">
        <v>363000</v>
      </c>
      <c r="G20" s="20">
        <v>191865</v>
      </c>
      <c r="H20" s="20">
        <v>375452</v>
      </c>
      <c r="I20" s="20">
        <v>331101</v>
      </c>
      <c r="J20" s="20">
        <v>191865</v>
      </c>
      <c r="K20" s="20">
        <v>334079</v>
      </c>
      <c r="L20" s="30">
        <f>SUMPRODUCT(
  --(LEFT([1]!day_11[produk], LEN($A18)) = $A18),
  --(ISNUMBER(VALUE(MID([1]!day_11[produk], LEN($A18)+1, 1)))),
  [1]!day_11[harga]
)</f>
        <v>122206</v>
      </c>
      <c r="M20" s="30">
        <f>SUMPRODUCT(
  --(LEFT([1]!day_12[produk], LEN($A18)) = $A18),
  --(ISNUMBER(VALUE(MID([1]!day_12[produk], LEN($A18)+1, 1)))),
  [1]!day_12[harga]
)</f>
        <v>242247</v>
      </c>
      <c r="N20" s="30">
        <f>SUMPRODUCT(
  --(LEFT([1]!day_13[produk], LEN($A18)) = $A18),
  --(ISNUMBER(VALUE(MID([1]!day_13[produk], LEN($A18)+1, 1)))),
  [1]!day_13[harga]
)</f>
        <v>167335</v>
      </c>
      <c r="O20" s="30">
        <f>SUMPRODUCT(
  --(LEFT([1]!day_14[produk], LEN($A18)) = $A18),
  --(ISNUMBER(VALUE(MID([1]!day_14[produk], LEN($A18)+1, 1)))),
  [1]!day_14[harga]
)</f>
        <v>307884</v>
      </c>
      <c r="P20" s="30">
        <f>SUMPRODUCT(
  --(LEFT([1]!day_15[produk], LEN($A18)) = $A18),
  --(ISNUMBER(VALUE(MID([1]!day_15[produk], LEN($A18)+1, 1)))),
  [1]!day_15[harga]
)</f>
        <v>201447</v>
      </c>
    </row>
    <row r="21" spans="1:16" x14ac:dyDescent="0.35">
      <c r="B21" s="4"/>
      <c r="C21" s="4"/>
      <c r="D21" s="4"/>
      <c r="L21" s="30"/>
      <c r="M21" s="30"/>
      <c r="N21" s="30"/>
      <c r="O21" s="30"/>
      <c r="P21" s="30"/>
    </row>
    <row r="22" spans="1:16" x14ac:dyDescent="0.35">
      <c r="A22" s="1" t="s">
        <v>111</v>
      </c>
      <c r="B22" s="4"/>
      <c r="C22" s="4"/>
      <c r="D22" s="4"/>
      <c r="L22" s="30"/>
      <c r="M22" s="30"/>
      <c r="N22" s="30"/>
      <c r="O22" s="30"/>
      <c r="P22" s="30"/>
    </row>
    <row r="23" spans="1:16" x14ac:dyDescent="0.35">
      <c r="A23" s="3" t="s">
        <v>279</v>
      </c>
      <c r="B23" s="4"/>
      <c r="C23" s="4"/>
      <c r="D23" s="4"/>
      <c r="L23" s="30"/>
      <c r="M23" s="30"/>
      <c r="N23" s="30"/>
      <c r="O23" s="30"/>
      <c r="P23" s="30"/>
    </row>
    <row r="24" spans="1:16" x14ac:dyDescent="0.35">
      <c r="A24" s="2" t="s">
        <v>0</v>
      </c>
      <c r="B24" s="4"/>
      <c r="C24" s="4"/>
      <c r="D24" s="4"/>
      <c r="K24">
        <v>1</v>
      </c>
      <c r="L24" s="30">
        <f>SUMPRODUCT(
  --(LEFT([1]!day_11[produk], LEN($A23)) = $A23),
  --(ISNUMBER(VALUE(MID([1]!day_11[produk], LEN($A23)+1, 1)))),
  [1]!day_11[qty]
)</f>
        <v>0</v>
      </c>
      <c r="M24" s="30">
        <f>SUMPRODUCT(
  --(LEFT([1]!day_12[produk], LEN($A23)) = $A23),
  --(ISNUMBER(VALUE(MID([1]!day_12[produk], LEN($A23)+1, 1)))),
  [1]!day_12[qty]
)</f>
        <v>0</v>
      </c>
      <c r="N24" s="30">
        <f>SUMPRODUCT(
  --(LEFT([1]!day_13[produk], LEN($A23)) = $A23),
  --(ISNUMBER(VALUE(MID([1]!day_13[produk], LEN($A23)+1, 1)))),
  [1]!day_13[qty]
)</f>
        <v>0</v>
      </c>
      <c r="O24" s="30">
        <f>SUMPRODUCT(
  --(LEFT([1]!day_14[produk], LEN($A23)) = $A23),
  --(ISNUMBER(VALUE(MID([1]!day_14[produk], LEN($A23)+1, 1)))),
  [1]!day_14[qty]
)</f>
        <v>0</v>
      </c>
      <c r="P24" s="30">
        <f>SUMPRODUCT(
  --(LEFT([1]!day_15[produk], LEN($A23)) = $A23),
  --(ISNUMBER(VALUE(MID([1]!day_15[produk], LEN($A23)+1, 1)))),
  [1]!day_15[qty]
)</f>
        <v>0</v>
      </c>
    </row>
    <row r="25" spans="1:16" x14ac:dyDescent="0.35">
      <c r="A25" s="2" t="s">
        <v>1</v>
      </c>
      <c r="B25" s="4"/>
      <c r="C25" s="4"/>
      <c r="D25" s="4"/>
      <c r="K25" s="20">
        <v>19130</v>
      </c>
      <c r="L25" s="30">
        <f>SUMPRODUCT(
  --(LEFT([1]!day_11[produk], LEN($A23)) = $A23),
  --(ISNUMBER(VALUE(MID([1]!day_11[produk], LEN($A23)+1, 1)))),
  [1]!day_11[harga]
)</f>
        <v>0</v>
      </c>
      <c r="M25" s="30">
        <f>SUMPRODUCT(
  --(LEFT([1]!day_12[produk], LEN($A23)) = $A23),
  --(ISNUMBER(VALUE(MID([1]!day_12[produk], LEN($A23)+1, 1)))),
  [1]!day_12[harga]
)</f>
        <v>0</v>
      </c>
      <c r="N25" s="30">
        <f>SUMPRODUCT(
  --(LEFT([1]!day_13[produk], LEN($A23)) = $A23),
  --(ISNUMBER(VALUE(MID([1]!day_13[produk], LEN($A23)+1, 1)))),
  [1]!day_13[harga]
)</f>
        <v>0</v>
      </c>
      <c r="O25" s="30">
        <f>SUMPRODUCT(
  --(LEFT([1]!day_14[produk], LEN($A23)) = $A23),
  --(ISNUMBER(VALUE(MID([1]!day_14[produk], LEN($A23)+1, 1)))),
  [1]!day_14[harga]
)</f>
        <v>0</v>
      </c>
      <c r="P25" s="30">
        <f>SUMPRODUCT(
  --(LEFT([1]!day_15[produk], LEN($A23)) = $A23),
  --(ISNUMBER(VALUE(MID([1]!day_15[produk], LEN($A23)+1, 1)))),
  [1]!day_15[harga]
)</f>
        <v>0</v>
      </c>
    </row>
    <row r="26" spans="1:16" x14ac:dyDescent="0.35">
      <c r="B26" s="4"/>
      <c r="C26" s="4"/>
      <c r="D26" s="4"/>
      <c r="L26" s="30"/>
      <c r="M26" s="30"/>
      <c r="N26" s="30"/>
      <c r="O26" s="30"/>
      <c r="P26" s="30"/>
    </row>
    <row r="27" spans="1:16" x14ac:dyDescent="0.35">
      <c r="A27" s="1" t="s">
        <v>109</v>
      </c>
      <c r="B27" s="4"/>
      <c r="C27" s="4"/>
      <c r="D27" s="4"/>
      <c r="L27" s="30"/>
      <c r="M27" s="30"/>
      <c r="N27" s="30"/>
      <c r="O27" s="30"/>
      <c r="P27" s="30"/>
    </row>
    <row r="28" spans="1:16" x14ac:dyDescent="0.35">
      <c r="A28" s="3" t="s">
        <v>280</v>
      </c>
      <c r="B28" s="4"/>
      <c r="C28" s="4"/>
      <c r="D28" s="4"/>
      <c r="L28" s="30"/>
      <c r="M28" s="30"/>
      <c r="N28" s="30"/>
      <c r="O28" s="30"/>
      <c r="P28" s="30"/>
    </row>
    <row r="29" spans="1:16" x14ac:dyDescent="0.35">
      <c r="A29" s="2" t="s">
        <v>0</v>
      </c>
      <c r="B29" s="4">
        <v>3</v>
      </c>
      <c r="C29" s="4">
        <v>5</v>
      </c>
      <c r="D29" s="4">
        <v>1</v>
      </c>
      <c r="E29" s="4">
        <v>3</v>
      </c>
      <c r="F29">
        <v>1</v>
      </c>
      <c r="G29">
        <v>2</v>
      </c>
      <c r="H29">
        <v>1</v>
      </c>
      <c r="I29">
        <v>4</v>
      </c>
      <c r="J29">
        <v>2</v>
      </c>
      <c r="K29">
        <v>1</v>
      </c>
      <c r="L29" s="30">
        <f>SUMPRODUCT(
  --(LEFT([1]!day_11[produk], LEN($A28)) = $A28),
  --(ISNUMBER(VALUE(MID([1]!day_11[produk], LEN($A28)+1, 1)))),
  [1]!day_11[qty]
)</f>
        <v>3</v>
      </c>
      <c r="M29" s="30">
        <f>SUMPRODUCT(
  --(LEFT([1]!day_12[produk], LEN($A28)) = $A28),
  --(ISNUMBER(VALUE(MID([1]!day_12[produk], LEN($A28)+1, 1)))),
  [1]!day_12[qty]
)</f>
        <v>1</v>
      </c>
      <c r="N29" s="30">
        <f>SUMPRODUCT(
  --(LEFT([1]!day_13[produk], LEN($A28)) = $A28),
  --(ISNUMBER(VALUE(MID([1]!day_13[produk], LEN($A28)+1, 1)))),
  [1]!day_13[qty]
)</f>
        <v>1</v>
      </c>
      <c r="O29" s="30">
        <f>SUMPRODUCT(
  --(LEFT([1]!day_14[produk], LEN($A28)) = $A28),
  --(ISNUMBER(VALUE(MID([1]!day_14[produk], LEN($A28)+1, 1)))),
  [1]!day_14[qty]
)</f>
        <v>0</v>
      </c>
      <c r="P29" s="30">
        <f>SUMPRODUCT(
  --(LEFT([1]!day_15[produk], LEN($A28)) = $A28),
  --(ISNUMBER(VALUE(MID([1]!day_15[produk], LEN($A28)+1, 1)))),
  [1]!day_15[qty]
)</f>
        <v>0</v>
      </c>
    </row>
    <row r="30" spans="1:16" x14ac:dyDescent="0.35">
      <c r="A30" s="2" t="s">
        <v>1</v>
      </c>
      <c r="B30" s="20">
        <v>43035</v>
      </c>
      <c r="C30" s="20">
        <v>83762</v>
      </c>
      <c r="D30" s="20">
        <v>9985</v>
      </c>
      <c r="E30" s="20">
        <v>34580</v>
      </c>
      <c r="F30" s="20">
        <v>25558</v>
      </c>
      <c r="G30" s="20">
        <v>36980</v>
      </c>
      <c r="H30" s="20">
        <v>18649</v>
      </c>
      <c r="I30" s="20">
        <v>57595</v>
      </c>
      <c r="J30" s="20">
        <v>29120</v>
      </c>
      <c r="K30" s="20">
        <v>25633</v>
      </c>
      <c r="L30" s="30">
        <f>SUMPRODUCT(
  --(LEFT([1]!day_11[produk], LEN($A28)) = $A28),
  --(ISNUMBER(VALUE(MID([1]!day_11[produk], LEN($A28)+1, 1)))),
  [1]!day_11[harga]
)</f>
        <v>38560</v>
      </c>
      <c r="M30" s="30">
        <f>SUMPRODUCT(
  --(LEFT([1]!day_12[produk], LEN($A28)) = $A28),
  --(ISNUMBER(VALUE(MID([1]!day_12[produk], LEN($A28)+1, 1)))),
  [1]!day_12[harga]
)</f>
        <v>9995</v>
      </c>
      <c r="N30" s="30">
        <f>SUMPRODUCT(
  --(LEFT([1]!day_13[produk], LEN($A28)) = $A28),
  --(ISNUMBER(VALUE(MID([1]!day_13[produk], LEN($A28)+1, 1)))),
  [1]!day_13[harga]
)</f>
        <v>18540</v>
      </c>
      <c r="O30" s="30">
        <f>SUMPRODUCT(
  --(LEFT([1]!day_14[produk], LEN($A28)) = $A28),
  --(ISNUMBER(VALUE(MID([1]!day_14[produk], LEN($A28)+1, 1)))),
  [1]!day_14[harga]
)</f>
        <v>0</v>
      </c>
      <c r="P30" s="30">
        <f>SUMPRODUCT(
  --(LEFT([1]!day_15[produk], LEN($A28)) = $A28),
  --(ISNUMBER(VALUE(MID([1]!day_15[produk], LEN($A28)+1, 1)))),
  [1]!day_15[harga]
)</f>
        <v>0</v>
      </c>
    </row>
    <row r="31" spans="1:16" x14ac:dyDescent="0.35">
      <c r="B31" s="4"/>
      <c r="C31" s="4"/>
      <c r="D31" s="4"/>
      <c r="L31" s="30"/>
      <c r="M31" s="30"/>
      <c r="N31" s="30"/>
      <c r="O31" s="30"/>
      <c r="P31" s="30"/>
    </row>
    <row r="32" spans="1:16" x14ac:dyDescent="0.35">
      <c r="A32" s="1" t="s">
        <v>110</v>
      </c>
      <c r="B32" s="4"/>
      <c r="C32" s="4"/>
      <c r="D32" s="4"/>
      <c r="L32" s="30"/>
      <c r="M32" s="30"/>
      <c r="N32" s="30"/>
      <c r="O32" s="30"/>
      <c r="P32" s="30"/>
    </row>
    <row r="33" spans="1:16" x14ac:dyDescent="0.35">
      <c r="A33" s="3" t="s">
        <v>281</v>
      </c>
      <c r="B33" s="4"/>
      <c r="C33" s="4"/>
      <c r="D33" s="4"/>
      <c r="L33" s="30"/>
      <c r="M33" s="30"/>
      <c r="N33" s="30"/>
      <c r="O33" s="30"/>
      <c r="P33" s="30"/>
    </row>
    <row r="34" spans="1:16" x14ac:dyDescent="0.35">
      <c r="A34" s="2" t="s">
        <v>0</v>
      </c>
      <c r="B34" s="4">
        <v>3</v>
      </c>
      <c r="C34" s="4"/>
      <c r="D34" s="4">
        <v>1</v>
      </c>
      <c r="H34">
        <v>2</v>
      </c>
      <c r="I34">
        <v>1</v>
      </c>
      <c r="J34">
        <v>2</v>
      </c>
      <c r="L34" s="30">
        <f>SUMPRODUCT(
  --(LEFT([1]!day_11[produk], LEN($A33)) = $A33),
  --(ISNUMBER(VALUE(MID([1]!day_11[produk], LEN($A33)+1, 1)))),
  [1]!day_11[qty]
)</f>
        <v>0</v>
      </c>
      <c r="M34" s="30">
        <f>SUMPRODUCT(
  --(LEFT([1]!day_12[produk], LEN($A33)) = $A33),
  --(ISNUMBER(VALUE(MID([1]!day_12[produk], LEN($A33)+1, 1)))),
  [1]!day_12[qty]
)</f>
        <v>1</v>
      </c>
      <c r="N34" s="30">
        <f>SUMPRODUCT(
  --(LEFT([1]!day_13[produk], LEN($A33)) = $A33),
  --(ISNUMBER(VALUE(MID([1]!day_13[produk], LEN($A33)+1, 1)))),
  [1]!day_13[qty]
)</f>
        <v>0</v>
      </c>
      <c r="O34" s="30">
        <f>SUMPRODUCT(
  --(LEFT([1]!day_14[produk], LEN($A33)) = $A33),
  --(ISNUMBER(VALUE(MID([1]!day_14[produk], LEN($A33)+1, 1)))),
  [1]!day_14[qty]
)</f>
        <v>0</v>
      </c>
      <c r="P34" s="30">
        <f>SUMPRODUCT(
  --(LEFT([1]!day_15[produk], LEN($A33)) = $A33),
  --(ISNUMBER(VALUE(MID([1]!day_15[produk], LEN($A33)+1, 1)))),
  [1]!day_15[qty]
)</f>
        <v>0</v>
      </c>
    </row>
    <row r="35" spans="1:16" x14ac:dyDescent="0.35">
      <c r="A35" s="2" t="s">
        <v>1</v>
      </c>
      <c r="B35" s="20">
        <v>195090</v>
      </c>
      <c r="C35" s="28"/>
      <c r="D35" s="20">
        <v>65030</v>
      </c>
      <c r="H35" s="20">
        <v>130060</v>
      </c>
      <c r="I35" s="20">
        <v>65030</v>
      </c>
      <c r="J35" s="20">
        <v>130060</v>
      </c>
      <c r="L35" s="30">
        <f>SUMPRODUCT(
  --(LEFT([1]!day_11[produk], LEN($A33)) = $A33),
  --(ISNUMBER(VALUE(MID([1]!day_11[produk], LEN($A33)+1, 1)))),
  [1]!day_11[harga]
)</f>
        <v>0</v>
      </c>
      <c r="M35" s="30">
        <f>SUMPRODUCT(
  --(LEFT([1]!day_12[produk], LEN($A33)) = $A33),
  --(ISNUMBER(VALUE(MID([1]!day_12[produk], LEN($A33)+1, 1)))),
  [1]!day_12[harga]
)</f>
        <v>65040</v>
      </c>
      <c r="N35" s="30">
        <f>SUMPRODUCT(
  --(LEFT([1]!day_13[produk], LEN($A33)) = $A33),
  --(ISNUMBER(VALUE(MID([1]!day_13[produk], LEN($A33)+1, 1)))),
  [1]!day_13[harga]
)</f>
        <v>0</v>
      </c>
      <c r="O35" s="30">
        <f>SUMPRODUCT(
  --(LEFT([1]!day_14[produk], LEN($A33)) = $A33),
  --(ISNUMBER(VALUE(MID([1]!day_14[produk], LEN($A33)+1, 1)))),
  [1]!day_14[harga]
)</f>
        <v>0</v>
      </c>
      <c r="P35" s="30">
        <f>SUMPRODUCT(
  --(LEFT([1]!day_15[produk], LEN($A33)) = $A33),
  --(ISNUMBER(VALUE(MID([1]!day_15[produk], LEN($A33)+1, 1)))),
  [1]!day_15[harga]
)</f>
        <v>0</v>
      </c>
    </row>
    <row r="36" spans="1:16" x14ac:dyDescent="0.35">
      <c r="B36" s="4"/>
      <c r="C36" s="4"/>
      <c r="D36" s="4"/>
      <c r="L36" s="30"/>
      <c r="M36" s="30"/>
      <c r="N36" s="30"/>
      <c r="O36" s="30"/>
      <c r="P36" s="30"/>
    </row>
    <row r="37" spans="1:16" x14ac:dyDescent="0.35">
      <c r="A37" s="1" t="s">
        <v>112</v>
      </c>
      <c r="B37" s="4"/>
      <c r="C37" s="4"/>
      <c r="D37" s="4"/>
      <c r="L37" s="30"/>
      <c r="M37" s="30"/>
      <c r="N37" s="30"/>
      <c r="O37" s="30"/>
      <c r="P37" s="30"/>
    </row>
    <row r="38" spans="1:16" x14ac:dyDescent="0.35">
      <c r="A38" s="3" t="s">
        <v>282</v>
      </c>
      <c r="B38" s="4"/>
      <c r="C38" s="4"/>
      <c r="D38" s="4"/>
      <c r="L38" s="30"/>
      <c r="M38" s="30"/>
      <c r="N38" s="30"/>
      <c r="O38" s="30"/>
      <c r="P38" s="30"/>
    </row>
    <row r="39" spans="1:16" x14ac:dyDescent="0.35">
      <c r="A39" s="2" t="s">
        <v>0</v>
      </c>
      <c r="B39" s="4">
        <v>7</v>
      </c>
      <c r="C39" s="4">
        <v>8</v>
      </c>
      <c r="D39" s="4">
        <v>7</v>
      </c>
      <c r="E39" s="4">
        <v>1</v>
      </c>
      <c r="F39">
        <v>2</v>
      </c>
      <c r="H39">
        <v>2</v>
      </c>
      <c r="I39">
        <v>4</v>
      </c>
      <c r="J39">
        <v>3</v>
      </c>
      <c r="K39">
        <v>2</v>
      </c>
      <c r="L39" s="30">
        <f>SUMPRODUCT(
  --(LEFT([1]!day_11[produk], LEN($A38)) = $A38),
  --(ISNUMBER(VALUE(MID([1]!day_11[produk], LEN($A38)+1, 1)))),
  [1]!day_11[qty]
)</f>
        <v>2</v>
      </c>
      <c r="M39" s="30">
        <f>SUMPRODUCT(
  --(LEFT([1]!day_12[produk], LEN($A38)) = $A38),
  --(ISNUMBER(VALUE(MID([1]!day_12[produk], LEN($A38)+1, 1)))),
  [1]!day_12[qty]
)</f>
        <v>1</v>
      </c>
      <c r="N39" s="30">
        <f>SUMPRODUCT(
  --(LEFT([1]!day_13[produk], LEN($A38)) = $A38),
  --(ISNUMBER(VALUE(MID([1]!day_13[produk], LEN($A38)+1, 1)))),
  [1]!day_13[qty]
)</f>
        <v>4</v>
      </c>
      <c r="O39" s="30">
        <f>SUMPRODUCT(
  --(LEFT([1]!day_14[produk], LEN($A38)) = $A38),
  --(ISNUMBER(VALUE(MID([1]!day_14[produk], LEN($A38)+1, 1)))),
  [1]!day_14[qty]
)</f>
        <v>2</v>
      </c>
      <c r="P39" s="30">
        <f>SUMPRODUCT(
  --(LEFT([1]!day_15[produk], LEN($A38)) = $A38),
  --(ISNUMBER(VALUE(MID([1]!day_15[produk], LEN($A38)+1, 1)))),
  [1]!day_15[qty]
)</f>
        <v>1</v>
      </c>
    </row>
    <row r="40" spans="1:16" x14ac:dyDescent="0.35">
      <c r="A40" s="2" t="s">
        <v>1</v>
      </c>
      <c r="B40" s="20">
        <v>100147</v>
      </c>
      <c r="C40" s="20">
        <v>111164</v>
      </c>
      <c r="D40" s="20">
        <v>100156</v>
      </c>
      <c r="E40" s="20">
        <v>13145</v>
      </c>
      <c r="F40" s="20">
        <v>26360</v>
      </c>
      <c r="H40" s="20">
        <v>35705</v>
      </c>
      <c r="I40" s="20">
        <v>70820</v>
      </c>
      <c r="J40" s="20">
        <v>48530</v>
      </c>
      <c r="K40" s="20">
        <v>35380</v>
      </c>
      <c r="L40" s="30">
        <f>SUMPRODUCT(
  --(LEFT([1]!day_11[produk], LEN($A38)) = $A38),
  --(ISNUMBER(VALUE(MID([1]!day_11[produk], LEN($A38)+1, 1)))),
  [1]!day_11[harga]
)</f>
        <v>26360</v>
      </c>
      <c r="M40" s="30">
        <f>SUMPRODUCT(
  --(LEFT([1]!day_12[produk], LEN($A38)) = $A38),
  --(ISNUMBER(VALUE(MID([1]!day_12[produk], LEN($A38)+1, 1)))),
  [1]!day_12[harga]
)</f>
        <v>22230</v>
      </c>
      <c r="N40" s="30">
        <f>SUMPRODUCT(
  --(LEFT([1]!day_13[produk], LEN($A38)) = $A38),
  --(ISNUMBER(VALUE(MID([1]!day_13[produk], LEN($A38)+1, 1)))),
  [1]!day_13[harga]
)</f>
        <v>61680</v>
      </c>
      <c r="O40" s="30">
        <f>SUMPRODUCT(
  --(LEFT([1]!day_14[produk], LEN($A38)) = $A38),
  --(ISNUMBER(VALUE(MID([1]!day_14[produk], LEN($A38)+1, 1)))),
  [1]!day_14[harga]
)</f>
        <v>35405</v>
      </c>
      <c r="P40" s="30">
        <f>SUMPRODUCT(
  --(LEFT([1]!day_15[produk], LEN($A38)) = $A38),
  --(ISNUMBER(VALUE(MID([1]!day_15[produk], LEN($A38)+1, 1)))),
  [1]!day_15[harga]
)</f>
        <v>13150</v>
      </c>
    </row>
    <row r="41" spans="1:16" x14ac:dyDescent="0.35">
      <c r="B41" s="4"/>
      <c r="C41" s="4"/>
      <c r="D41" s="4"/>
      <c r="L41" s="30"/>
      <c r="M41" s="30"/>
      <c r="N41" s="30"/>
      <c r="O41" s="30"/>
      <c r="P41" s="30"/>
    </row>
    <row r="42" spans="1:16" x14ac:dyDescent="0.35">
      <c r="A42" s="1" t="s">
        <v>113</v>
      </c>
      <c r="B42" s="4"/>
      <c r="C42" s="4"/>
      <c r="D42" s="4"/>
      <c r="L42" s="30"/>
      <c r="M42" s="30"/>
      <c r="N42" s="30"/>
      <c r="O42" s="30"/>
      <c r="P42" s="30"/>
    </row>
    <row r="43" spans="1:16" x14ac:dyDescent="0.35">
      <c r="A43" s="3" t="s">
        <v>283</v>
      </c>
      <c r="B43" s="4"/>
      <c r="C43" s="4"/>
      <c r="D43" s="4"/>
      <c r="L43" s="30"/>
      <c r="M43" s="30"/>
      <c r="N43" s="30"/>
      <c r="O43" s="30"/>
      <c r="P43" s="30"/>
    </row>
    <row r="44" spans="1:16" x14ac:dyDescent="0.35">
      <c r="A44" s="2" t="s">
        <v>0</v>
      </c>
      <c r="B44" s="4">
        <v>24</v>
      </c>
      <c r="C44" s="4">
        <v>39</v>
      </c>
      <c r="D44" s="4">
        <v>3</v>
      </c>
      <c r="E44" s="4">
        <v>30</v>
      </c>
      <c r="F44" s="4">
        <v>22</v>
      </c>
      <c r="G44" s="4">
        <v>11</v>
      </c>
      <c r="H44" s="4">
        <v>25</v>
      </c>
      <c r="I44" s="4">
        <v>21</v>
      </c>
      <c r="J44" s="4">
        <v>29</v>
      </c>
      <c r="K44" s="4">
        <v>34</v>
      </c>
      <c r="L44" s="30">
        <f>SUMPRODUCT(
  --(LEFT([1]!day_11[produk], LEN($A43)) = $A43),
  --(ISNUMBER(VALUE(MID([1]!day_11[produk], LEN($A43)+1, 1)))),
  [1]!day_11[qty]
)</f>
        <v>5</v>
      </c>
      <c r="M44" s="30">
        <f>SUMPRODUCT(
  --(LEFT([1]!day_12[produk], LEN($A43)) = $A43),
  --(ISNUMBER(VALUE(MID([1]!day_12[produk], LEN($A43)+1, 1)))),
  [1]!day_12[qty]
)</f>
        <v>27</v>
      </c>
      <c r="N44" s="30">
        <f>SUMPRODUCT(
  --(LEFT([1]!day_13[produk], LEN($A43)) = $A43),
  --(ISNUMBER(VALUE(MID([1]!day_13[produk], LEN($A43)+1, 1)))),
  [1]!day_13[qty]
)</f>
        <v>20</v>
      </c>
      <c r="O44" s="30">
        <f>SUMPRODUCT(
  --(LEFT([1]!day_14[produk], LEN($A43)) = $A43),
  --(ISNUMBER(VALUE(MID([1]!day_14[produk], LEN($A43)+1, 1)))),
  [1]!day_14[qty]
)</f>
        <v>43</v>
      </c>
      <c r="P44" s="30">
        <f>SUMPRODUCT(
  --(LEFT([1]!day_15[produk], LEN($A43)) = $A43),
  --(ISNUMBER(VALUE(MID([1]!day_15[produk], LEN($A43)+1, 1)))),
  [1]!day_15[qty]
)</f>
        <v>28</v>
      </c>
    </row>
    <row r="45" spans="1:16" x14ac:dyDescent="0.35">
      <c r="A45" s="2" t="s">
        <v>1</v>
      </c>
      <c r="B45" s="20">
        <v>460926</v>
      </c>
      <c r="C45" s="20">
        <v>755011</v>
      </c>
      <c r="D45" s="20">
        <v>801461</v>
      </c>
      <c r="E45" s="20">
        <v>542272</v>
      </c>
      <c r="F45" s="20">
        <v>397749</v>
      </c>
      <c r="G45" s="20">
        <v>217832</v>
      </c>
      <c r="H45" s="20">
        <v>478750</v>
      </c>
      <c r="I45" s="20">
        <v>339215</v>
      </c>
      <c r="J45" s="20">
        <v>509946</v>
      </c>
      <c r="K45" s="20">
        <v>721856</v>
      </c>
      <c r="L45" s="30">
        <f>SUMPRODUCT(
  --(LEFT([1]!day_11[produk], LEN($A43)) = $A43),
  --(ISNUMBER(VALUE(MID([1]!day_11[produk], LEN($A43)+1, 1)))),
  [1]!day_11[harga]
)</f>
        <v>78520</v>
      </c>
      <c r="M45" s="30">
        <f>SUMPRODUCT(
  --(LEFT([1]!day_12[produk], LEN($A43)) = $A43),
  --(ISNUMBER(VALUE(MID([1]!day_12[produk], LEN($A43)+1, 1)))),
  [1]!day_12[harga]
)</f>
        <v>511950</v>
      </c>
      <c r="N45" s="30">
        <f>SUMPRODUCT(
  --(LEFT([1]!day_13[produk], LEN($A43)) = $A43),
  --(ISNUMBER(VALUE(MID([1]!day_13[produk], LEN($A43)+1, 1)))),
  [1]!day_13[harga]
)</f>
        <v>318336</v>
      </c>
      <c r="O45" s="30">
        <f>SUMPRODUCT(
  --(LEFT([1]!day_14[produk], LEN($A43)) = $A43),
  --(ISNUMBER(VALUE(MID([1]!day_14[produk], LEN($A43)+1, 1)))),
  [1]!day_14[harga]
)</f>
        <v>707614</v>
      </c>
      <c r="P45" s="30">
        <f>SUMPRODUCT(
  --(LEFT([1]!day_15[produk], LEN($A43)) = $A43),
  --(ISNUMBER(VALUE(MID([1]!day_15[produk], LEN($A43)+1, 1)))),
  [1]!day_15[harga]
)</f>
        <v>472345</v>
      </c>
    </row>
    <row r="46" spans="1:16" s="12" customFormat="1" x14ac:dyDescent="0.35">
      <c r="A46" s="14"/>
      <c r="B46" s="29"/>
      <c r="C46" s="29"/>
      <c r="D46" s="29"/>
      <c r="L46" s="21"/>
      <c r="M46" s="21"/>
      <c r="N46" s="21"/>
      <c r="O46" s="21"/>
      <c r="P46"/>
    </row>
    <row r="47" spans="1:16" x14ac:dyDescent="0.35">
      <c r="A47" s="1" t="s">
        <v>114</v>
      </c>
      <c r="B47" s="4"/>
      <c r="C47" s="4"/>
      <c r="D47" s="4"/>
      <c r="L47" s="21"/>
      <c r="M47" s="21"/>
      <c r="N47" s="21"/>
      <c r="O47" s="21"/>
    </row>
    <row r="48" spans="1:16" x14ac:dyDescent="0.35">
      <c r="A48" s="3" t="s">
        <v>284</v>
      </c>
      <c r="B48" s="4"/>
      <c r="C48" s="4"/>
      <c r="D48" s="4"/>
      <c r="L48" s="21"/>
      <c r="M48" s="21"/>
      <c r="N48" s="21"/>
      <c r="O48" s="21"/>
    </row>
    <row r="49" spans="1:16" x14ac:dyDescent="0.35">
      <c r="A49" s="2" t="s">
        <v>0</v>
      </c>
      <c r="B49" s="4"/>
      <c r="C49" s="4"/>
      <c r="D49" s="4"/>
      <c r="L49" s="30">
        <f>SUMPRODUCT(
  --(LEFT([1]!day_11[produk], LEN($A48)) = $A48),
  --(ISNUMBER(VALUE(MID([1]!day_11[produk], LEN($A48)+1, 1)))),
  [1]!day_11[qty]
)</f>
        <v>0</v>
      </c>
      <c r="M49" s="30">
        <f>SUMPRODUCT(
  --(LEFT([1]!day_11[tujuan], LEN($A48)) = $A48),
  --(ISNUMBER(VALUE(MID([1]!day_11[tujuan], LEN($A48)+1, 1)))),
  [1]!day_11[harga]
)</f>
        <v>0</v>
      </c>
      <c r="N49" s="30">
        <f>SUMPRODUCT(
  --(LEFT([1]!day_11[qty], LEN($A48)) = $A48),
  --(ISNUMBER(VALUE(MID([1]!day_11[qty], LEN($A48)+1, 1)))),
  [1]!day_11[produk]
)</f>
        <v>0</v>
      </c>
      <c r="O49" s="30">
        <f>SUMPRODUCT(
  --(LEFT([1]!day_11[harga], LEN($A48)) = $A48),
  --(ISNUMBER(VALUE(MID([1]!day_11[harga], LEN($A48)+1, 1)))),
  [1]!day_11[tujuan]
)</f>
        <v>0</v>
      </c>
      <c r="P49" s="30">
        <f>SUMPRODUCT(
  --(LEFT([1]!day_11[produk], LEN($A48)) = $A48),
  --(ISNUMBER(VALUE(MID([1]!day_11[produk], LEN($A48)+1, 1)))),
  [1]!day_11[qty]
)</f>
        <v>0</v>
      </c>
    </row>
    <row r="50" spans="1:16" x14ac:dyDescent="0.35">
      <c r="A50" s="2" t="s">
        <v>1</v>
      </c>
      <c r="B50" s="4"/>
      <c r="C50" s="4"/>
      <c r="D50" s="4"/>
      <c r="L50" s="30">
        <f>SUMPRODUCT(
  --(LEFT([1]!day_11[produk], LEN($A48)) = $A48),
  --(ISNUMBER(VALUE(MID([1]!day_11[produk], LEN($A48)+1, 1)))),
  [1]!day_11[harga]
)</f>
        <v>0</v>
      </c>
      <c r="M50" s="30">
        <f>SUMPRODUCT(
  --(LEFT([1]!day_11[tujuan], LEN($A48)) = $A48),
  --(ISNUMBER(VALUE(MID([1]!day_11[tujuan], LEN($A48)+1, 1)))),
  [1]!day_11[produk]
)</f>
        <v>0</v>
      </c>
      <c r="N50" s="30">
        <f>SUMPRODUCT(
  --(LEFT([1]!day_11[qty], LEN($A48)) = $A48),
  --(ISNUMBER(VALUE(MID([1]!day_11[qty], LEN($A48)+1, 1)))),
  [1]!day_11[tujuan]
)</f>
        <v>0</v>
      </c>
      <c r="O50" s="30">
        <f>SUMPRODUCT(
  --(LEFT([1]!day_11[harga], LEN($A48)) = $A48),
  --(ISNUMBER(VALUE(MID([1]!day_11[harga], LEN($A48)+1, 1)))),
  [1]!day_11[qty]
)</f>
        <v>0</v>
      </c>
      <c r="P50" s="30">
        <f>SUMPRODUCT(
  --(LEFT([1]!day_11[produk], LEN($A48)) = $A48),
  --(ISNUMBER(VALUE(MID([1]!day_11[produk], LEN($A48)+1, 1)))),
  [1]!day_11[harga]
)</f>
        <v>0</v>
      </c>
    </row>
    <row r="51" spans="1:16" x14ac:dyDescent="0.35">
      <c r="B51" s="4"/>
      <c r="C51" s="4"/>
      <c r="D51" s="4"/>
      <c r="L51" s="21"/>
      <c r="M51" s="21"/>
      <c r="N51" s="21"/>
      <c r="O51" s="21"/>
      <c r="P51" s="21"/>
    </row>
    <row r="52" spans="1:16" x14ac:dyDescent="0.35">
      <c r="A52" s="1" t="s">
        <v>115</v>
      </c>
      <c r="B52" s="4"/>
      <c r="C52" s="4"/>
      <c r="D52" s="4"/>
      <c r="L52" s="21"/>
      <c r="M52" s="21"/>
      <c r="N52" s="21"/>
      <c r="O52" s="21"/>
      <c r="P52" s="21"/>
    </row>
    <row r="53" spans="1:16" x14ac:dyDescent="0.35">
      <c r="A53" s="3" t="s">
        <v>285</v>
      </c>
      <c r="B53" s="4"/>
      <c r="C53" s="4"/>
      <c r="D53" s="4"/>
      <c r="L53" s="21"/>
      <c r="M53" s="21"/>
      <c r="N53" s="21"/>
      <c r="O53" s="21"/>
      <c r="P53" s="21"/>
    </row>
    <row r="54" spans="1:16" x14ac:dyDescent="0.35">
      <c r="A54" s="2" t="s">
        <v>0</v>
      </c>
      <c r="B54" s="4">
        <v>20</v>
      </c>
      <c r="C54" s="4">
        <v>24</v>
      </c>
      <c r="D54">
        <v>8</v>
      </c>
      <c r="E54">
        <v>23</v>
      </c>
      <c r="F54">
        <v>23</v>
      </c>
      <c r="G54">
        <v>20</v>
      </c>
      <c r="H54">
        <v>20</v>
      </c>
      <c r="I54">
        <v>19</v>
      </c>
      <c r="J54">
        <v>23</v>
      </c>
      <c r="K54">
        <v>14</v>
      </c>
      <c r="L54" s="30">
        <f>SUMPRODUCT(
  --(LEFT([1]!day_11[produk], LEN($A53)) = $A53),
  --(ISNUMBER(VALUE(MID([1]!day_11[produk], LEN($A53)+1, 1)))),
  [1]!day_11[qty]
)</f>
        <v>6</v>
      </c>
      <c r="M54" s="30">
        <f>SUMPRODUCT(
  --(LEFT([1]!day_11[tujuan], LEN($A53)) = $A53),
  --(ISNUMBER(VALUE(MID([1]!day_11[tujuan], LEN($A53)+1, 1)))),
  [1]!day_11[harga]
)</f>
        <v>0</v>
      </c>
      <c r="N54" s="30">
        <f>SUMPRODUCT(
  --(LEFT([1]!day_11[qty], LEN($A53)) = $A53),
  --(ISNUMBER(VALUE(MID([1]!day_11[qty], LEN($A53)+1, 1)))),
  [1]!day_11[produk]
)</f>
        <v>0</v>
      </c>
      <c r="O54" s="30">
        <f>SUMPRODUCT(
  --(LEFT([1]!day_11[harga], LEN($A53)) = $A53),
  --(ISNUMBER(VALUE(MID([1]!day_11[harga], LEN($A53)+1, 1)))),
  [1]!day_11[tujuan]
)</f>
        <v>0</v>
      </c>
      <c r="P54" s="30">
        <f>SUMPRODUCT(
  --(LEFT([1]!day_11[produk], LEN($A53)) = $A53),
  --(ISNUMBER(VALUE(MID([1]!day_11[produk], LEN($A53)+1, 1)))),
  [1]!day_11[qty]
)</f>
        <v>6</v>
      </c>
    </row>
    <row r="55" spans="1:16" x14ac:dyDescent="0.35">
      <c r="A55" s="2" t="s">
        <v>1</v>
      </c>
      <c r="B55" s="20">
        <v>108605</v>
      </c>
      <c r="C55" s="20">
        <v>161870</v>
      </c>
      <c r="D55" s="20">
        <v>52405</v>
      </c>
      <c r="E55" s="20">
        <v>137206</v>
      </c>
      <c r="F55" s="20">
        <v>132995</v>
      </c>
      <c r="G55" s="20">
        <v>128127</v>
      </c>
      <c r="H55" s="20">
        <v>133510</v>
      </c>
      <c r="I55" s="20">
        <v>127937</v>
      </c>
      <c r="J55" s="20">
        <v>147200</v>
      </c>
      <c r="K55" s="20">
        <v>105400</v>
      </c>
      <c r="L55" s="30">
        <f>SUMPRODUCT(
  --(LEFT([1]!day_11[produk], LEN($A53)) = $A53),
  --(ISNUMBER(VALUE(MID([1]!day_11[produk], LEN($A53)+1, 1)))),
  [1]!day_11[harga]
)</f>
        <v>33240</v>
      </c>
      <c r="M55" s="30">
        <f>SUMPRODUCT(
  --(LEFT([1]!day_11[tujuan], LEN($A53)) = $A53),
  --(ISNUMBER(VALUE(MID([1]!day_11[tujuan], LEN($A53)+1, 1)))),
  [1]!day_11[produk]
)</f>
        <v>0</v>
      </c>
      <c r="N55" s="30">
        <f>SUMPRODUCT(
  --(LEFT([1]!day_11[qty], LEN($A53)) = $A53),
  --(ISNUMBER(VALUE(MID([1]!day_11[qty], LEN($A53)+1, 1)))),
  [1]!day_11[tujuan]
)</f>
        <v>0</v>
      </c>
      <c r="O55" s="30">
        <f>SUMPRODUCT(
  --(LEFT([1]!day_11[harga], LEN($A53)) = $A53),
  --(ISNUMBER(VALUE(MID([1]!day_11[harga], LEN($A53)+1, 1)))),
  [1]!day_11[qty]
)</f>
        <v>0</v>
      </c>
      <c r="P55" s="30">
        <f>SUMPRODUCT(
  --(LEFT([1]!day_11[produk], LEN($A53)) = $A53),
  --(ISNUMBER(VALUE(MID([1]!day_11[produk], LEN($A53)+1, 1)))),
  [1]!day_11[harga]
)</f>
        <v>33240</v>
      </c>
    </row>
    <row r="56" spans="1:16" x14ac:dyDescent="0.35">
      <c r="B56" s="4"/>
      <c r="C56" s="4"/>
      <c r="D56" s="4"/>
      <c r="L56" s="21"/>
      <c r="M56" s="21"/>
      <c r="N56" s="21"/>
      <c r="O56" s="21"/>
      <c r="P56" s="21"/>
    </row>
    <row r="57" spans="1:16" x14ac:dyDescent="0.35">
      <c r="A57" s="1" t="s">
        <v>116</v>
      </c>
      <c r="B57" s="4"/>
      <c r="C57" s="4"/>
      <c r="D57" s="4"/>
      <c r="L57" s="21"/>
      <c r="M57" s="21"/>
      <c r="N57" s="21"/>
      <c r="O57" s="21"/>
      <c r="P57" s="21"/>
    </row>
    <row r="58" spans="1:16" x14ac:dyDescent="0.35">
      <c r="A58" s="3" t="s">
        <v>286</v>
      </c>
      <c r="B58" s="4"/>
      <c r="C58" s="4"/>
      <c r="D58" s="4"/>
      <c r="L58" s="21"/>
      <c r="M58" s="21"/>
      <c r="N58" s="21"/>
      <c r="O58" s="21"/>
      <c r="P58" s="21"/>
    </row>
    <row r="59" spans="1:16" x14ac:dyDescent="0.35">
      <c r="A59" s="2" t="s">
        <v>0</v>
      </c>
      <c r="B59" s="4"/>
      <c r="C59" s="4">
        <v>1</v>
      </c>
      <c r="D59" s="4">
        <v>1</v>
      </c>
      <c r="H59">
        <v>1</v>
      </c>
      <c r="J59">
        <v>1</v>
      </c>
      <c r="K59">
        <v>3</v>
      </c>
      <c r="L59" s="30">
        <f>SUMPRODUCT(
  --(LEFT([1]!day_11[produk], LEN($A58)) = $A58),
  --(ISNUMBER(VALUE(MID([1]!day_11[produk], LEN($A58)+1, 1)))),
  [1]!day_11[qty]
)</f>
        <v>0</v>
      </c>
      <c r="M59" s="30">
        <f>SUMPRODUCT(
  --(LEFT([1]!day_11[tujuan], LEN($A58)) = $A58),
  --(ISNUMBER(VALUE(MID([1]!day_11[tujuan], LEN($A58)+1, 1)))),
  [1]!day_11[harga]
)</f>
        <v>0</v>
      </c>
      <c r="N59" s="30">
        <f>SUMPRODUCT(
  --(LEFT([1]!day_11[qty], LEN($A58)) = $A58),
  --(ISNUMBER(VALUE(MID([1]!day_11[qty], LEN($A58)+1, 1)))),
  [1]!day_11[produk]
)</f>
        <v>0</v>
      </c>
      <c r="O59" s="30">
        <f>SUMPRODUCT(
  --(LEFT([1]!day_11[harga], LEN($A58)) = $A58),
  --(ISNUMBER(VALUE(MID([1]!day_11[harga], LEN($A58)+1, 1)))),
  [1]!day_11[tujuan]
)</f>
        <v>0</v>
      </c>
      <c r="P59" s="30">
        <f>SUMPRODUCT(
  --(LEFT([1]!day_11[produk], LEN($A58)) = $A58),
  --(ISNUMBER(VALUE(MID([1]!day_11[produk], LEN($A58)+1, 1)))),
  [1]!day_11[qty]
)</f>
        <v>0</v>
      </c>
    </row>
    <row r="60" spans="1:16" x14ac:dyDescent="0.35">
      <c r="A60" s="2" t="s">
        <v>1</v>
      </c>
      <c r="B60" s="4"/>
      <c r="C60" s="20">
        <v>79625</v>
      </c>
      <c r="D60" s="20">
        <v>79625</v>
      </c>
      <c r="H60" s="20">
        <v>94625</v>
      </c>
      <c r="J60" s="20">
        <v>80225</v>
      </c>
      <c r="K60" s="20">
        <v>268924</v>
      </c>
      <c r="L60" s="30">
        <f>SUMPRODUCT(
  --(LEFT([1]!day_11[produk], LEN($A58)) = $A58),
  --(ISNUMBER(VALUE(MID([1]!day_11[produk], LEN($A58)+1, 1)))),
  [1]!day_11[harga]
)</f>
        <v>0</v>
      </c>
      <c r="M60" s="30">
        <f>SUMPRODUCT(
  --(LEFT([1]!day_11[tujuan], LEN($A58)) = $A58),
  --(ISNUMBER(VALUE(MID([1]!day_11[tujuan], LEN($A58)+1, 1)))),
  [1]!day_11[produk]
)</f>
        <v>0</v>
      </c>
      <c r="N60" s="30">
        <f>SUMPRODUCT(
  --(LEFT([1]!day_11[qty], LEN($A58)) = $A58),
  --(ISNUMBER(VALUE(MID([1]!day_11[qty], LEN($A58)+1, 1)))),
  [1]!day_11[tujuan]
)</f>
        <v>0</v>
      </c>
      <c r="O60" s="30">
        <f>SUMPRODUCT(
  --(LEFT([1]!day_11[harga], LEN($A58)) = $A58),
  --(ISNUMBER(VALUE(MID([1]!day_11[harga], LEN($A58)+1, 1)))),
  [1]!day_11[qty]
)</f>
        <v>0</v>
      </c>
      <c r="P60" s="30">
        <f>SUMPRODUCT(
  --(LEFT([1]!day_11[produk], LEN($A58)) = $A58),
  --(ISNUMBER(VALUE(MID([1]!day_11[produk], LEN($A58)+1, 1)))),
  [1]!day_11[harga]
)</f>
        <v>0</v>
      </c>
    </row>
    <row r="61" spans="1:16" x14ac:dyDescent="0.35">
      <c r="B61" s="4"/>
      <c r="C61" s="4"/>
      <c r="D61" s="4"/>
      <c r="L61" s="21"/>
      <c r="M61" s="21"/>
      <c r="N61" s="21"/>
      <c r="O61" s="21"/>
      <c r="P61" s="21"/>
    </row>
    <row r="62" spans="1:16" x14ac:dyDescent="0.35">
      <c r="A62" s="1" t="s">
        <v>117</v>
      </c>
      <c r="B62" s="4"/>
      <c r="C62" s="4"/>
      <c r="D62" s="4"/>
      <c r="L62" s="21"/>
      <c r="M62" s="21"/>
      <c r="N62" s="21"/>
      <c r="O62" s="21"/>
      <c r="P62" s="21"/>
    </row>
    <row r="63" spans="1:16" x14ac:dyDescent="0.35">
      <c r="A63" s="3" t="s">
        <v>287</v>
      </c>
      <c r="B63" s="4"/>
      <c r="C63" s="4"/>
      <c r="D63" s="4"/>
      <c r="L63" s="21"/>
      <c r="M63" s="21"/>
      <c r="N63" s="21"/>
      <c r="O63" s="21"/>
      <c r="P63" s="21"/>
    </row>
    <row r="64" spans="1:16" x14ac:dyDescent="0.35">
      <c r="A64" s="2" t="s">
        <v>0</v>
      </c>
      <c r="B64" s="4">
        <v>1</v>
      </c>
      <c r="C64" s="4"/>
      <c r="D64" s="4">
        <v>2</v>
      </c>
      <c r="E64">
        <v>3</v>
      </c>
      <c r="J64">
        <v>1</v>
      </c>
      <c r="K64">
        <v>1</v>
      </c>
      <c r="L64" s="30">
        <f>SUMPRODUCT(
  --(LEFT([1]!day_11[produk], LEN($A63)) = $A63),
  --(ISNUMBER(VALUE(MID([1]!day_11[produk], LEN($A63)+1, 1)))),
  [1]!day_11[qty]
)</f>
        <v>0</v>
      </c>
      <c r="M64" s="30">
        <f>SUMPRODUCT(
  --(LEFT([1]!day_11[tujuan], LEN($A63)) = $A63),
  --(ISNUMBER(VALUE(MID([1]!day_11[tujuan], LEN($A63)+1, 1)))),
  [1]!day_11[harga]
)</f>
        <v>0</v>
      </c>
      <c r="N64" s="30">
        <f>SUMPRODUCT(
  --(LEFT([1]!day_11[qty], LEN($A63)) = $A63),
  --(ISNUMBER(VALUE(MID([1]!day_11[qty], LEN($A63)+1, 1)))),
  [1]!day_11[produk]
)</f>
        <v>0</v>
      </c>
      <c r="O64" s="30">
        <f>SUMPRODUCT(
  --(LEFT([1]!day_11[harga], LEN($A63)) = $A63),
  --(ISNUMBER(VALUE(MID([1]!day_11[harga], LEN($A63)+1, 1)))),
  [1]!day_11[tujuan]
)</f>
        <v>0</v>
      </c>
      <c r="P64" s="30">
        <f>SUMPRODUCT(
  --(LEFT([1]!day_11[produk], LEN($A63)) = $A63),
  --(ISNUMBER(VALUE(MID([1]!day_11[produk], LEN($A63)+1, 1)))),
  [1]!day_11[qty]
)</f>
        <v>0</v>
      </c>
    </row>
    <row r="65" spans="1:16" x14ac:dyDescent="0.35">
      <c r="A65" s="2" t="s">
        <v>1</v>
      </c>
      <c r="B65" s="20">
        <v>4135</v>
      </c>
      <c r="C65" s="4"/>
      <c r="D65" s="20">
        <v>13690</v>
      </c>
      <c r="E65" s="20">
        <v>27770</v>
      </c>
      <c r="J65" s="20">
        <v>4205</v>
      </c>
      <c r="K65" s="20">
        <v>4205</v>
      </c>
      <c r="L65" s="30">
        <f>SUMPRODUCT(
  --(LEFT([1]!day_11[produk], LEN($A63)) = $A63),
  --(ISNUMBER(VALUE(MID([1]!day_11[produk], LEN($A63)+1, 1)))),
  [1]!day_11[harga]
)</f>
        <v>0</v>
      </c>
      <c r="M65" s="30">
        <f>SUMPRODUCT(
  --(LEFT([1]!day_11[tujuan], LEN($A63)) = $A63),
  --(ISNUMBER(VALUE(MID([1]!day_11[tujuan], LEN($A63)+1, 1)))),
  [1]!day_11[produk]
)</f>
        <v>0</v>
      </c>
      <c r="N65" s="30">
        <f>SUMPRODUCT(
  --(LEFT([1]!day_11[qty], LEN($A63)) = $A63),
  --(ISNUMBER(VALUE(MID([1]!day_11[qty], LEN($A63)+1, 1)))),
  [1]!day_11[tujuan]
)</f>
        <v>0</v>
      </c>
      <c r="O65" s="30">
        <f>SUMPRODUCT(
  --(LEFT([1]!day_11[harga], LEN($A63)) = $A63),
  --(ISNUMBER(VALUE(MID([1]!day_11[harga], LEN($A63)+1, 1)))),
  [1]!day_11[qty]
)</f>
        <v>0</v>
      </c>
      <c r="P65" s="30">
        <f>SUMPRODUCT(
  --(LEFT([1]!day_11[produk], LEN($A63)) = $A63),
  --(ISNUMBER(VALUE(MID([1]!day_11[produk], LEN($A63)+1, 1)))),
  [1]!day_11[harga]
)</f>
        <v>0</v>
      </c>
    </row>
    <row r="66" spans="1:16" x14ac:dyDescent="0.35">
      <c r="B66" s="4"/>
      <c r="C66" s="4"/>
      <c r="D66" s="4"/>
      <c r="L66" s="21"/>
      <c r="M66" s="21"/>
      <c r="N66" s="21"/>
      <c r="O66" s="21"/>
      <c r="P66" s="21"/>
    </row>
    <row r="67" spans="1:16" x14ac:dyDescent="0.35">
      <c r="A67" s="1" t="s">
        <v>118</v>
      </c>
      <c r="B67" s="4"/>
      <c r="C67" s="4"/>
      <c r="D67" s="4"/>
      <c r="L67" s="21"/>
      <c r="M67" s="21"/>
      <c r="N67" s="21"/>
      <c r="O67" s="21"/>
      <c r="P67" s="21"/>
    </row>
    <row r="68" spans="1:16" x14ac:dyDescent="0.35">
      <c r="A68" s="3" t="s">
        <v>288</v>
      </c>
      <c r="B68" s="4"/>
      <c r="C68" s="4"/>
      <c r="D68" s="4"/>
      <c r="L68" s="21"/>
      <c r="M68" s="21"/>
      <c r="N68" s="21"/>
      <c r="O68" s="21"/>
      <c r="P68" s="21"/>
    </row>
    <row r="69" spans="1:16" x14ac:dyDescent="0.35">
      <c r="A69" s="2" t="s">
        <v>0</v>
      </c>
      <c r="B69" s="4">
        <v>11</v>
      </c>
      <c r="C69" s="4">
        <v>25</v>
      </c>
      <c r="D69" s="4">
        <v>26</v>
      </c>
      <c r="E69">
        <v>30</v>
      </c>
      <c r="F69">
        <v>21</v>
      </c>
      <c r="G69">
        <v>13</v>
      </c>
      <c r="H69">
        <v>16</v>
      </c>
      <c r="I69">
        <v>14</v>
      </c>
      <c r="J69">
        <v>7</v>
      </c>
      <c r="K69">
        <v>16</v>
      </c>
      <c r="L69" s="30">
        <f>SUMPRODUCT(
  --(LEFT([1]!day_11[produk], LEN($A68)) = $A68),
  --(ISNUMBER(VALUE(MID([1]!day_11[produk], LEN($A68)+1, 1)))),
  [1]!day_11[qty]
)</f>
        <v>12</v>
      </c>
      <c r="M69" s="30">
        <f>SUMPRODUCT(
  --(LEFT([1]!day_11[tujuan], LEN($A68)) = $A68),
  --(ISNUMBER(VALUE(MID([1]!day_11[tujuan], LEN($A68)+1, 1)))),
  [1]!day_11[harga]
)</f>
        <v>0</v>
      </c>
      <c r="N69" s="30">
        <f>SUMPRODUCT(
  --(LEFT([1]!day_11[qty], LEN($A68)) = $A68),
  --(ISNUMBER(VALUE(MID([1]!day_11[qty], LEN($A68)+1, 1)))),
  [1]!day_11[produk]
)</f>
        <v>0</v>
      </c>
      <c r="O69" s="30">
        <f>SUMPRODUCT(
  --(LEFT([1]!day_11[harga], LEN($A68)) = $A68),
  --(ISNUMBER(VALUE(MID([1]!day_11[harga], LEN($A68)+1, 1)))),
  [1]!day_11[tujuan]
)</f>
        <v>0</v>
      </c>
      <c r="P69" s="30">
        <f>SUMPRODUCT(
  --(LEFT([1]!day_11[produk], LEN($A68)) = $A68),
  --(ISNUMBER(VALUE(MID([1]!day_11[produk], LEN($A68)+1, 1)))),
  [1]!day_11[qty]
)</f>
        <v>12</v>
      </c>
    </row>
    <row r="70" spans="1:16" x14ac:dyDescent="0.35">
      <c r="A70" s="2" t="s">
        <v>1</v>
      </c>
      <c r="B70" s="20">
        <v>77483</v>
      </c>
      <c r="C70" s="20">
        <v>187450</v>
      </c>
      <c r="D70" s="20">
        <v>188454</v>
      </c>
      <c r="E70" s="20">
        <v>218446</v>
      </c>
      <c r="F70" s="20">
        <v>157458</v>
      </c>
      <c r="G70" s="20">
        <v>97474</v>
      </c>
      <c r="H70" s="20">
        <v>108479</v>
      </c>
      <c r="I70" s="20">
        <v>104972</v>
      </c>
      <c r="J70" s="20">
        <v>52486</v>
      </c>
      <c r="K70" s="20">
        <v>119968</v>
      </c>
      <c r="L70" s="30">
        <f>SUMPRODUCT(
  --(LEFT([1]!day_11[produk], LEN($A68)) = $A68),
  --(ISNUMBER(VALUE(MID([1]!day_11[produk], LEN($A68)+1, 1)))),
  [1]!day_11[harga]
)</f>
        <v>89976</v>
      </c>
      <c r="M70" s="30">
        <f>SUMPRODUCT(
  --(LEFT([1]!day_11[tujuan], LEN($A68)) = $A68),
  --(ISNUMBER(VALUE(MID([1]!day_11[tujuan], LEN($A68)+1, 1)))),
  [1]!day_11[produk]
)</f>
        <v>0</v>
      </c>
      <c r="N70" s="30">
        <f>SUMPRODUCT(
  --(LEFT([1]!day_11[qty], LEN($A68)) = $A68),
  --(ISNUMBER(VALUE(MID([1]!day_11[qty], LEN($A68)+1, 1)))),
  [1]!day_11[tujuan]
)</f>
        <v>0</v>
      </c>
      <c r="O70" s="30">
        <f>SUMPRODUCT(
  --(LEFT([1]!day_11[harga], LEN($A68)) = $A68),
  --(ISNUMBER(VALUE(MID([1]!day_11[harga], LEN($A68)+1, 1)))),
  [1]!day_11[qty]
)</f>
        <v>0</v>
      </c>
      <c r="P70" s="30">
        <f>SUMPRODUCT(
  --(LEFT([1]!day_11[produk], LEN($A68)) = $A68),
  --(ISNUMBER(VALUE(MID([1]!day_11[produk], LEN($A68)+1, 1)))),
  [1]!day_11[harga]
)</f>
        <v>89976</v>
      </c>
    </row>
    <row r="71" spans="1:16" x14ac:dyDescent="0.35">
      <c r="B71" s="4"/>
      <c r="C71" s="4"/>
      <c r="D71" s="4"/>
      <c r="L71" s="21"/>
      <c r="M71" s="21"/>
      <c r="N71" s="21"/>
      <c r="O71" s="21"/>
      <c r="P71" s="21"/>
    </row>
    <row r="72" spans="1:16" x14ac:dyDescent="0.35">
      <c r="A72" s="1" t="s">
        <v>119</v>
      </c>
      <c r="B72" s="4"/>
      <c r="C72" s="4"/>
      <c r="D72" s="4"/>
      <c r="L72" s="21"/>
      <c r="M72" s="21"/>
      <c r="N72" s="21"/>
      <c r="O72" s="21"/>
      <c r="P72" s="21"/>
    </row>
    <row r="73" spans="1:16" x14ac:dyDescent="0.35">
      <c r="A73" s="3" t="s">
        <v>289</v>
      </c>
      <c r="B73" s="4"/>
      <c r="C73" s="4"/>
      <c r="D73" s="4"/>
      <c r="L73" s="21"/>
      <c r="M73" s="21"/>
      <c r="N73" s="21"/>
      <c r="O73" s="21"/>
      <c r="P73" s="21"/>
    </row>
    <row r="74" spans="1:16" x14ac:dyDescent="0.35">
      <c r="A74" s="2" t="s">
        <v>0</v>
      </c>
      <c r="B74" s="4">
        <v>61</v>
      </c>
      <c r="C74" s="4">
        <v>87</v>
      </c>
      <c r="D74" s="4">
        <v>64</v>
      </c>
      <c r="E74" s="4">
        <v>68</v>
      </c>
      <c r="F74" s="4">
        <v>79</v>
      </c>
      <c r="G74" s="4">
        <v>65</v>
      </c>
      <c r="H74" s="4">
        <v>55</v>
      </c>
      <c r="I74" s="4">
        <v>65</v>
      </c>
      <c r="J74" s="4">
        <v>65</v>
      </c>
      <c r="K74" s="4">
        <v>68</v>
      </c>
      <c r="L74" s="30">
        <f>SUMPRODUCT(
  --(LEFT([1]!day_11[produk], LEN($A73)) = $A73),
  --(ISNUMBER(VALUE(MID([1]!day_11[produk], LEN($A73)+1, 1)))),
  [1]!day_11[qty]
)</f>
        <v>21</v>
      </c>
      <c r="M74" s="30">
        <f>SUMPRODUCT(
  --(LEFT([1]!day_11[tujuan], LEN($A73)) = $A73),
  --(ISNUMBER(VALUE(MID([1]!day_11[tujuan], LEN($A73)+1, 1)))),
  [1]!day_11[harga]
)</f>
        <v>0</v>
      </c>
      <c r="N74" s="30">
        <f>SUMPRODUCT(
  --(LEFT([1]!day_11[qty], LEN($A73)) = $A73),
  --(ISNUMBER(VALUE(MID([1]!day_11[qty], LEN($A73)+1, 1)))),
  [1]!day_11[produk]
)</f>
        <v>0</v>
      </c>
      <c r="O74" s="30">
        <f>SUMPRODUCT(
  --(LEFT([1]!day_11[harga], LEN($A73)) = $A73),
  --(ISNUMBER(VALUE(MID([1]!day_11[harga], LEN($A73)+1, 1)))),
  [1]!day_11[tujuan]
)</f>
        <v>0</v>
      </c>
      <c r="P74" s="30">
        <f>SUMPRODUCT(
  --(LEFT([1]!day_11[produk], LEN($A73)) = $A73),
  --(ISNUMBER(VALUE(MID([1]!day_11[produk], LEN($A73)+1, 1)))),
  [1]!day_11[qty]
)</f>
        <v>21</v>
      </c>
    </row>
    <row r="75" spans="1:16" x14ac:dyDescent="0.35">
      <c r="A75" s="2" t="s">
        <v>1</v>
      </c>
      <c r="B75" s="20">
        <v>1015250</v>
      </c>
      <c r="C75" s="20">
        <v>1336779</v>
      </c>
      <c r="D75" s="20">
        <v>974685</v>
      </c>
      <c r="E75" s="20">
        <v>1038307</v>
      </c>
      <c r="F75" s="20">
        <v>1251285</v>
      </c>
      <c r="G75" s="20">
        <v>983435</v>
      </c>
      <c r="H75" s="20">
        <v>868822</v>
      </c>
      <c r="I75" s="20">
        <v>1033517</v>
      </c>
      <c r="J75" s="20">
        <v>1058692</v>
      </c>
      <c r="K75" s="20">
        <v>1087852</v>
      </c>
      <c r="L75" s="30">
        <f>SUMPRODUCT(
  --(LEFT([1]!day_11[produk], LEN($A73)) = $A73),
  --(ISNUMBER(VALUE(MID([1]!day_11[produk], LEN($A73)+1, 1)))),
  [1]!day_11[harga]
)</f>
        <v>417814</v>
      </c>
      <c r="M75" s="30">
        <f>SUMPRODUCT(
  --(LEFT([1]!day_11[tujuan], LEN($A73)) = $A73),
  --(ISNUMBER(VALUE(MID([1]!day_11[tujuan], LEN($A73)+1, 1)))),
  [1]!day_11[produk]
)</f>
        <v>0</v>
      </c>
      <c r="N75" s="30">
        <f>SUMPRODUCT(
  --(LEFT([1]!day_11[qty], LEN($A73)) = $A73),
  --(ISNUMBER(VALUE(MID([1]!day_11[qty], LEN($A73)+1, 1)))),
  [1]!day_11[tujuan]
)</f>
        <v>0</v>
      </c>
      <c r="O75" s="30">
        <f>SUMPRODUCT(
  --(LEFT([1]!day_11[harga], LEN($A73)) = $A73),
  --(ISNUMBER(VALUE(MID([1]!day_11[harga], LEN($A73)+1, 1)))),
  [1]!day_11[qty]
)</f>
        <v>0</v>
      </c>
      <c r="P75" s="30">
        <f>SUMPRODUCT(
  --(LEFT([1]!day_11[produk], LEN($A73)) = $A73),
  --(ISNUMBER(VALUE(MID([1]!day_11[produk], LEN($A73)+1, 1)))),
  [1]!day_11[harga]
)</f>
        <v>417814</v>
      </c>
    </row>
    <row r="76" spans="1:16" x14ac:dyDescent="0.35">
      <c r="B76" s="4"/>
      <c r="C76" s="4"/>
      <c r="D76" s="4"/>
      <c r="L76" s="21"/>
      <c r="M76" s="21"/>
      <c r="N76" s="21"/>
      <c r="O76" s="21"/>
      <c r="P76" s="21"/>
    </row>
    <row r="77" spans="1:16" x14ac:dyDescent="0.35">
      <c r="A77" s="1" t="s">
        <v>120</v>
      </c>
      <c r="B77" s="4"/>
      <c r="C77" s="4"/>
      <c r="D77" s="4"/>
      <c r="L77" s="21"/>
      <c r="M77" s="21"/>
      <c r="N77" s="21"/>
      <c r="O77" s="21"/>
      <c r="P77" s="21"/>
    </row>
    <row r="78" spans="1:16" x14ac:dyDescent="0.35">
      <c r="A78" s="3" t="s">
        <v>290</v>
      </c>
      <c r="B78" s="4"/>
      <c r="C78" s="4"/>
      <c r="D78" s="4"/>
      <c r="L78" s="21"/>
      <c r="M78" s="21"/>
      <c r="N78" s="21"/>
      <c r="O78" s="21"/>
      <c r="P78" s="21"/>
    </row>
    <row r="79" spans="1:16" x14ac:dyDescent="0.35">
      <c r="A79" s="2" t="s">
        <v>0</v>
      </c>
      <c r="B79" s="4">
        <v>1</v>
      </c>
      <c r="C79" s="4">
        <v>2</v>
      </c>
      <c r="D79" s="4"/>
      <c r="F79">
        <v>1</v>
      </c>
      <c r="G79">
        <v>1</v>
      </c>
      <c r="J79">
        <v>1</v>
      </c>
      <c r="L79" s="30">
        <f>SUMPRODUCT(
  --(LEFT([1]!day_11[produk], LEN($A78)) = $A78),
  --(ISNUMBER(VALUE(MID([1]!day_11[produk], LEN($A78)+1, 1)))),
  [1]!day_11[qty]
)</f>
        <v>0</v>
      </c>
      <c r="M79" s="30">
        <f>SUMPRODUCT(
  --(LEFT([1]!day_11[tujuan], LEN($A78)) = $A78),
  --(ISNUMBER(VALUE(MID([1]!day_11[tujuan], LEN($A78)+1, 1)))),
  [1]!day_11[harga]
)</f>
        <v>0</v>
      </c>
      <c r="N79" s="30">
        <f>SUMPRODUCT(
  --(LEFT([1]!day_11[qty], LEN($A78)) = $A78),
  --(ISNUMBER(VALUE(MID([1]!day_11[qty], LEN($A78)+1, 1)))),
  [1]!day_11[produk]
)</f>
        <v>0</v>
      </c>
      <c r="O79" s="30">
        <f>SUMPRODUCT(
  --(LEFT([1]!day_11[harga], LEN($A78)) = $A78),
  --(ISNUMBER(VALUE(MID([1]!day_11[harga], LEN($A78)+1, 1)))),
  [1]!day_11[tujuan]
)</f>
        <v>0</v>
      </c>
      <c r="P79" s="30">
        <f>SUMPRODUCT(
  --(LEFT([1]!day_11[produk], LEN($A78)) = $A78),
  --(ISNUMBER(VALUE(MID([1]!day_11[produk], LEN($A78)+1, 1)))),
  [1]!day_11[qty]
)</f>
        <v>0</v>
      </c>
    </row>
    <row r="80" spans="1:16" x14ac:dyDescent="0.35">
      <c r="A80" s="2" t="s">
        <v>1</v>
      </c>
      <c r="B80" s="20">
        <v>9996</v>
      </c>
      <c r="C80" s="20">
        <v>15495</v>
      </c>
      <c r="D80" s="28"/>
      <c r="F80" s="20">
        <v>5500</v>
      </c>
      <c r="G80" s="20">
        <v>5500</v>
      </c>
      <c r="J80" s="20">
        <v>5500</v>
      </c>
      <c r="L80" s="30">
        <f>SUMPRODUCT(
  --(LEFT([1]!day_11[produk], LEN($A78)) = $A78),
  --(ISNUMBER(VALUE(MID([1]!day_11[produk], LEN($A78)+1, 1)))),
  [1]!day_11[harga]
)</f>
        <v>0</v>
      </c>
      <c r="M80" s="30">
        <f>SUMPRODUCT(
  --(LEFT([1]!day_11[tujuan], LEN($A78)) = $A78),
  --(ISNUMBER(VALUE(MID([1]!day_11[tujuan], LEN($A78)+1, 1)))),
  [1]!day_11[produk]
)</f>
        <v>0</v>
      </c>
      <c r="N80" s="30">
        <f>SUMPRODUCT(
  --(LEFT([1]!day_11[qty], LEN($A78)) = $A78),
  --(ISNUMBER(VALUE(MID([1]!day_11[qty], LEN($A78)+1, 1)))),
  [1]!day_11[tujuan]
)</f>
        <v>0</v>
      </c>
      <c r="O80" s="30">
        <f>SUMPRODUCT(
  --(LEFT([1]!day_11[harga], LEN($A78)) = $A78),
  --(ISNUMBER(VALUE(MID([1]!day_11[harga], LEN($A78)+1, 1)))),
  [1]!day_11[qty]
)</f>
        <v>0</v>
      </c>
      <c r="P80" s="30">
        <f>SUMPRODUCT(
  --(LEFT([1]!day_11[produk], LEN($A78)) = $A78),
  --(ISNUMBER(VALUE(MID([1]!day_11[produk], LEN($A78)+1, 1)))),
  [1]!day_11[harga]
)</f>
        <v>0</v>
      </c>
    </row>
    <row r="81" spans="1:16" x14ac:dyDescent="0.35">
      <c r="B81" s="4"/>
      <c r="C81" s="4"/>
      <c r="D81" s="4"/>
      <c r="L81" s="21"/>
      <c r="M81" s="21"/>
      <c r="N81" s="21"/>
      <c r="O81" s="21"/>
      <c r="P81" s="21"/>
    </row>
    <row r="82" spans="1:16" x14ac:dyDescent="0.35">
      <c r="A82" s="1" t="s">
        <v>121</v>
      </c>
      <c r="B82" s="4"/>
      <c r="C82" s="4"/>
      <c r="D82" s="4"/>
      <c r="L82" s="21"/>
      <c r="M82" s="21"/>
      <c r="N82" s="21"/>
      <c r="O82" s="21"/>
      <c r="P82" s="21"/>
    </row>
    <row r="83" spans="1:16" x14ac:dyDescent="0.35">
      <c r="A83" s="3" t="s">
        <v>291</v>
      </c>
      <c r="B83" s="4"/>
      <c r="C83" s="4"/>
      <c r="D83" s="4"/>
      <c r="L83" s="21"/>
      <c r="M83" s="21"/>
      <c r="N83" s="21"/>
      <c r="O83" s="21"/>
      <c r="P83" s="21"/>
    </row>
    <row r="84" spans="1:16" x14ac:dyDescent="0.35">
      <c r="A84" s="2" t="s">
        <v>0</v>
      </c>
      <c r="B84" s="4">
        <v>2</v>
      </c>
      <c r="C84" s="4"/>
      <c r="D84" s="4">
        <v>1</v>
      </c>
      <c r="E84">
        <v>1</v>
      </c>
      <c r="I84">
        <v>1</v>
      </c>
      <c r="L84" s="30">
        <f>SUMPRODUCT(
  --(LEFT([1]!day_11[produk], LEN($A83)) = $A83),
  --(ISNUMBER(VALUE(MID([1]!day_11[produk], LEN($A83)+1, 1)))),
  [1]!day_11[qty]
)</f>
        <v>3</v>
      </c>
      <c r="M84" s="30">
        <f>SUMPRODUCT(
  --(LEFT([1]!day_11[tujuan], LEN($A83)) = $A83),
  --(ISNUMBER(VALUE(MID([1]!day_11[tujuan], LEN($A83)+1, 1)))),
  [1]!day_11[harga]
)</f>
        <v>0</v>
      </c>
      <c r="N84" s="30">
        <f>SUMPRODUCT(
  --(LEFT([1]!day_11[qty], LEN($A83)) = $A83),
  --(ISNUMBER(VALUE(MID([1]!day_11[qty], LEN($A83)+1, 1)))),
  [1]!day_11[produk]
)</f>
        <v>0</v>
      </c>
      <c r="O84" s="30">
        <f>SUMPRODUCT(
  --(LEFT([1]!day_11[harga], LEN($A83)) = $A83),
  --(ISNUMBER(VALUE(MID([1]!day_11[harga], LEN($A83)+1, 1)))),
  [1]!day_11[tujuan]
)</f>
        <v>0</v>
      </c>
      <c r="P84" s="30">
        <f>SUMPRODUCT(
  --(LEFT([1]!day_11[produk], LEN($A83)) = $A83),
  --(ISNUMBER(VALUE(MID([1]!day_11[produk], LEN($A83)+1, 1)))),
  [1]!day_11[qty]
)</f>
        <v>3</v>
      </c>
    </row>
    <row r="85" spans="1:16" x14ac:dyDescent="0.35">
      <c r="A85" s="2" t="s">
        <v>1</v>
      </c>
      <c r="B85" s="20">
        <v>33730</v>
      </c>
      <c r="C85" s="4"/>
      <c r="D85" s="20">
        <v>16930</v>
      </c>
      <c r="E85" s="20">
        <v>16930</v>
      </c>
      <c r="I85" s="20">
        <v>16980</v>
      </c>
      <c r="L85" s="30">
        <f>SUMPRODUCT(
  --(LEFT([1]!day_11[produk], LEN($A83)) = $A83),
  --(ISNUMBER(VALUE(MID([1]!day_11[produk], LEN($A83)+1, 1)))),
  [1]!day_11[harga]
)</f>
        <v>73340</v>
      </c>
      <c r="M85" s="30">
        <f>SUMPRODUCT(
  --(LEFT([1]!day_11[tujuan], LEN($A83)) = $A83),
  --(ISNUMBER(VALUE(MID([1]!day_11[tujuan], LEN($A83)+1, 1)))),
  [1]!day_11[produk]
)</f>
        <v>0</v>
      </c>
      <c r="N85" s="30">
        <f>SUMPRODUCT(
  --(LEFT([1]!day_11[qty], LEN($A83)) = $A83),
  --(ISNUMBER(VALUE(MID([1]!day_11[qty], LEN($A83)+1, 1)))),
  [1]!day_11[tujuan]
)</f>
        <v>0</v>
      </c>
      <c r="O85" s="30">
        <f>SUMPRODUCT(
  --(LEFT([1]!day_11[harga], LEN($A83)) = $A83),
  --(ISNUMBER(VALUE(MID([1]!day_11[harga], LEN($A83)+1, 1)))),
  [1]!day_11[qty]
)</f>
        <v>0</v>
      </c>
      <c r="P85" s="30">
        <f>SUMPRODUCT(
  --(LEFT([1]!day_11[produk], LEN($A83)) = $A83),
  --(ISNUMBER(VALUE(MID([1]!day_11[produk], LEN($A83)+1, 1)))),
  [1]!day_11[harga]
)</f>
        <v>73340</v>
      </c>
    </row>
    <row r="86" spans="1:16" x14ac:dyDescent="0.35">
      <c r="B86" s="4"/>
      <c r="C86" s="4"/>
      <c r="D86" s="4"/>
      <c r="L86" s="21"/>
      <c r="M86" s="21"/>
      <c r="N86" s="21"/>
      <c r="O86" s="21"/>
      <c r="P86" s="21"/>
    </row>
    <row r="87" spans="1:16" x14ac:dyDescent="0.35">
      <c r="A87" s="1" t="s">
        <v>122</v>
      </c>
      <c r="B87" s="4"/>
      <c r="C87" s="4"/>
      <c r="D87" s="4"/>
      <c r="L87" s="21"/>
      <c r="M87" s="21"/>
      <c r="N87" s="21"/>
      <c r="O87" s="21"/>
      <c r="P87" s="21"/>
    </row>
    <row r="88" spans="1:16" x14ac:dyDescent="0.35">
      <c r="A88" s="3" t="s">
        <v>292</v>
      </c>
      <c r="B88" s="4"/>
      <c r="C88" s="4"/>
      <c r="D88" s="4"/>
      <c r="L88" s="21"/>
      <c r="M88" s="21"/>
      <c r="N88" s="21"/>
      <c r="O88" s="21"/>
      <c r="P88" s="21"/>
    </row>
    <row r="89" spans="1:16" x14ac:dyDescent="0.35">
      <c r="A89" s="2" t="s">
        <v>0</v>
      </c>
      <c r="B89" s="4">
        <v>4</v>
      </c>
      <c r="C89" s="4">
        <v>2</v>
      </c>
      <c r="D89" s="4">
        <v>3</v>
      </c>
      <c r="E89">
        <v>1</v>
      </c>
      <c r="F89">
        <v>1</v>
      </c>
      <c r="H89">
        <v>3</v>
      </c>
      <c r="I89">
        <v>1</v>
      </c>
      <c r="K89">
        <v>3</v>
      </c>
      <c r="L89" s="30">
        <f>SUMPRODUCT(
  --(LEFT([1]!day_11[produk], LEN($A88)) = $A88),
  --(ISNUMBER(VALUE(MID([1]!day_11[produk], LEN($A88)+1, 1)))),
  [1]!day_11[qty]
)</f>
        <v>1</v>
      </c>
      <c r="M89" s="30">
        <f>SUMPRODUCT(
  --(LEFT([1]!day_11[tujuan], LEN($A88)) = $A88),
  --(ISNUMBER(VALUE(MID([1]!day_11[tujuan], LEN($A88)+1, 1)))),
  [1]!day_11[harga]
)</f>
        <v>0</v>
      </c>
      <c r="N89" s="30">
        <f>SUMPRODUCT(
  --(LEFT([1]!day_11[qty], LEN($A88)) = $A88),
  --(ISNUMBER(VALUE(MID([1]!day_11[qty], LEN($A88)+1, 1)))),
  [1]!day_11[produk]
)</f>
        <v>0</v>
      </c>
      <c r="O89" s="30">
        <f>SUMPRODUCT(
  --(LEFT([1]!day_11[harga], LEN($A88)) = $A88),
  --(ISNUMBER(VALUE(MID([1]!day_11[harga], LEN($A88)+1, 1)))),
  [1]!day_11[tujuan]
)</f>
        <v>0</v>
      </c>
      <c r="P89" s="30">
        <f>SUMPRODUCT(
  --(LEFT([1]!day_11[produk], LEN($A88)) = $A88),
  --(ISNUMBER(VALUE(MID([1]!day_11[produk], LEN($A88)+1, 1)))),
  [1]!day_11[qty]
)</f>
        <v>1</v>
      </c>
    </row>
    <row r="90" spans="1:16" x14ac:dyDescent="0.35">
      <c r="A90" s="2" t="s">
        <v>1</v>
      </c>
      <c r="B90" s="20">
        <v>128245</v>
      </c>
      <c r="C90" s="20">
        <v>39480</v>
      </c>
      <c r="D90" s="20">
        <v>128310</v>
      </c>
      <c r="E90" s="20">
        <v>44235</v>
      </c>
      <c r="F90" s="20">
        <v>19765</v>
      </c>
      <c r="H90" s="20">
        <v>103565</v>
      </c>
      <c r="I90" s="20">
        <v>44235</v>
      </c>
      <c r="K90" s="20">
        <v>59205</v>
      </c>
      <c r="L90" s="30">
        <f>SUMPRODUCT(
  --(LEFT([1]!day_11[produk], LEN($A88)) = $A88),
  --(ISNUMBER(VALUE(MID([1]!day_11[produk], LEN($A88)+1, 1)))),
  [1]!day_11[harga]
)</f>
        <v>19915</v>
      </c>
      <c r="M90" s="30">
        <f>SUMPRODUCT(
  --(LEFT([1]!day_11[tujuan], LEN($A88)) = $A88),
  --(ISNUMBER(VALUE(MID([1]!day_11[tujuan], LEN($A88)+1, 1)))),
  [1]!day_11[produk]
)</f>
        <v>0</v>
      </c>
      <c r="N90" s="30">
        <f>SUMPRODUCT(
  --(LEFT([1]!day_11[qty], LEN($A88)) = $A88),
  --(ISNUMBER(VALUE(MID([1]!day_11[qty], LEN($A88)+1, 1)))),
  [1]!day_11[tujuan]
)</f>
        <v>0</v>
      </c>
      <c r="O90" s="30">
        <f>SUMPRODUCT(
  --(LEFT([1]!day_11[harga], LEN($A88)) = $A88),
  --(ISNUMBER(VALUE(MID([1]!day_11[harga], LEN($A88)+1, 1)))),
  [1]!day_11[qty]
)</f>
        <v>0</v>
      </c>
      <c r="P90" s="30">
        <f>SUMPRODUCT(
  --(LEFT([1]!day_11[produk], LEN($A88)) = $A88),
  --(ISNUMBER(VALUE(MID([1]!day_11[produk], LEN($A88)+1, 1)))),
  [1]!day_11[harga]
)</f>
        <v>19915</v>
      </c>
    </row>
    <row r="91" spans="1:16" x14ac:dyDescent="0.35">
      <c r="B91" s="4"/>
      <c r="C91" s="4"/>
      <c r="D91" s="4"/>
      <c r="L91" s="21"/>
      <c r="M91" s="21"/>
      <c r="N91" s="21"/>
      <c r="O91" s="21"/>
      <c r="P91" s="21"/>
    </row>
    <row r="92" spans="1:16" x14ac:dyDescent="0.35">
      <c r="A92" s="1" t="s">
        <v>123</v>
      </c>
      <c r="B92" s="4"/>
      <c r="C92" s="4"/>
      <c r="D92" s="4"/>
      <c r="L92" s="21"/>
      <c r="M92" s="21"/>
      <c r="N92" s="21"/>
      <c r="O92" s="21"/>
      <c r="P92" s="21"/>
    </row>
    <row r="93" spans="1:16" x14ac:dyDescent="0.35">
      <c r="A93" s="3" t="s">
        <v>293</v>
      </c>
      <c r="B93" s="4"/>
      <c r="C93" s="4"/>
      <c r="D93" s="4"/>
      <c r="L93" s="21"/>
      <c r="M93" s="21"/>
      <c r="N93" s="21"/>
      <c r="O93" s="21"/>
      <c r="P93" s="21"/>
    </row>
    <row r="94" spans="1:16" x14ac:dyDescent="0.35">
      <c r="A94" s="2" t="s">
        <v>0</v>
      </c>
      <c r="B94" s="4">
        <v>13</v>
      </c>
      <c r="C94" s="4">
        <v>16</v>
      </c>
      <c r="D94" s="4">
        <v>15</v>
      </c>
      <c r="E94" s="4">
        <v>19</v>
      </c>
      <c r="F94" s="4">
        <v>14</v>
      </c>
      <c r="G94" s="4">
        <v>6</v>
      </c>
      <c r="H94" s="4">
        <v>13</v>
      </c>
      <c r="I94" s="4">
        <v>12</v>
      </c>
      <c r="J94" s="4">
        <v>14</v>
      </c>
      <c r="K94" s="4">
        <v>18</v>
      </c>
      <c r="L94" s="30">
        <f>SUMPRODUCT(
  --(LEFT([1]!day_11[produk], LEN($A93)) = $A93),
  --(ISNUMBER(VALUE(MID([1]!day_11[produk], LEN($A93)+1, 1)))),
  [1]!day_11[qty]
)</f>
        <v>5</v>
      </c>
      <c r="M94" s="30">
        <f>SUMPRODUCT(
  --(LEFT([1]!day_11[tujuan], LEN($A93)) = $A93),
  --(ISNUMBER(VALUE(MID([1]!day_11[tujuan], LEN($A93)+1, 1)))),
  [1]!day_11[harga]
)</f>
        <v>0</v>
      </c>
      <c r="N94" s="30">
        <f>SUMPRODUCT(
  --(LEFT([1]!day_11[qty], LEN($A93)) = $A93),
  --(ISNUMBER(VALUE(MID([1]!day_11[qty], LEN($A93)+1, 1)))),
  [1]!day_11[produk]
)</f>
        <v>0</v>
      </c>
      <c r="O94" s="30">
        <f>SUMPRODUCT(
  --(LEFT([1]!day_11[harga], LEN($A93)) = $A93),
  --(ISNUMBER(VALUE(MID([1]!day_11[harga], LEN($A93)+1, 1)))),
  [1]!day_11[tujuan]
)</f>
        <v>0</v>
      </c>
      <c r="P94" s="30">
        <f>SUMPRODUCT(
  --(LEFT([1]!day_11[produk], LEN($A93)) = $A93),
  --(ISNUMBER(VALUE(MID([1]!day_11[produk], LEN($A93)+1, 1)))),
  [1]!day_11[qty]
)</f>
        <v>5</v>
      </c>
    </row>
    <row r="95" spans="1:16" x14ac:dyDescent="0.35">
      <c r="A95" s="2" t="s">
        <v>1</v>
      </c>
      <c r="B95" s="20">
        <v>225490</v>
      </c>
      <c r="C95" s="20">
        <v>276951</v>
      </c>
      <c r="D95" s="20">
        <v>241460</v>
      </c>
      <c r="E95" s="20">
        <v>313015</v>
      </c>
      <c r="F95" s="20">
        <v>193186</v>
      </c>
      <c r="G95" s="20">
        <v>87130</v>
      </c>
      <c r="H95" s="20">
        <v>161355</v>
      </c>
      <c r="I95" s="20">
        <v>146230</v>
      </c>
      <c r="J95" s="20">
        <v>200330</v>
      </c>
      <c r="K95" s="20">
        <v>259480</v>
      </c>
      <c r="L95" s="30">
        <f>SUMPRODUCT(
  --(LEFT([1]!day_11[produk], LEN($A93)) = $A93),
  --(ISNUMBER(VALUE(MID([1]!day_11[produk], LEN($A93)+1, 1)))),
  [1]!day_11[harga]
)</f>
        <v>71625</v>
      </c>
      <c r="M95" s="30">
        <f>SUMPRODUCT(
  --(LEFT([1]!day_11[tujuan], LEN($A93)) = $A93),
  --(ISNUMBER(VALUE(MID([1]!day_11[tujuan], LEN($A93)+1, 1)))),
  [1]!day_11[produk]
)</f>
        <v>0</v>
      </c>
      <c r="N95" s="30">
        <f>SUMPRODUCT(
  --(LEFT([1]!day_11[qty], LEN($A93)) = $A93),
  --(ISNUMBER(VALUE(MID([1]!day_11[qty], LEN($A93)+1, 1)))),
  [1]!day_11[tujuan]
)</f>
        <v>0</v>
      </c>
      <c r="O95" s="30">
        <f>SUMPRODUCT(
  --(LEFT([1]!day_11[harga], LEN($A93)) = $A93),
  --(ISNUMBER(VALUE(MID([1]!day_11[harga], LEN($A93)+1, 1)))),
  [1]!day_11[qty]
)</f>
        <v>0</v>
      </c>
      <c r="P95" s="30">
        <f>SUMPRODUCT(
  --(LEFT([1]!day_11[produk], LEN($A93)) = $A93),
  --(ISNUMBER(VALUE(MID([1]!day_11[produk], LEN($A93)+1, 1)))),
  [1]!day_11[harga]
)</f>
        <v>71625</v>
      </c>
    </row>
    <row r="96" spans="1:16" x14ac:dyDescent="0.35">
      <c r="B96" s="4"/>
      <c r="C96" s="4"/>
      <c r="D96" s="4"/>
      <c r="L96" s="21"/>
      <c r="M96" s="21"/>
      <c r="N96" s="21"/>
      <c r="O96" s="21"/>
      <c r="P96" s="21"/>
    </row>
    <row r="97" spans="1:16" x14ac:dyDescent="0.35">
      <c r="A97" s="1" t="s">
        <v>124</v>
      </c>
      <c r="B97" s="4"/>
      <c r="C97" s="4"/>
      <c r="D97" s="4"/>
      <c r="L97" s="21"/>
      <c r="M97" s="21"/>
      <c r="N97" s="21"/>
      <c r="O97" s="21"/>
      <c r="P97" s="21"/>
    </row>
    <row r="98" spans="1:16" x14ac:dyDescent="0.35">
      <c r="A98" s="3" t="s">
        <v>294</v>
      </c>
      <c r="B98" s="4"/>
      <c r="C98" s="4"/>
      <c r="D98" s="4"/>
      <c r="L98" s="21"/>
      <c r="M98" s="21"/>
      <c r="N98" s="21"/>
      <c r="O98" s="21"/>
      <c r="P98" s="21"/>
    </row>
    <row r="99" spans="1:16" x14ac:dyDescent="0.35">
      <c r="A99" s="2" t="s">
        <v>0</v>
      </c>
      <c r="B99" s="4">
        <v>7</v>
      </c>
      <c r="C99" s="4">
        <v>4</v>
      </c>
      <c r="D99" s="4">
        <v>6</v>
      </c>
      <c r="E99">
        <v>5</v>
      </c>
      <c r="F99">
        <v>2</v>
      </c>
      <c r="H99">
        <v>2</v>
      </c>
      <c r="I99">
        <v>4</v>
      </c>
      <c r="J99">
        <v>2</v>
      </c>
      <c r="K99">
        <v>1</v>
      </c>
      <c r="L99" s="30">
        <f>SUMPRODUCT(
  --(LEFT([1]!day_11[produk], LEN($A98)) = $A98),
  --(ISNUMBER(VALUE(MID([1]!day_11[produk], LEN($A98)+1, 1)))),
  [1]!day_11[qty]
)</f>
        <v>0</v>
      </c>
      <c r="M99" s="30">
        <f>SUMPRODUCT(
  --(LEFT([1]!day_11[tujuan], LEN($A98)) = $A98),
  --(ISNUMBER(VALUE(MID([1]!day_11[tujuan], LEN($A98)+1, 1)))),
  [1]!day_11[harga]
)</f>
        <v>0</v>
      </c>
      <c r="N99" s="30">
        <f>SUMPRODUCT(
  --(LEFT([1]!day_11[qty], LEN($A98)) = $A98),
  --(ISNUMBER(VALUE(MID([1]!day_11[qty], LEN($A98)+1, 1)))),
  [1]!day_11[produk]
)</f>
        <v>0</v>
      </c>
      <c r="O99" s="30">
        <f>SUMPRODUCT(
  --(LEFT([1]!day_11[harga], LEN($A98)) = $A98),
  --(ISNUMBER(VALUE(MID([1]!day_11[harga], LEN($A98)+1, 1)))),
  [1]!day_11[tujuan]
)</f>
        <v>0</v>
      </c>
      <c r="P99" s="30">
        <f>SUMPRODUCT(
  --(LEFT([1]!day_11[produk], LEN($A98)) = $A98),
  --(ISNUMBER(VALUE(MID([1]!day_11[produk], LEN($A98)+1, 1)))),
  [1]!day_11[qty]
)</f>
        <v>0</v>
      </c>
    </row>
    <row r="100" spans="1:16" x14ac:dyDescent="0.35">
      <c r="A100" s="2" t="s">
        <v>1</v>
      </c>
      <c r="B100" s="20">
        <v>540685</v>
      </c>
      <c r="C100" s="20">
        <v>234770</v>
      </c>
      <c r="D100" s="20">
        <v>380880</v>
      </c>
      <c r="E100" s="20">
        <v>322350</v>
      </c>
      <c r="F100" s="20">
        <v>117570</v>
      </c>
      <c r="H100" s="20">
        <v>146395</v>
      </c>
      <c r="I100" s="20">
        <v>263735</v>
      </c>
      <c r="J100" s="20">
        <v>117260</v>
      </c>
      <c r="K100" s="20">
        <v>58630</v>
      </c>
      <c r="L100" s="30">
        <f>SUMPRODUCT(
  --(LEFT([1]!day_11[produk], LEN($A98)) = $A98),
  --(ISNUMBER(VALUE(MID([1]!day_11[produk], LEN($A98)+1, 1)))),
  [1]!day_11[harga]
)</f>
        <v>0</v>
      </c>
      <c r="M100" s="30">
        <f>SUMPRODUCT(
  --(LEFT([1]!day_11[tujuan], LEN($A98)) = $A98),
  --(ISNUMBER(VALUE(MID([1]!day_11[tujuan], LEN($A98)+1, 1)))),
  [1]!day_11[produk]
)</f>
        <v>0</v>
      </c>
      <c r="N100" s="30">
        <f>SUMPRODUCT(
  --(LEFT([1]!day_11[qty], LEN($A98)) = $A98),
  --(ISNUMBER(VALUE(MID([1]!day_11[qty], LEN($A98)+1, 1)))),
  [1]!day_11[tujuan]
)</f>
        <v>0</v>
      </c>
      <c r="O100" s="30">
        <f>SUMPRODUCT(
  --(LEFT([1]!day_11[harga], LEN($A98)) = $A98),
  --(ISNUMBER(VALUE(MID([1]!day_11[harga], LEN($A98)+1, 1)))),
  [1]!day_11[qty]
)</f>
        <v>0</v>
      </c>
      <c r="P100" s="30">
        <f>SUMPRODUCT(
  --(LEFT([1]!day_11[produk], LEN($A98)) = $A98),
  --(ISNUMBER(VALUE(MID([1]!day_11[produk], LEN($A98)+1, 1)))),
  [1]!day_11[harga]
)</f>
        <v>0</v>
      </c>
    </row>
    <row r="101" spans="1:16" x14ac:dyDescent="0.35">
      <c r="B101" s="4"/>
      <c r="C101" s="4"/>
      <c r="D101" s="4"/>
      <c r="L101" s="21"/>
      <c r="M101" s="21"/>
      <c r="N101" s="21"/>
      <c r="O101" s="21"/>
      <c r="P101" s="21"/>
    </row>
    <row r="102" spans="1:16" x14ac:dyDescent="0.35">
      <c r="A102" s="1" t="s">
        <v>125</v>
      </c>
      <c r="B102" s="4"/>
      <c r="C102" s="4"/>
      <c r="D102" s="4"/>
      <c r="L102" s="21"/>
      <c r="M102" s="21"/>
      <c r="N102" s="21"/>
      <c r="O102" s="21"/>
      <c r="P102" s="21"/>
    </row>
    <row r="103" spans="1:16" x14ac:dyDescent="0.35">
      <c r="A103" s="3" t="s">
        <v>295</v>
      </c>
      <c r="B103" s="4"/>
      <c r="C103" s="4"/>
      <c r="D103" s="4"/>
      <c r="L103" s="21"/>
      <c r="M103" s="21"/>
      <c r="N103" s="21"/>
      <c r="O103" s="21"/>
      <c r="P103" s="21"/>
    </row>
    <row r="104" spans="1:16" x14ac:dyDescent="0.35">
      <c r="A104" s="2" t="s">
        <v>0</v>
      </c>
      <c r="B104" s="4"/>
      <c r="C104" s="4"/>
      <c r="D104" s="4"/>
      <c r="L104" s="30">
        <f>SUMPRODUCT(
  --(LEFT([1]!day_11[produk], LEN($A103)) = $A103),
  --(ISNUMBER(VALUE(MID([1]!day_11[produk], LEN($A103)+1, 1)))),
  [1]!day_11[qty]
)</f>
        <v>0</v>
      </c>
      <c r="M104" s="30">
        <f>SUMPRODUCT(
  --(LEFT([1]!day_11[tujuan], LEN($A103)) = $A103),
  --(ISNUMBER(VALUE(MID([1]!day_11[tujuan], LEN($A103)+1, 1)))),
  [1]!day_11[harga]
)</f>
        <v>0</v>
      </c>
      <c r="N104" s="30">
        <f>SUMPRODUCT(
  --(LEFT([1]!day_11[qty], LEN($A103)) = $A103),
  --(ISNUMBER(VALUE(MID([1]!day_11[qty], LEN($A103)+1, 1)))),
  [1]!day_11[produk]
)</f>
        <v>0</v>
      </c>
      <c r="O104" s="30">
        <f>SUMPRODUCT(
  --(LEFT([1]!day_11[harga], LEN($A103)) = $A103),
  --(ISNUMBER(VALUE(MID([1]!day_11[harga], LEN($A103)+1, 1)))),
  [1]!day_11[tujuan]
)</f>
        <v>0</v>
      </c>
      <c r="P104" s="30">
        <f>SUMPRODUCT(
  --(LEFT([1]!day_11[produk], LEN($A103)) = $A103),
  --(ISNUMBER(VALUE(MID([1]!day_11[produk], LEN($A103)+1, 1)))),
  [1]!day_11[qty]
)</f>
        <v>0</v>
      </c>
    </row>
    <row r="105" spans="1:16" x14ac:dyDescent="0.35">
      <c r="A105" s="2" t="s">
        <v>1</v>
      </c>
      <c r="B105" s="4"/>
      <c r="C105" s="4"/>
      <c r="D105" s="4"/>
      <c r="L105" s="30">
        <f>SUMPRODUCT(
  --(LEFT([1]!day_11[produk], LEN($A103)) = $A103),
  --(ISNUMBER(VALUE(MID([1]!day_11[produk], LEN($A103)+1, 1)))),
  [1]!day_11[harga]
)</f>
        <v>0</v>
      </c>
      <c r="M105" s="30">
        <f>SUMPRODUCT(
  --(LEFT([1]!day_11[tujuan], LEN($A103)) = $A103),
  --(ISNUMBER(VALUE(MID([1]!day_11[tujuan], LEN($A103)+1, 1)))),
  [1]!day_11[produk]
)</f>
        <v>0</v>
      </c>
      <c r="N105" s="30">
        <f>SUMPRODUCT(
  --(LEFT([1]!day_11[qty], LEN($A103)) = $A103),
  --(ISNUMBER(VALUE(MID([1]!day_11[qty], LEN($A103)+1, 1)))),
  [1]!day_11[tujuan]
)</f>
        <v>0</v>
      </c>
      <c r="O105" s="30">
        <f>SUMPRODUCT(
  --(LEFT([1]!day_11[harga], LEN($A103)) = $A103),
  --(ISNUMBER(VALUE(MID([1]!day_11[harga], LEN($A103)+1, 1)))),
  [1]!day_11[qty]
)</f>
        <v>0</v>
      </c>
      <c r="P105" s="30">
        <f>SUMPRODUCT(
  --(LEFT([1]!day_11[produk], LEN($A103)) = $A103),
  --(ISNUMBER(VALUE(MID([1]!day_11[produk], LEN($A103)+1, 1)))),
  [1]!day_11[harga]
)</f>
        <v>0</v>
      </c>
    </row>
    <row r="106" spans="1:16" x14ac:dyDescent="0.35">
      <c r="B106" s="4"/>
      <c r="C106" s="4"/>
      <c r="D106" s="4"/>
      <c r="L106" s="21"/>
      <c r="M106" s="21"/>
      <c r="N106" s="21"/>
      <c r="O106" s="21"/>
      <c r="P106" s="21"/>
    </row>
    <row r="107" spans="1:16" x14ac:dyDescent="0.35">
      <c r="A107" s="1" t="s">
        <v>126</v>
      </c>
      <c r="B107" s="4"/>
      <c r="C107" s="4"/>
      <c r="D107" s="4"/>
      <c r="L107" s="21"/>
      <c r="M107" s="21"/>
      <c r="N107" s="21"/>
      <c r="O107" s="21"/>
      <c r="P107" s="21"/>
    </row>
    <row r="108" spans="1:16" x14ac:dyDescent="0.35">
      <c r="A108" s="3" t="s">
        <v>296</v>
      </c>
      <c r="B108" s="4"/>
      <c r="C108" s="4"/>
      <c r="D108" s="4"/>
      <c r="L108" s="21"/>
      <c r="M108" s="21"/>
      <c r="N108" s="21"/>
      <c r="O108" s="21"/>
      <c r="P108" s="21"/>
    </row>
    <row r="109" spans="1:16" x14ac:dyDescent="0.35">
      <c r="A109" s="2" t="s">
        <v>0</v>
      </c>
      <c r="B109" s="4"/>
      <c r="C109" s="4"/>
      <c r="D109" s="4"/>
      <c r="F109">
        <v>1</v>
      </c>
      <c r="L109" s="30">
        <f>SUMPRODUCT(
  --(LEFT([1]!day_11[produk], LEN($A108)) = $A108),
  --(ISNUMBER(VALUE(MID([1]!day_11[produk], LEN($A108)+1, 1)))),
  [1]!day_11[qty]
)</f>
        <v>0</v>
      </c>
      <c r="M109" s="30">
        <f>SUMPRODUCT(
  --(LEFT([1]!day_11[tujuan], LEN($A108)) = $A108),
  --(ISNUMBER(VALUE(MID([1]!day_11[tujuan], LEN($A108)+1, 1)))),
  [1]!day_11[harga]
)</f>
        <v>0</v>
      </c>
      <c r="N109" s="30">
        <f>SUMPRODUCT(
  --(LEFT([1]!day_11[qty], LEN($A108)) = $A108),
  --(ISNUMBER(VALUE(MID([1]!day_11[qty], LEN($A108)+1, 1)))),
  [1]!day_11[produk]
)</f>
        <v>0</v>
      </c>
      <c r="O109" s="30">
        <f>SUMPRODUCT(
  --(LEFT([1]!day_11[harga], LEN($A108)) = $A108),
  --(ISNUMBER(VALUE(MID([1]!day_11[harga], LEN($A108)+1, 1)))),
  [1]!day_11[tujuan]
)</f>
        <v>0</v>
      </c>
      <c r="P109" s="30">
        <f>SUMPRODUCT(
  --(LEFT([1]!day_11[produk], LEN($A108)) = $A108),
  --(ISNUMBER(VALUE(MID([1]!day_11[produk], LEN($A108)+1, 1)))),
  [1]!day_11[qty]
)</f>
        <v>0</v>
      </c>
    </row>
    <row r="110" spans="1:16" x14ac:dyDescent="0.35">
      <c r="A110" s="2" t="s">
        <v>1</v>
      </c>
      <c r="B110" s="4"/>
      <c r="C110" s="4"/>
      <c r="D110" s="4"/>
      <c r="F110" s="20">
        <v>174830</v>
      </c>
      <c r="L110" s="30">
        <f>SUMPRODUCT(
  --(LEFT([1]!day_11[produk], LEN($A108)) = $A108),
  --(ISNUMBER(VALUE(MID([1]!day_11[produk], LEN($A108)+1, 1)))),
  [1]!day_11[harga]
)</f>
        <v>0</v>
      </c>
      <c r="M110" s="30">
        <f>SUMPRODUCT(
  --(LEFT([1]!day_11[tujuan], LEN($A108)) = $A108),
  --(ISNUMBER(VALUE(MID([1]!day_11[tujuan], LEN($A108)+1, 1)))),
  [1]!day_11[produk]
)</f>
        <v>0</v>
      </c>
      <c r="N110" s="30">
        <f>SUMPRODUCT(
  --(LEFT([1]!day_11[qty], LEN($A108)) = $A108),
  --(ISNUMBER(VALUE(MID([1]!day_11[qty], LEN($A108)+1, 1)))),
  [1]!day_11[tujuan]
)</f>
        <v>0</v>
      </c>
      <c r="O110" s="30">
        <f>SUMPRODUCT(
  --(LEFT([1]!day_11[harga], LEN($A108)) = $A108),
  --(ISNUMBER(VALUE(MID([1]!day_11[harga], LEN($A108)+1, 1)))),
  [1]!day_11[qty]
)</f>
        <v>0</v>
      </c>
      <c r="P110" s="30">
        <f>SUMPRODUCT(
  --(LEFT([1]!day_11[produk], LEN($A108)) = $A108),
  --(ISNUMBER(VALUE(MID([1]!day_11[produk], LEN($A108)+1, 1)))),
  [1]!day_11[harga]
)</f>
        <v>0</v>
      </c>
    </row>
    <row r="111" spans="1:16" x14ac:dyDescent="0.35">
      <c r="B111" s="4"/>
      <c r="C111" s="4"/>
      <c r="D111" s="4"/>
      <c r="L111" s="21"/>
      <c r="M111" s="21"/>
      <c r="N111" s="21"/>
      <c r="O111" s="21"/>
      <c r="P111" s="21"/>
    </row>
    <row r="112" spans="1:16" x14ac:dyDescent="0.35">
      <c r="A112" s="1" t="s">
        <v>127</v>
      </c>
      <c r="B112" s="4"/>
      <c r="C112" s="4"/>
      <c r="D112" s="4"/>
      <c r="L112" s="21"/>
      <c r="M112" s="21"/>
      <c r="N112" s="21"/>
      <c r="O112" s="21"/>
      <c r="P112" s="21"/>
    </row>
    <row r="113" spans="1:16" x14ac:dyDescent="0.35">
      <c r="A113" s="3" t="s">
        <v>297</v>
      </c>
      <c r="B113" s="4"/>
      <c r="C113" s="4"/>
      <c r="D113" s="4"/>
      <c r="L113" s="21"/>
      <c r="M113" s="21"/>
      <c r="N113" s="21"/>
      <c r="O113" s="21"/>
      <c r="P113" s="21"/>
    </row>
    <row r="114" spans="1:16" x14ac:dyDescent="0.35">
      <c r="A114" s="2" t="s">
        <v>0</v>
      </c>
      <c r="B114" s="4"/>
      <c r="C114" s="4"/>
      <c r="D114" s="4"/>
      <c r="L114" s="30">
        <f>SUMPRODUCT(
  --(LEFT([1]!day_11[produk], LEN($A113)) = $A113),
  --(ISNUMBER(VALUE(MID([1]!day_11[produk], LEN($A113)+1, 1)))),
  [1]!day_11[qty]
)</f>
        <v>0</v>
      </c>
      <c r="M114" s="30">
        <f>SUMPRODUCT(
  --(LEFT([1]!day_11[tujuan], LEN($A113)) = $A113),
  --(ISNUMBER(VALUE(MID([1]!day_11[tujuan], LEN($A113)+1, 1)))),
  [1]!day_11[harga]
)</f>
        <v>0</v>
      </c>
      <c r="N114" s="30">
        <f>SUMPRODUCT(
  --(LEFT([1]!day_11[qty], LEN($A113)) = $A113),
  --(ISNUMBER(VALUE(MID([1]!day_11[qty], LEN($A113)+1, 1)))),
  [1]!day_11[produk]
)</f>
        <v>0</v>
      </c>
      <c r="O114" s="30">
        <f>SUMPRODUCT(
  --(LEFT([1]!day_11[harga], LEN($A113)) = $A113),
  --(ISNUMBER(VALUE(MID([1]!day_11[harga], LEN($A113)+1, 1)))),
  [1]!day_11[tujuan]
)</f>
        <v>0</v>
      </c>
      <c r="P114" s="30">
        <f>SUMPRODUCT(
  --(LEFT([1]!day_11[produk], LEN($A113)) = $A113),
  --(ISNUMBER(VALUE(MID([1]!day_11[produk], LEN($A113)+1, 1)))),
  [1]!day_11[qty]
)</f>
        <v>0</v>
      </c>
    </row>
    <row r="115" spans="1:16" x14ac:dyDescent="0.35">
      <c r="A115" s="2" t="s">
        <v>1</v>
      </c>
      <c r="B115" s="4"/>
      <c r="C115" s="4"/>
      <c r="D115" s="4"/>
      <c r="L115" s="30">
        <f>SUMPRODUCT(
  --(LEFT([1]!day_11[produk], LEN($A113)) = $A113),
  --(ISNUMBER(VALUE(MID([1]!day_11[produk], LEN($A113)+1, 1)))),
  [1]!day_11[harga]
)</f>
        <v>0</v>
      </c>
      <c r="M115" s="30">
        <f>SUMPRODUCT(
  --(LEFT([1]!day_11[tujuan], LEN($A113)) = $A113),
  --(ISNUMBER(VALUE(MID([1]!day_11[tujuan], LEN($A113)+1, 1)))),
  [1]!day_11[produk]
)</f>
        <v>0</v>
      </c>
      <c r="N115" s="30">
        <f>SUMPRODUCT(
  --(LEFT([1]!day_11[qty], LEN($A113)) = $A113),
  --(ISNUMBER(VALUE(MID([1]!day_11[qty], LEN($A113)+1, 1)))),
  [1]!day_11[tujuan]
)</f>
        <v>0</v>
      </c>
      <c r="O115" s="30">
        <f>SUMPRODUCT(
  --(LEFT([1]!day_11[harga], LEN($A113)) = $A113),
  --(ISNUMBER(VALUE(MID([1]!day_11[harga], LEN($A113)+1, 1)))),
  [1]!day_11[qty]
)</f>
        <v>0</v>
      </c>
      <c r="P115" s="30">
        <f>SUMPRODUCT(
  --(LEFT([1]!day_11[produk], LEN($A113)) = $A113),
  --(ISNUMBER(VALUE(MID([1]!day_11[produk], LEN($A113)+1, 1)))),
  [1]!day_11[harga]
)</f>
        <v>0</v>
      </c>
    </row>
    <row r="116" spans="1:16" x14ac:dyDescent="0.35">
      <c r="B116" s="4"/>
      <c r="C116" s="4"/>
      <c r="D116" s="4"/>
      <c r="L116" s="21"/>
      <c r="M116" s="21"/>
      <c r="N116" s="21"/>
      <c r="O116" s="21"/>
      <c r="P116" s="21"/>
    </row>
    <row r="117" spans="1:16" x14ac:dyDescent="0.35">
      <c r="A117" s="1" t="s">
        <v>128</v>
      </c>
      <c r="B117" s="4"/>
      <c r="C117" s="4"/>
      <c r="D117" s="4"/>
      <c r="L117" s="21"/>
      <c r="M117" s="21"/>
      <c r="N117" s="21"/>
      <c r="O117" s="21"/>
      <c r="P117" s="21"/>
    </row>
    <row r="118" spans="1:16" x14ac:dyDescent="0.35">
      <c r="A118" s="3" t="s">
        <v>298</v>
      </c>
      <c r="B118" s="4"/>
      <c r="C118" s="4"/>
      <c r="D118" s="4"/>
      <c r="L118" s="21"/>
      <c r="M118" s="21"/>
      <c r="N118" s="21"/>
      <c r="O118" s="21"/>
      <c r="P118" s="21"/>
    </row>
    <row r="119" spans="1:16" x14ac:dyDescent="0.35">
      <c r="A119" s="2" t="s">
        <v>0</v>
      </c>
      <c r="B119" s="4">
        <v>42</v>
      </c>
      <c r="C119" s="4">
        <v>28</v>
      </c>
      <c r="D119" s="4">
        <v>46</v>
      </c>
      <c r="E119">
        <v>28</v>
      </c>
      <c r="F119">
        <v>40</v>
      </c>
      <c r="G119">
        <v>22</v>
      </c>
      <c r="H119">
        <v>34</v>
      </c>
      <c r="I119">
        <v>32</v>
      </c>
      <c r="J119">
        <v>32</v>
      </c>
      <c r="K119">
        <v>41</v>
      </c>
      <c r="L119" s="30">
        <f>SUMPRODUCT(
  --(LEFT([1]!day_11[produk], LEN($A118)) = $A118),
  --(ISNUMBER(VALUE(MID([1]!day_11[produk], LEN($A118)+1, 1)))),
  [1]!day_11[qty]
)</f>
        <v>15</v>
      </c>
      <c r="M119" s="30">
        <f>SUMPRODUCT(
  --(LEFT([1]!day_11[tujuan], LEN($A118)) = $A118),
  --(ISNUMBER(VALUE(MID([1]!day_11[tujuan], LEN($A118)+1, 1)))),
  [1]!day_11[harga]
)</f>
        <v>0</v>
      </c>
      <c r="N119" s="30">
        <f>SUMPRODUCT(
  --(LEFT([1]!day_11[qty], LEN($A118)) = $A118),
  --(ISNUMBER(VALUE(MID([1]!day_11[qty], LEN($A118)+1, 1)))),
  [1]!day_11[produk]
)</f>
        <v>0</v>
      </c>
      <c r="O119" s="30">
        <f>SUMPRODUCT(
  --(LEFT([1]!day_11[harga], LEN($A118)) = $A118),
  --(ISNUMBER(VALUE(MID([1]!day_11[harga], LEN($A118)+1, 1)))),
  [1]!day_11[tujuan]
)</f>
        <v>0</v>
      </c>
      <c r="P119" s="30">
        <f>SUMPRODUCT(
  --(LEFT([1]!day_11[produk], LEN($A118)) = $A118),
  --(ISNUMBER(VALUE(MID([1]!day_11[produk], LEN($A118)+1, 1)))),
  [1]!day_11[qty]
)</f>
        <v>15</v>
      </c>
    </row>
    <row r="120" spans="1:16" x14ac:dyDescent="0.35">
      <c r="A120" s="2" t="s">
        <v>1</v>
      </c>
      <c r="B120" s="20">
        <v>633679</v>
      </c>
      <c r="C120" s="20">
        <v>429676</v>
      </c>
      <c r="D120" s="20">
        <v>738076</v>
      </c>
      <c r="E120" s="20">
        <v>414792</v>
      </c>
      <c r="F120" s="20">
        <v>603127</v>
      </c>
      <c r="G120" s="20">
        <v>431932</v>
      </c>
      <c r="H120" s="20">
        <v>508292</v>
      </c>
      <c r="I120" s="20">
        <v>572682</v>
      </c>
      <c r="J120" s="20">
        <v>475496</v>
      </c>
      <c r="K120" s="20">
        <v>691231</v>
      </c>
      <c r="L120" s="30">
        <f>SUMPRODUCT(
  --(LEFT([1]!day_11[produk], LEN($A118)) = $A118),
  --(ISNUMBER(VALUE(MID([1]!day_11[produk], LEN($A118)+1, 1)))),
  [1]!day_11[harga]
)</f>
        <v>307864</v>
      </c>
      <c r="M120" s="30">
        <f>SUMPRODUCT(
  --(LEFT([1]!day_11[tujuan], LEN($A118)) = $A118),
  --(ISNUMBER(VALUE(MID([1]!day_11[tujuan], LEN($A118)+1, 1)))),
  [1]!day_11[produk]
)</f>
        <v>0</v>
      </c>
      <c r="N120" s="30">
        <f>SUMPRODUCT(
  --(LEFT([1]!day_11[qty], LEN($A118)) = $A118),
  --(ISNUMBER(VALUE(MID([1]!day_11[qty], LEN($A118)+1, 1)))),
  [1]!day_11[tujuan]
)</f>
        <v>0</v>
      </c>
      <c r="O120" s="30">
        <f>SUMPRODUCT(
  --(LEFT([1]!day_11[harga], LEN($A118)) = $A118),
  --(ISNUMBER(VALUE(MID([1]!day_11[harga], LEN($A118)+1, 1)))),
  [1]!day_11[qty]
)</f>
        <v>0</v>
      </c>
      <c r="P120" s="30">
        <f>SUMPRODUCT(
  --(LEFT([1]!day_11[produk], LEN($A118)) = $A118),
  --(ISNUMBER(VALUE(MID([1]!day_11[produk], LEN($A118)+1, 1)))),
  [1]!day_11[harga]
)</f>
        <v>307864</v>
      </c>
    </row>
    <row r="121" spans="1:16" x14ac:dyDescent="0.35">
      <c r="L121" s="21"/>
      <c r="M121" s="21"/>
      <c r="N121" s="21"/>
      <c r="O121" s="21"/>
      <c r="P121" s="21"/>
    </row>
    <row r="122" spans="1:16" x14ac:dyDescent="0.35">
      <c r="L122" s="21"/>
      <c r="M122" s="21"/>
      <c r="N122" s="21"/>
      <c r="O122" s="21"/>
      <c r="P122" s="21"/>
    </row>
    <row r="123" spans="1:16" x14ac:dyDescent="0.35">
      <c r="B123" s="10" t="s">
        <v>161</v>
      </c>
      <c r="C123" s="10" t="s">
        <v>159</v>
      </c>
      <c r="D123" s="10" t="s">
        <v>160</v>
      </c>
      <c r="L123" s="21"/>
      <c r="M123" s="21"/>
      <c r="N123" s="21"/>
      <c r="O123" s="21"/>
      <c r="P123" s="21"/>
    </row>
    <row r="124" spans="1:16" x14ac:dyDescent="0.35">
      <c r="B124" s="8" t="s">
        <v>324</v>
      </c>
      <c r="C124" s="9"/>
      <c r="D124" s="9"/>
      <c r="L124" s="30"/>
      <c r="M124" s="30"/>
      <c r="N124" s="30"/>
      <c r="O124" s="30"/>
      <c r="P124" s="30"/>
    </row>
    <row r="125" spans="1:16" x14ac:dyDescent="0.35">
      <c r="B125" s="8" t="s">
        <v>325</v>
      </c>
      <c r="C125" s="9"/>
      <c r="D125" s="9"/>
      <c r="L125" s="30"/>
      <c r="M125" s="30"/>
      <c r="N125" s="30"/>
      <c r="O125" s="30"/>
      <c r="P125" s="30"/>
    </row>
    <row r="126" spans="1:16" x14ac:dyDescent="0.35">
      <c r="B126" s="8" t="s">
        <v>326</v>
      </c>
      <c r="C126" s="9"/>
      <c r="D126" s="9"/>
    </row>
    <row r="127" spans="1:16" x14ac:dyDescent="0.35">
      <c r="B127" s="8" t="s">
        <v>327</v>
      </c>
      <c r="C127" s="9"/>
      <c r="D127" s="9"/>
    </row>
    <row r="128" spans="1:16" x14ac:dyDescent="0.35">
      <c r="B128" s="8" t="s">
        <v>328</v>
      </c>
      <c r="C128" s="9"/>
      <c r="D128" s="9"/>
    </row>
    <row r="129" spans="2:4" x14ac:dyDescent="0.35">
      <c r="B129" s="8" t="s">
        <v>329</v>
      </c>
      <c r="C129" s="9"/>
      <c r="D129" s="9"/>
    </row>
    <row r="130" spans="2:4" x14ac:dyDescent="0.35">
      <c r="B130" s="8" t="s">
        <v>330</v>
      </c>
      <c r="C130" s="9"/>
      <c r="D130" s="9"/>
    </row>
    <row r="131" spans="2:4" x14ac:dyDescent="0.35">
      <c r="B131" s="8" t="s">
        <v>331</v>
      </c>
      <c r="C131" s="9"/>
      <c r="D131" s="9"/>
    </row>
    <row r="132" spans="2:4" x14ac:dyDescent="0.35">
      <c r="B132" s="8" t="s">
        <v>332</v>
      </c>
      <c r="C132" s="9"/>
      <c r="D132" s="9"/>
    </row>
    <row r="133" spans="2:4" x14ac:dyDescent="0.35">
      <c r="B133" s="8" t="s">
        <v>333</v>
      </c>
      <c r="C133" s="9"/>
      <c r="D133" s="9"/>
    </row>
    <row r="134" spans="2:4" x14ac:dyDescent="0.35">
      <c r="B134" s="8" t="s">
        <v>334</v>
      </c>
      <c r="C134" s="9"/>
      <c r="D134" s="9"/>
    </row>
    <row r="135" spans="2:4" x14ac:dyDescent="0.35">
      <c r="B135" s="8" t="s">
        <v>335</v>
      </c>
      <c r="C135" s="9"/>
      <c r="D135" s="9"/>
    </row>
    <row r="136" spans="2:4" x14ac:dyDescent="0.35">
      <c r="B136" s="8" t="s">
        <v>336</v>
      </c>
      <c r="C136" s="9"/>
      <c r="D136" s="9"/>
    </row>
    <row r="137" spans="2:4" x14ac:dyDescent="0.35">
      <c r="B137" s="8" t="s">
        <v>337</v>
      </c>
      <c r="C137" s="9"/>
      <c r="D137" s="9"/>
    </row>
    <row r="138" spans="2:4" x14ac:dyDescent="0.35">
      <c r="B138" s="8" t="s">
        <v>338</v>
      </c>
      <c r="C138" s="9"/>
      <c r="D138" s="9"/>
    </row>
    <row r="139" spans="2:4" x14ac:dyDescent="0.35">
      <c r="B139" s="8" t="s">
        <v>339</v>
      </c>
      <c r="C139" s="9"/>
      <c r="D139" s="9"/>
    </row>
    <row r="140" spans="2:4" x14ac:dyDescent="0.35">
      <c r="B140" s="8" t="s">
        <v>340</v>
      </c>
      <c r="C140" s="9"/>
      <c r="D140" s="9"/>
    </row>
    <row r="141" spans="2:4" x14ac:dyDescent="0.35">
      <c r="B141" s="8" t="s">
        <v>341</v>
      </c>
      <c r="C141" s="9"/>
      <c r="D141" s="9"/>
    </row>
    <row r="142" spans="2:4" x14ac:dyDescent="0.35">
      <c r="B142" s="8" t="s">
        <v>342</v>
      </c>
      <c r="C142" s="9"/>
      <c r="D142" s="9"/>
    </row>
    <row r="143" spans="2:4" x14ac:dyDescent="0.35">
      <c r="B143" s="8" t="s">
        <v>343</v>
      </c>
      <c r="C143" s="9"/>
      <c r="D143" s="9"/>
    </row>
    <row r="144" spans="2:4" x14ac:dyDescent="0.35">
      <c r="B144" s="8" t="s">
        <v>344</v>
      </c>
      <c r="C144" s="9"/>
      <c r="D144" s="9"/>
    </row>
    <row r="145" spans="2:4" x14ac:dyDescent="0.35">
      <c r="B145" s="8" t="s">
        <v>345</v>
      </c>
      <c r="C145" s="9"/>
      <c r="D145" s="9"/>
    </row>
    <row r="146" spans="2:4" x14ac:dyDescent="0.35">
      <c r="B146" s="8" t="s">
        <v>346</v>
      </c>
      <c r="C146" s="9"/>
      <c r="D146" s="9"/>
    </row>
    <row r="147" spans="2:4" x14ac:dyDescent="0.35">
      <c r="B147" s="8" t="s">
        <v>347</v>
      </c>
      <c r="C147" s="9"/>
      <c r="D147" s="9"/>
    </row>
    <row r="148" spans="2:4" x14ac:dyDescent="0.35">
      <c r="B148" s="8" t="s">
        <v>348</v>
      </c>
      <c r="C148" s="9"/>
      <c r="D148" s="9"/>
    </row>
    <row r="149" spans="2:4" x14ac:dyDescent="0.35">
      <c r="B149" s="8" t="s">
        <v>349</v>
      </c>
      <c r="C149" s="9"/>
      <c r="D149" s="9"/>
    </row>
    <row r="150" spans="2:4" x14ac:dyDescent="0.35">
      <c r="B150" s="8" t="s">
        <v>350</v>
      </c>
      <c r="C150" s="9"/>
      <c r="D150" s="9"/>
    </row>
    <row r="151" spans="2:4" x14ac:dyDescent="0.35">
      <c r="B151" s="8" t="s">
        <v>351</v>
      </c>
      <c r="C151" s="9"/>
      <c r="D151" s="9"/>
    </row>
    <row r="152" spans="2:4" x14ac:dyDescent="0.35">
      <c r="B152" s="8" t="s">
        <v>352</v>
      </c>
      <c r="C152" s="9"/>
      <c r="D152" s="9"/>
    </row>
    <row r="153" spans="2:4" x14ac:dyDescent="0.35">
      <c r="B153" s="8" t="s">
        <v>353</v>
      </c>
      <c r="C153" s="9"/>
      <c r="D153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PULSA TF</vt:lpstr>
      <vt:lpstr>PULSA REG</vt:lpstr>
      <vt:lpstr>KUOTA AXIS</vt:lpstr>
      <vt:lpstr>KUOTA BYU</vt:lpstr>
      <vt:lpstr>KUOTA INDOSAT</vt:lpstr>
      <vt:lpstr>KUOTA SMARTFREN</vt:lpstr>
      <vt:lpstr>KUOTA TELKOMSEL </vt:lpstr>
      <vt:lpstr>KUOTA THREE</vt:lpstr>
      <vt:lpstr>KUOTA XL </vt:lpstr>
      <vt:lpstr>INJECT VOC</vt:lpstr>
      <vt:lpstr>SMS NELPON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Rama Noor Rizki</cp:lastModifiedBy>
  <cp:lastPrinted>2025-06-13T02:17:37Z</cp:lastPrinted>
  <dcterms:created xsi:type="dcterms:W3CDTF">2025-06-02T06:32:54Z</dcterms:created>
  <dcterms:modified xsi:type="dcterms:W3CDTF">2025-06-22T01:13:05Z</dcterms:modified>
</cp:coreProperties>
</file>