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C23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comments3.xml><?xml version="1.0" encoding="utf-8"?>
<comments xmlns="http://schemas.openxmlformats.org/spreadsheetml/2006/main">
  <authors>
    <author>Mr.Ramadan</author>
  </authors>
  <commentList>
    <comment ref="N5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6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11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</commentList>
</comments>
</file>

<file path=xl/sharedStrings.xml><?xml version="1.0" encoding="utf-8"?>
<sst xmlns="http://schemas.openxmlformats.org/spreadsheetml/2006/main" count="233" uniqueCount="159">
  <si>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</si>
  <si>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</si>
  <si>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</si>
  <si>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</si>
  <si>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</si>
  <si>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</si>
  <si>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</si>
  <si>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</si>
  <si>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</si>
  <si>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</si>
  <si>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</si>
  <si>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</si>
  <si>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</si>
  <si>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</si>
  <si>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</si>
  <si>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</si>
  <si>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</si>
  <si>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</si>
  <si>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</si>
  <si>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</si>
  <si>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</si>
  <si>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</si>
  <si>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</si>
  <si>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</si>
  <si>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</si>
  <si>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</si>
  <si>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</si>
  <si>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</si>
  <si>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</si>
  <si>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</si>
  <si>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</si>
  <si>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</si>
  <si>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</si>
  <si>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</si>
  <si>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</si>
  <si>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</si>
  <si>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</si>
  <si>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</si>
  <si>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</si>
  <si>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</si>
  <si>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</si>
  <si>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</si>
  <si>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</si>
  <si>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</si>
  <si>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</si>
  <si>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</si>
  <si>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</si>
  <si>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</si>
  <si>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</si>
  <si>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</si>
  <si>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</si>
  <si>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</si>
  <si>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</si>
  <si>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</si>
  <si>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</si>
  <si>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</si>
  <si>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</si>
  <si>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</si>
  <si>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</si>
  <si>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</si>
  <si>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</si>
  <si>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</si>
  <si>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</si>
  <si>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</si>
  <si>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</si>
  <si>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</si>
  <si>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</si>
  <si>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</si>
  <si>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</si>
  <si>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</si>
  <si>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</si>
  <si>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</si>
  <si>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</si>
  <si>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</si>
  <si>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</si>
  <si>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</si>
  <si>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</si>
  <si>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</si>
  <si>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</si>
  <si>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</si>
  <si>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</si>
  <si>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</si>
  <si>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</si>
  <si>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</si>
  <si>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</si>
  <si>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</si>
  <si>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</si>
  <si>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</si>
  <si>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</si>
  <si>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</si>
  <si>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</si>
  <si>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</si>
  <si>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</si>
  <si>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</si>
  <si>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</si>
  <si>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</si>
  <si>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</si>
  <si>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</si>
  <si>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</si>
  <si>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</si>
  <si>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</si>
  <si>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</si>
  <si>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</si>
  <si>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</si>
  <si>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</si>
  <si>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</si>
  <si>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</si>
  <si>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</si>
  <si>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</si>
  <si>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</si>
  <si>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</si>
  <si>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</si>
  <si>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</si>
  <si>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</si>
  <si>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</si>
  <si>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</si>
  <si>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</si>
  <si>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</si>
  <si>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</si>
  <si>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</si>
  <si>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</si>
  <si>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</si>
  <si>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</si>
  <si>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</si>
  <si>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</si>
  <si>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</si>
  <si>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</si>
  <si>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</si>
  <si>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</si>
  <si>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</si>
  <si>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</si>
  <si>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</si>
  <si>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</si>
  <si>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</si>
  <si>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</si>
  <si>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</si>
  <si>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</si>
  <si>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</si>
  <si>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</si>
  <si>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</si>
  <si>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</si>
  <si>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</si>
  <si>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محمد فرج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</si>
  <si>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</si>
  <si>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</si>
  <si>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</si>
  <si>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</si>
  <si>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</si>
  <si>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</si>
  <si>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</si>
  <si>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</si>
  <si>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</si>
  <si>
    <t>باقي مرتب</t>
  </si>
  <si>
    <t>محمد محمود</t>
  </si>
  <si>
    <t>مرتبات شهر يناير 2024( نسخه القبض )</t>
  </si>
  <si>
    <t>احمد فراج</t>
  </si>
  <si>
    <t>بدر شعبان</t>
  </si>
  <si>
    <t xml:space="preserve">ام محمد </t>
  </si>
  <si>
    <t>من الشهر الفائت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</si>
</sst>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3" fontId="15" fillId="8" borderId="1" xfId="0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8" t="s">
        <v>124</v>
      </c>
      <c r="B1" s="358"/>
      <c r="C1" s="358"/>
      <c r="D1" s="358"/>
      <c r="E1" s="358"/>
      <c r="F1" s="155"/>
      <c r="G1" s="358" t="s">
        <v>125</v>
      </c>
      <c r="H1" s="358"/>
      <c r="I1" s="358"/>
      <c r="J1" s="358"/>
      <c r="K1" s="358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15.5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14.5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15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15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15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9.5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16.5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15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10.5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بدر شعبان</v>
      </c>
      <c r="C13" s="30"/>
      <c r="D13" s="29">
        <f>'حضور بنين'!C17</f>
        <v>170</v>
      </c>
      <c r="E13" s="29">
        <f>'حضور بنين'!E17</f>
        <v>4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15.5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0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15.5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 xml:space="preserve">ام محمد 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15.5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15.5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8.5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8.5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8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>
        <f>'حضور بنين'!B31</f>
        <v>0</v>
      </c>
      <c r="C24" s="30"/>
      <c r="D24" s="29">
        <f>'حضور بنين'!C31</f>
        <v>50</v>
      </c>
      <c r="E24" s="29">
        <f>'حضور بنين'!E31</f>
        <v>0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K13" activePane="bottomRight" state="frozen"/>
      <selection pane="topRight" activeCell="H1" sqref="H1"/>
      <selection pane="bottomLeft" activeCell="A4" sqref="A4"/>
      <selection pane="bottomRight" activeCell="X24" sqref="X24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9" t="s">
        <v>141</v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AM1" s="407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AM2" s="408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24</v>
      </c>
      <c r="E4" s="320">
        <f>D4*C4</f>
        <v>360</v>
      </c>
      <c r="F4" s="320"/>
      <c r="G4" s="320">
        <f t="shared" ref="G4:G35" si="0">E4-F4</f>
        <v>360</v>
      </c>
      <c r="H4" s="294"/>
      <c r="I4" s="294"/>
      <c r="J4" s="294">
        <v>2</v>
      </c>
      <c r="K4" s="294">
        <v>2</v>
      </c>
      <c r="L4" s="294">
        <v>3</v>
      </c>
      <c r="M4" s="294">
        <v>1</v>
      </c>
      <c r="N4" s="294"/>
      <c r="O4" s="294"/>
      <c r="P4" s="294">
        <v>1</v>
      </c>
      <c r="Q4" s="294">
        <v>4</v>
      </c>
      <c r="R4" s="294">
        <v>2</v>
      </c>
      <c r="S4" s="294"/>
      <c r="T4" s="294"/>
      <c r="U4" s="294">
        <v>1</v>
      </c>
      <c r="V4" s="294">
        <v>4</v>
      </c>
      <c r="W4" s="294">
        <v>3</v>
      </c>
      <c r="X4" s="294">
        <v>1</v>
      </c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30</v>
      </c>
      <c r="AQ4" s="289">
        <f t="shared" si="1"/>
        <v>30</v>
      </c>
      <c r="AR4" s="289">
        <f t="shared" si="1"/>
        <v>45</v>
      </c>
      <c r="AS4" s="289">
        <f t="shared" si="1"/>
        <v>15</v>
      </c>
      <c r="AT4" s="289">
        <f t="shared" si="1"/>
        <v>0</v>
      </c>
      <c r="AU4" s="289">
        <f t="shared" si="1"/>
        <v>0</v>
      </c>
      <c r="AV4" s="289">
        <f t="shared" si="1"/>
        <v>15</v>
      </c>
      <c r="AW4" s="289">
        <f t="shared" si="1"/>
        <v>60</v>
      </c>
      <c r="AX4" s="289">
        <f t="shared" si="1"/>
        <v>30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60</v>
      </c>
      <c r="BC4" s="289">
        <f t="shared" si="1"/>
        <v>45</v>
      </c>
      <c r="BD4" s="289">
        <f t="shared" si="1"/>
        <v>15</v>
      </c>
      <c r="BE4" s="289">
        <f t="shared" si="1"/>
        <v>0</v>
      </c>
      <c r="BF4" s="289">
        <f t="shared" si="1"/>
        <v>0</v>
      </c>
      <c r="BG4" s="289">
        <f t="shared" si="1"/>
        <v>0</v>
      </c>
      <c r="BH4" s="289">
        <f t="shared" si="1"/>
        <v>0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4" t="str">
        <f>'حضور بنين'!B5</f>
        <v>غانم عبدالله</v>
      </c>
      <c r="C5" s="292">
        <v>15</v>
      </c>
      <c r="D5" s="320">
        <f t="shared" ref="D5:D67" si="2">SUM(H5:AL5)</f>
        <v>13</v>
      </c>
      <c r="E5" s="320">
        <f t="shared" ref="E5:E67" si="3">D5*C5</f>
        <v>195</v>
      </c>
      <c r="F5" s="320"/>
      <c r="G5" s="320">
        <f t="shared" si="0"/>
        <v>195</v>
      </c>
      <c r="H5" s="294"/>
      <c r="I5" s="294"/>
      <c r="J5" s="294"/>
      <c r="K5" s="294"/>
      <c r="L5" s="294"/>
      <c r="M5" s="294">
        <v>1</v>
      </c>
      <c r="N5" s="294">
        <v>1</v>
      </c>
      <c r="O5" s="294"/>
      <c r="P5" s="294">
        <v>1</v>
      </c>
      <c r="Q5" s="294">
        <v>4</v>
      </c>
      <c r="R5" s="294"/>
      <c r="S5" s="294"/>
      <c r="T5" s="294"/>
      <c r="U5" s="294"/>
      <c r="V5" s="294">
        <v>4</v>
      </c>
      <c r="W5" s="294">
        <v>2</v>
      </c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15</v>
      </c>
      <c r="AT5" s="289">
        <f t="shared" si="4"/>
        <v>15</v>
      </c>
      <c r="AU5" s="289">
        <f t="shared" si="4"/>
        <v>0</v>
      </c>
      <c r="AV5" s="289">
        <f t="shared" si="4"/>
        <v>15</v>
      </c>
      <c r="AW5" s="289">
        <f t="shared" si="4"/>
        <v>60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60</v>
      </c>
      <c r="BC5" s="289">
        <f t="shared" si="4"/>
        <v>30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4" t="str">
        <f>'حضور بنين'!B6</f>
        <v>خالد جمال</v>
      </c>
      <c r="C6" s="292">
        <v>15</v>
      </c>
      <c r="D6" s="320">
        <f t="shared" si="2"/>
        <v>22</v>
      </c>
      <c r="E6" s="320">
        <f t="shared" si="3"/>
        <v>330</v>
      </c>
      <c r="F6" s="320"/>
      <c r="G6" s="320">
        <f t="shared" si="0"/>
        <v>330</v>
      </c>
      <c r="H6" s="294"/>
      <c r="I6" s="294"/>
      <c r="J6" s="294">
        <v>2</v>
      </c>
      <c r="K6" s="294">
        <v>1</v>
      </c>
      <c r="L6" s="294">
        <v>3</v>
      </c>
      <c r="M6" s="294">
        <v>1</v>
      </c>
      <c r="N6" s="294">
        <v>1</v>
      </c>
      <c r="O6" s="294"/>
      <c r="P6" s="294">
        <v>1</v>
      </c>
      <c r="Q6" s="294">
        <v>3</v>
      </c>
      <c r="R6" s="294">
        <v>2</v>
      </c>
      <c r="S6" s="294"/>
      <c r="T6" s="294"/>
      <c r="U6" s="294"/>
      <c r="V6" s="294">
        <v>4</v>
      </c>
      <c r="W6" s="294">
        <v>3</v>
      </c>
      <c r="X6" s="294">
        <v>1</v>
      </c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30</v>
      </c>
      <c r="AQ6" s="289">
        <f t="shared" si="6"/>
        <v>15</v>
      </c>
      <c r="AR6" s="289">
        <f t="shared" si="6"/>
        <v>45</v>
      </c>
      <c r="AS6" s="289">
        <f t="shared" si="6"/>
        <v>15</v>
      </c>
      <c r="AT6" s="289">
        <f t="shared" si="6"/>
        <v>15</v>
      </c>
      <c r="AU6" s="289">
        <f t="shared" si="6"/>
        <v>0</v>
      </c>
      <c r="AV6" s="289">
        <f t="shared" si="6"/>
        <v>15</v>
      </c>
      <c r="AW6" s="289">
        <f t="shared" si="6"/>
        <v>45</v>
      </c>
      <c r="AX6" s="289">
        <f t="shared" si="6"/>
        <v>30</v>
      </c>
      <c r="AY6" s="289">
        <f t="shared" si="6"/>
        <v>0</v>
      </c>
      <c r="AZ6" s="289">
        <f t="shared" si="6"/>
        <v>0</v>
      </c>
      <c r="BA6" s="289">
        <f t="shared" si="6"/>
        <v>0</v>
      </c>
      <c r="BB6" s="289">
        <f t="shared" si="6"/>
        <v>60</v>
      </c>
      <c r="BC6" s="289">
        <f t="shared" si="6"/>
        <v>45</v>
      </c>
      <c r="BD6" s="289">
        <f t="shared" si="6"/>
        <v>15</v>
      </c>
      <c r="BE6" s="289">
        <f t="shared" si="6"/>
        <v>0</v>
      </c>
      <c r="BF6" s="289">
        <f t="shared" si="6"/>
        <v>0</v>
      </c>
      <c r="BG6" s="289">
        <f t="shared" si="6"/>
        <v>0</v>
      </c>
      <c r="BH6" s="289">
        <f t="shared" si="6"/>
        <v>0</v>
      </c>
      <c r="BI6" s="289">
        <f t="shared" si="6"/>
        <v>0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4" t="str">
        <f>'حضور بنين'!B7</f>
        <v>هاني ربيع</v>
      </c>
      <c r="C7" s="292">
        <v>15</v>
      </c>
      <c r="D7" s="320">
        <f t="shared" si="2"/>
        <v>9</v>
      </c>
      <c r="E7" s="320">
        <f t="shared" si="3"/>
        <v>135</v>
      </c>
      <c r="F7" s="320"/>
      <c r="G7" s="320">
        <f t="shared" si="0"/>
        <v>135</v>
      </c>
      <c r="H7" s="294"/>
      <c r="I7" s="294"/>
      <c r="J7" s="294"/>
      <c r="K7" s="294"/>
      <c r="L7" s="294"/>
      <c r="M7" s="294"/>
      <c r="N7" s="294"/>
      <c r="O7" s="294"/>
      <c r="P7" s="294"/>
      <c r="Q7" s="294">
        <v>4</v>
      </c>
      <c r="R7" s="294"/>
      <c r="S7" s="294"/>
      <c r="T7" s="294"/>
      <c r="U7" s="294"/>
      <c r="V7" s="294">
        <v>2</v>
      </c>
      <c r="W7" s="294">
        <v>3</v>
      </c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60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30</v>
      </c>
      <c r="BC7" s="289">
        <f t="shared" si="7"/>
        <v>45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4" t="str">
        <f>'حضور بنين'!B8</f>
        <v>محمد شعبان</v>
      </c>
      <c r="C8" s="292">
        <v>15</v>
      </c>
      <c r="D8" s="320">
        <f t="shared" si="2"/>
        <v>58</v>
      </c>
      <c r="E8" s="320">
        <f t="shared" si="3"/>
        <v>870</v>
      </c>
      <c r="F8" s="320"/>
      <c r="G8" s="320">
        <f t="shared" si="0"/>
        <v>870</v>
      </c>
      <c r="H8" s="294">
        <v>4</v>
      </c>
      <c r="I8" s="294">
        <v>4</v>
      </c>
      <c r="J8" s="294">
        <v>5</v>
      </c>
      <c r="K8" s="294">
        <v>2</v>
      </c>
      <c r="L8" s="294">
        <v>5</v>
      </c>
      <c r="M8" s="294">
        <v>3</v>
      </c>
      <c r="N8" s="294">
        <v>4</v>
      </c>
      <c r="O8" s="294">
        <v>3</v>
      </c>
      <c r="P8" s="294">
        <v>3</v>
      </c>
      <c r="Q8" s="294">
        <v>7</v>
      </c>
      <c r="R8" s="294">
        <v>2</v>
      </c>
      <c r="S8" s="294"/>
      <c r="T8" s="294"/>
      <c r="U8" s="294">
        <v>3</v>
      </c>
      <c r="V8" s="294">
        <v>7</v>
      </c>
      <c r="W8" s="294">
        <v>5</v>
      </c>
      <c r="X8" s="294">
        <v>1</v>
      </c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300"/>
      <c r="AN8" s="288">
        <f>H8*$C$8</f>
        <v>60</v>
      </c>
      <c r="AO8" s="288">
        <f t="shared" ref="AO8:BR8" si="8">I8*$C$8</f>
        <v>60</v>
      </c>
      <c r="AP8" s="288">
        <f t="shared" si="8"/>
        <v>75</v>
      </c>
      <c r="AQ8" s="288">
        <f t="shared" si="8"/>
        <v>30</v>
      </c>
      <c r="AR8" s="288">
        <f t="shared" si="8"/>
        <v>75</v>
      </c>
      <c r="AS8" s="288">
        <f t="shared" si="8"/>
        <v>45</v>
      </c>
      <c r="AT8" s="288">
        <f t="shared" si="8"/>
        <v>60</v>
      </c>
      <c r="AU8" s="288">
        <f t="shared" si="8"/>
        <v>45</v>
      </c>
      <c r="AV8" s="288">
        <f t="shared" si="8"/>
        <v>45</v>
      </c>
      <c r="AW8" s="288">
        <f t="shared" si="8"/>
        <v>105</v>
      </c>
      <c r="AX8" s="288">
        <f t="shared" si="8"/>
        <v>30</v>
      </c>
      <c r="AY8" s="288">
        <f t="shared" si="8"/>
        <v>0</v>
      </c>
      <c r="AZ8" s="288">
        <f t="shared" si="8"/>
        <v>0</v>
      </c>
      <c r="BA8" s="288">
        <f t="shared" si="8"/>
        <v>45</v>
      </c>
      <c r="BB8" s="288">
        <f t="shared" si="8"/>
        <v>105</v>
      </c>
      <c r="BC8" s="288">
        <f t="shared" si="8"/>
        <v>75</v>
      </c>
      <c r="BD8" s="288">
        <f t="shared" si="8"/>
        <v>15</v>
      </c>
      <c r="BE8" s="288">
        <f t="shared" si="8"/>
        <v>0</v>
      </c>
      <c r="BF8" s="288">
        <f t="shared" si="8"/>
        <v>0</v>
      </c>
      <c r="BG8" s="288">
        <f t="shared" si="8"/>
        <v>0</v>
      </c>
      <c r="BH8" s="288">
        <f t="shared" si="8"/>
        <v>0</v>
      </c>
      <c r="BI8" s="288">
        <f t="shared" si="8"/>
        <v>0</v>
      </c>
      <c r="BJ8" s="288">
        <f t="shared" si="8"/>
        <v>0</v>
      </c>
      <c r="BK8" s="288">
        <f t="shared" si="8"/>
        <v>0</v>
      </c>
      <c r="BL8" s="288">
        <f t="shared" si="8"/>
        <v>0</v>
      </c>
      <c r="BM8" s="288">
        <f t="shared" si="8"/>
        <v>0</v>
      </c>
      <c r="BN8" s="288">
        <f t="shared" si="8"/>
        <v>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4" t="str">
        <f>'حضور بنين'!B9</f>
        <v>محمد فرج</v>
      </c>
      <c r="C9" s="292">
        <v>15</v>
      </c>
      <c r="D9" s="320">
        <f t="shared" si="2"/>
        <v>10</v>
      </c>
      <c r="E9" s="320">
        <f t="shared" si="3"/>
        <v>150</v>
      </c>
      <c r="F9" s="320"/>
      <c r="G9" s="320">
        <f t="shared" si="0"/>
        <v>150</v>
      </c>
      <c r="H9" s="294"/>
      <c r="I9" s="294"/>
      <c r="J9" s="294">
        <v>2</v>
      </c>
      <c r="K9" s="294">
        <v>2</v>
      </c>
      <c r="L9" s="294">
        <v>3</v>
      </c>
      <c r="M9" s="294">
        <v>1</v>
      </c>
      <c r="N9" s="294"/>
      <c r="O9" s="294"/>
      <c r="P9" s="294">
        <v>1</v>
      </c>
      <c r="Q9" s="294"/>
      <c r="R9" s="294"/>
      <c r="S9" s="294"/>
      <c r="T9" s="294"/>
      <c r="U9" s="294"/>
      <c r="V9" s="294"/>
      <c r="W9" s="294"/>
      <c r="X9" s="294">
        <v>1</v>
      </c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30</v>
      </c>
      <c r="AQ9" s="288">
        <f t="shared" si="9"/>
        <v>30</v>
      </c>
      <c r="AR9" s="288">
        <f t="shared" si="9"/>
        <v>45</v>
      </c>
      <c r="AS9" s="288">
        <f t="shared" si="9"/>
        <v>15</v>
      </c>
      <c r="AT9" s="288">
        <f t="shared" si="9"/>
        <v>0</v>
      </c>
      <c r="AU9" s="288">
        <f t="shared" si="9"/>
        <v>0</v>
      </c>
      <c r="AV9" s="288">
        <f t="shared" si="9"/>
        <v>15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0</v>
      </c>
      <c r="BB9" s="288">
        <f t="shared" si="9"/>
        <v>0</v>
      </c>
      <c r="BC9" s="288">
        <f t="shared" si="9"/>
        <v>0</v>
      </c>
      <c r="BD9" s="288">
        <f t="shared" si="9"/>
        <v>15</v>
      </c>
      <c r="BE9" s="288">
        <f t="shared" si="9"/>
        <v>0</v>
      </c>
      <c r="BF9" s="288">
        <f t="shared" si="9"/>
        <v>0</v>
      </c>
      <c r="BG9" s="288">
        <f t="shared" si="9"/>
        <v>0</v>
      </c>
      <c r="BH9" s="288">
        <f t="shared" si="9"/>
        <v>0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4" t="str">
        <f>'حضور بنين'!B10</f>
        <v>شريف جمال</v>
      </c>
      <c r="C10" s="292">
        <v>15</v>
      </c>
      <c r="D10" s="320">
        <f t="shared" si="2"/>
        <v>21</v>
      </c>
      <c r="E10" s="320">
        <f t="shared" si="3"/>
        <v>315</v>
      </c>
      <c r="F10" s="320"/>
      <c r="G10" s="320">
        <f t="shared" si="0"/>
        <v>315</v>
      </c>
      <c r="H10" s="294"/>
      <c r="I10" s="294"/>
      <c r="J10" s="294">
        <v>1</v>
      </c>
      <c r="K10" s="294">
        <v>1</v>
      </c>
      <c r="L10" s="294">
        <v>3</v>
      </c>
      <c r="M10" s="294">
        <v>1</v>
      </c>
      <c r="N10" s="294"/>
      <c r="O10" s="294"/>
      <c r="P10" s="294">
        <v>1</v>
      </c>
      <c r="Q10" s="294">
        <v>3</v>
      </c>
      <c r="R10" s="294">
        <v>2</v>
      </c>
      <c r="S10" s="294"/>
      <c r="T10" s="294"/>
      <c r="U10" s="294">
        <v>1</v>
      </c>
      <c r="V10" s="294">
        <v>4</v>
      </c>
      <c r="W10" s="294">
        <v>3</v>
      </c>
      <c r="X10" s="294">
        <v>1</v>
      </c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15</v>
      </c>
      <c r="AQ10" s="288">
        <f t="shared" si="10"/>
        <v>15</v>
      </c>
      <c r="AR10" s="288">
        <f t="shared" si="10"/>
        <v>45</v>
      </c>
      <c r="AS10" s="288">
        <f t="shared" si="10"/>
        <v>15</v>
      </c>
      <c r="AT10" s="288">
        <f t="shared" si="10"/>
        <v>0</v>
      </c>
      <c r="AU10" s="288">
        <f t="shared" si="10"/>
        <v>0</v>
      </c>
      <c r="AV10" s="288">
        <f t="shared" si="10"/>
        <v>15</v>
      </c>
      <c r="AW10" s="288">
        <f t="shared" si="10"/>
        <v>45</v>
      </c>
      <c r="AX10" s="288">
        <f t="shared" si="10"/>
        <v>30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60</v>
      </c>
      <c r="BC10" s="288">
        <f t="shared" si="10"/>
        <v>45</v>
      </c>
      <c r="BD10" s="288">
        <f t="shared" si="10"/>
        <v>15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0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4" t="str">
        <f>'حضور بنين'!B11</f>
        <v>جمال عبدالله</v>
      </c>
      <c r="C11" s="292">
        <v>15</v>
      </c>
      <c r="D11" s="320">
        <f t="shared" si="2"/>
        <v>20</v>
      </c>
      <c r="E11" s="320">
        <f t="shared" si="3"/>
        <v>300</v>
      </c>
      <c r="F11" s="320"/>
      <c r="G11" s="320">
        <f t="shared" si="0"/>
        <v>300</v>
      </c>
      <c r="H11" s="294">
        <v>1</v>
      </c>
      <c r="I11" s="294"/>
      <c r="J11" s="294">
        <v>1</v>
      </c>
      <c r="K11" s="294">
        <v>1</v>
      </c>
      <c r="L11" s="294">
        <v>2</v>
      </c>
      <c r="M11" s="294">
        <v>1</v>
      </c>
      <c r="N11" s="294">
        <v>1</v>
      </c>
      <c r="O11" s="294"/>
      <c r="P11" s="294">
        <v>1</v>
      </c>
      <c r="Q11" s="294">
        <v>3</v>
      </c>
      <c r="R11" s="294">
        <v>2</v>
      </c>
      <c r="S11" s="294"/>
      <c r="T11" s="294"/>
      <c r="U11" s="294"/>
      <c r="V11" s="294">
        <v>4</v>
      </c>
      <c r="W11" s="294">
        <v>2</v>
      </c>
      <c r="X11" s="294">
        <v>1</v>
      </c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300"/>
      <c r="AN11" s="288">
        <f>H11*$C$11</f>
        <v>15</v>
      </c>
      <c r="AO11" s="288">
        <f t="shared" ref="AO11:BR11" si="11">I11*$C$11</f>
        <v>0</v>
      </c>
      <c r="AP11" s="288">
        <f t="shared" si="11"/>
        <v>15</v>
      </c>
      <c r="AQ11" s="288">
        <f t="shared" si="11"/>
        <v>15</v>
      </c>
      <c r="AR11" s="288">
        <f t="shared" si="11"/>
        <v>30</v>
      </c>
      <c r="AS11" s="288">
        <f t="shared" si="11"/>
        <v>15</v>
      </c>
      <c r="AT11" s="288">
        <f t="shared" si="11"/>
        <v>15</v>
      </c>
      <c r="AU11" s="288">
        <f t="shared" si="11"/>
        <v>0</v>
      </c>
      <c r="AV11" s="288">
        <f t="shared" si="11"/>
        <v>15</v>
      </c>
      <c r="AW11" s="288">
        <f t="shared" si="11"/>
        <v>45</v>
      </c>
      <c r="AX11" s="288">
        <f t="shared" si="11"/>
        <v>30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60</v>
      </c>
      <c r="BC11" s="288">
        <f t="shared" si="11"/>
        <v>30</v>
      </c>
      <c r="BD11" s="288">
        <f t="shared" si="11"/>
        <v>15</v>
      </c>
      <c r="BE11" s="288">
        <f t="shared" si="11"/>
        <v>0</v>
      </c>
      <c r="BF11" s="288">
        <f t="shared" si="11"/>
        <v>0</v>
      </c>
      <c r="BG11" s="288">
        <f t="shared" si="11"/>
        <v>0</v>
      </c>
      <c r="BH11" s="288">
        <f t="shared" si="11"/>
        <v>0</v>
      </c>
      <c r="BI11" s="288">
        <f t="shared" si="11"/>
        <v>0</v>
      </c>
      <c r="BJ11" s="288">
        <f t="shared" si="11"/>
        <v>0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4" t="str">
        <f>'حضور بنين'!B12</f>
        <v>مصطفى شعبان</v>
      </c>
      <c r="C12" s="292">
        <v>15</v>
      </c>
      <c r="D12" s="320">
        <f t="shared" si="2"/>
        <v>23</v>
      </c>
      <c r="E12" s="320">
        <f t="shared" si="3"/>
        <v>345</v>
      </c>
      <c r="F12" s="320"/>
      <c r="G12" s="320">
        <f t="shared" si="0"/>
        <v>345</v>
      </c>
      <c r="H12" s="294"/>
      <c r="I12" s="294"/>
      <c r="J12" s="294">
        <v>2</v>
      </c>
      <c r="K12" s="294">
        <v>2</v>
      </c>
      <c r="L12" s="294">
        <v>3</v>
      </c>
      <c r="M12" s="294">
        <v>1</v>
      </c>
      <c r="N12" s="294"/>
      <c r="O12" s="294"/>
      <c r="P12" s="294">
        <v>1</v>
      </c>
      <c r="Q12" s="294">
        <v>3</v>
      </c>
      <c r="R12" s="294">
        <v>2</v>
      </c>
      <c r="S12" s="294"/>
      <c r="T12" s="294"/>
      <c r="U12" s="294">
        <v>1</v>
      </c>
      <c r="V12" s="294">
        <v>4</v>
      </c>
      <c r="W12" s="294">
        <v>3</v>
      </c>
      <c r="X12" s="294">
        <v>1</v>
      </c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30</v>
      </c>
      <c r="AQ12" s="288">
        <f t="shared" si="12"/>
        <v>30</v>
      </c>
      <c r="AR12" s="288">
        <f t="shared" si="12"/>
        <v>45</v>
      </c>
      <c r="AS12" s="288">
        <f t="shared" si="12"/>
        <v>15</v>
      </c>
      <c r="AT12" s="288">
        <f t="shared" si="12"/>
        <v>0</v>
      </c>
      <c r="AU12" s="288">
        <f t="shared" si="12"/>
        <v>0</v>
      </c>
      <c r="AV12" s="288">
        <f t="shared" si="12"/>
        <v>15</v>
      </c>
      <c r="AW12" s="288">
        <f t="shared" si="12"/>
        <v>45</v>
      </c>
      <c r="AX12" s="288">
        <f t="shared" si="12"/>
        <v>30</v>
      </c>
      <c r="AY12" s="288">
        <f t="shared" si="12"/>
        <v>0</v>
      </c>
      <c r="AZ12" s="288">
        <f t="shared" si="12"/>
        <v>0</v>
      </c>
      <c r="BA12" s="288">
        <f t="shared" si="12"/>
        <v>15</v>
      </c>
      <c r="BB12" s="288">
        <f t="shared" si="12"/>
        <v>60</v>
      </c>
      <c r="BC12" s="288">
        <f t="shared" si="12"/>
        <v>45</v>
      </c>
      <c r="BD12" s="288">
        <f t="shared" si="12"/>
        <v>15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4" t="str">
        <f>'حضور بنين'!B13</f>
        <v>حجازي فتوح</v>
      </c>
      <c r="C13" s="292">
        <v>15</v>
      </c>
      <c r="D13" s="320">
        <f t="shared" si="2"/>
        <v>6</v>
      </c>
      <c r="E13" s="320">
        <f t="shared" si="3"/>
        <v>90</v>
      </c>
      <c r="F13" s="320"/>
      <c r="G13" s="320">
        <f t="shared" si="0"/>
        <v>90</v>
      </c>
      <c r="H13" s="294"/>
      <c r="I13" s="294"/>
      <c r="J13" s="294"/>
      <c r="K13" s="294"/>
      <c r="L13" s="294">
        <v>1</v>
      </c>
      <c r="M13" s="294"/>
      <c r="N13" s="294"/>
      <c r="O13" s="294"/>
      <c r="P13" s="294"/>
      <c r="Q13" s="294">
        <v>3</v>
      </c>
      <c r="R13" s="294">
        <v>2</v>
      </c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15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45</v>
      </c>
      <c r="AX13" s="289">
        <f t="shared" si="13"/>
        <v>30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0</v>
      </c>
      <c r="BH13" s="289">
        <f t="shared" si="13"/>
        <v>0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4" t="str">
        <f>'حضور بنين'!B14</f>
        <v>عبدالرحمن شوقي</v>
      </c>
      <c r="C14" s="292">
        <v>15</v>
      </c>
      <c r="D14" s="320">
        <f t="shared" si="2"/>
        <v>2</v>
      </c>
      <c r="E14" s="320">
        <f t="shared" si="3"/>
        <v>30</v>
      </c>
      <c r="F14" s="320"/>
      <c r="G14" s="320">
        <f t="shared" si="0"/>
        <v>30</v>
      </c>
      <c r="H14" s="294"/>
      <c r="I14" s="294"/>
      <c r="J14" s="294">
        <v>1</v>
      </c>
      <c r="K14" s="294"/>
      <c r="L14" s="294"/>
      <c r="M14" s="294">
        <v>1</v>
      </c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15</v>
      </c>
      <c r="AQ14" s="288">
        <f t="shared" si="14"/>
        <v>0</v>
      </c>
      <c r="AR14" s="288">
        <f t="shared" si="14"/>
        <v>0</v>
      </c>
      <c r="AS14" s="288">
        <f t="shared" si="14"/>
        <v>15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4" t="str">
        <f>'حضور بنين'!B15</f>
        <v>محمد محمود طه</v>
      </c>
      <c r="C15" s="292">
        <v>15</v>
      </c>
      <c r="D15" s="320">
        <f t="shared" si="2"/>
        <v>3</v>
      </c>
      <c r="E15" s="320">
        <f t="shared" si="3"/>
        <v>45</v>
      </c>
      <c r="F15" s="320"/>
      <c r="G15" s="320">
        <f t="shared" si="0"/>
        <v>45</v>
      </c>
      <c r="H15" s="294"/>
      <c r="I15" s="294"/>
      <c r="J15" s="294">
        <v>1</v>
      </c>
      <c r="K15" s="294"/>
      <c r="L15" s="294"/>
      <c r="M15" s="294">
        <v>1</v>
      </c>
      <c r="N15" s="294"/>
      <c r="O15" s="294"/>
      <c r="P15" s="294"/>
      <c r="Q15" s="294"/>
      <c r="R15" s="294"/>
      <c r="S15" s="294"/>
      <c r="T15" s="294"/>
      <c r="U15" s="294"/>
      <c r="V15" s="294"/>
      <c r="W15" s="294">
        <v>1</v>
      </c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15</v>
      </c>
      <c r="AQ15" s="288">
        <f t="shared" si="15"/>
        <v>0</v>
      </c>
      <c r="AR15" s="288">
        <f t="shared" si="15"/>
        <v>0</v>
      </c>
      <c r="AS15" s="288">
        <f t="shared" si="15"/>
        <v>15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0</v>
      </c>
      <c r="BB15" s="288">
        <f t="shared" si="15"/>
        <v>0</v>
      </c>
      <c r="BC15" s="288">
        <f t="shared" si="15"/>
        <v>15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0</v>
      </c>
      <c r="BH15" s="288">
        <f t="shared" si="15"/>
        <v>0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4" t="str">
        <f>'حضور بنين'!B16</f>
        <v>احمد فراج</v>
      </c>
      <c r="C16" s="292">
        <v>15</v>
      </c>
      <c r="D16" s="320">
        <f t="shared" si="2"/>
        <v>4</v>
      </c>
      <c r="E16" s="320">
        <f t="shared" si="3"/>
        <v>60</v>
      </c>
      <c r="F16" s="320"/>
      <c r="G16" s="320">
        <f t="shared" si="0"/>
        <v>60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>
        <v>4</v>
      </c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60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4" t="str">
        <f>'حضور بنين'!B17</f>
        <v>بدر شعبان</v>
      </c>
      <c r="C17" s="292">
        <v>15</v>
      </c>
      <c r="D17" s="320">
        <f t="shared" si="2"/>
        <v>9</v>
      </c>
      <c r="E17" s="320">
        <f t="shared" si="3"/>
        <v>135</v>
      </c>
      <c r="F17" s="320"/>
      <c r="G17" s="320">
        <f t="shared" si="0"/>
        <v>135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>
        <v>1</v>
      </c>
      <c r="V17" s="294">
        <v>4</v>
      </c>
      <c r="W17" s="294">
        <v>3</v>
      </c>
      <c r="X17" s="294">
        <v>1</v>
      </c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15</v>
      </c>
      <c r="BB17" s="288">
        <f t="shared" si="17"/>
        <v>60</v>
      </c>
      <c r="BC17" s="288">
        <f t="shared" si="17"/>
        <v>45</v>
      </c>
      <c r="BD17" s="288">
        <f t="shared" si="17"/>
        <v>15</v>
      </c>
      <c r="BE17" s="288">
        <f t="shared" si="17"/>
        <v>0</v>
      </c>
      <c r="BF17" s="288">
        <f t="shared" si="17"/>
        <v>0</v>
      </c>
      <c r="BG17" s="288">
        <f t="shared" si="17"/>
        <v>0</v>
      </c>
      <c r="BH17" s="288">
        <f t="shared" si="17"/>
        <v>0</v>
      </c>
      <c r="BI17" s="288">
        <f t="shared" si="17"/>
        <v>0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4" t="str">
        <f>'حضور بنين'!B18</f>
        <v>أم خالد</v>
      </c>
      <c r="C18" s="292">
        <v>15</v>
      </c>
      <c r="D18" s="320">
        <f t="shared" si="2"/>
        <v>19</v>
      </c>
      <c r="E18" s="320">
        <f t="shared" si="3"/>
        <v>285</v>
      </c>
      <c r="F18" s="320"/>
      <c r="G18" s="320">
        <f t="shared" si="0"/>
        <v>285</v>
      </c>
      <c r="H18" s="294">
        <v>1</v>
      </c>
      <c r="I18" s="294"/>
      <c r="J18" s="294">
        <v>1</v>
      </c>
      <c r="K18" s="294">
        <v>1</v>
      </c>
      <c r="L18" s="294">
        <v>2</v>
      </c>
      <c r="M18" s="294">
        <v>1</v>
      </c>
      <c r="N18" s="294"/>
      <c r="O18" s="294"/>
      <c r="P18" s="294">
        <v>1</v>
      </c>
      <c r="Q18" s="294">
        <v>3</v>
      </c>
      <c r="R18" s="294">
        <v>2</v>
      </c>
      <c r="S18" s="294"/>
      <c r="T18" s="294"/>
      <c r="U18" s="294"/>
      <c r="V18" s="294">
        <v>4</v>
      </c>
      <c r="W18" s="294">
        <v>2</v>
      </c>
      <c r="X18" s="294">
        <v>1</v>
      </c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15</v>
      </c>
      <c r="AO18" s="302">
        <f t="shared" ref="AO18:BR18" si="18">I18*$C$18</f>
        <v>0</v>
      </c>
      <c r="AP18" s="302">
        <f t="shared" si="18"/>
        <v>15</v>
      </c>
      <c r="AQ18" s="302">
        <f t="shared" si="18"/>
        <v>15</v>
      </c>
      <c r="AR18" s="302">
        <f t="shared" si="18"/>
        <v>30</v>
      </c>
      <c r="AS18" s="302">
        <f t="shared" si="18"/>
        <v>15</v>
      </c>
      <c r="AT18" s="302">
        <f t="shared" si="18"/>
        <v>0</v>
      </c>
      <c r="AU18" s="302">
        <f t="shared" si="18"/>
        <v>0</v>
      </c>
      <c r="AV18" s="302">
        <f t="shared" si="18"/>
        <v>15</v>
      </c>
      <c r="AW18" s="302">
        <f t="shared" si="18"/>
        <v>45</v>
      </c>
      <c r="AX18" s="302">
        <f t="shared" si="18"/>
        <v>30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60</v>
      </c>
      <c r="BC18" s="302">
        <f t="shared" si="18"/>
        <v>30</v>
      </c>
      <c r="BD18" s="302">
        <f t="shared" si="18"/>
        <v>15</v>
      </c>
      <c r="BE18" s="302">
        <f t="shared" si="18"/>
        <v>0</v>
      </c>
      <c r="BF18" s="302">
        <f t="shared" si="18"/>
        <v>0</v>
      </c>
      <c r="BG18" s="302">
        <f t="shared" si="18"/>
        <v>0</v>
      </c>
      <c r="BH18" s="302">
        <f t="shared" si="18"/>
        <v>0</v>
      </c>
      <c r="BI18" s="302">
        <f t="shared" si="18"/>
        <v>0</v>
      </c>
      <c r="BJ18" s="302">
        <f t="shared" si="18"/>
        <v>0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4" t="str">
        <f>'حضور بنين'!B19</f>
        <v>أم هشام</v>
      </c>
      <c r="C19" s="292">
        <v>15</v>
      </c>
      <c r="D19" s="320">
        <f t="shared" si="2"/>
        <v>19</v>
      </c>
      <c r="E19" s="320">
        <f t="shared" si="3"/>
        <v>285</v>
      </c>
      <c r="F19" s="320"/>
      <c r="G19" s="320">
        <f t="shared" si="0"/>
        <v>285</v>
      </c>
      <c r="H19" s="294">
        <v>1</v>
      </c>
      <c r="I19" s="294"/>
      <c r="J19" s="294">
        <v>1</v>
      </c>
      <c r="K19" s="294">
        <v>1</v>
      </c>
      <c r="L19" s="294">
        <v>2</v>
      </c>
      <c r="M19" s="294">
        <v>1</v>
      </c>
      <c r="N19" s="294"/>
      <c r="O19" s="294"/>
      <c r="P19" s="294">
        <v>1</v>
      </c>
      <c r="Q19" s="294">
        <v>3</v>
      </c>
      <c r="R19" s="294">
        <v>2</v>
      </c>
      <c r="S19" s="294"/>
      <c r="T19" s="294"/>
      <c r="U19" s="294"/>
      <c r="V19" s="294">
        <v>4</v>
      </c>
      <c r="W19" s="294">
        <v>2</v>
      </c>
      <c r="X19" s="294">
        <v>1</v>
      </c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15</v>
      </c>
      <c r="AO19" s="302">
        <f t="shared" ref="AO19:BR19" si="19">I19*$C$19</f>
        <v>0</v>
      </c>
      <c r="AP19" s="302">
        <f t="shared" si="19"/>
        <v>15</v>
      </c>
      <c r="AQ19" s="302">
        <f t="shared" si="19"/>
        <v>15</v>
      </c>
      <c r="AR19" s="302">
        <f t="shared" si="19"/>
        <v>30</v>
      </c>
      <c r="AS19" s="302">
        <f t="shared" si="19"/>
        <v>15</v>
      </c>
      <c r="AT19" s="302">
        <f t="shared" si="19"/>
        <v>0</v>
      </c>
      <c r="AU19" s="302">
        <f t="shared" si="19"/>
        <v>0</v>
      </c>
      <c r="AV19" s="302">
        <f t="shared" si="19"/>
        <v>15</v>
      </c>
      <c r="AW19" s="302">
        <f t="shared" si="19"/>
        <v>45</v>
      </c>
      <c r="AX19" s="302">
        <f t="shared" si="19"/>
        <v>30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60</v>
      </c>
      <c r="BC19" s="302">
        <f t="shared" si="19"/>
        <v>30</v>
      </c>
      <c r="BD19" s="302">
        <f t="shared" si="19"/>
        <v>15</v>
      </c>
      <c r="BE19" s="302">
        <f t="shared" si="19"/>
        <v>0</v>
      </c>
      <c r="BF19" s="302">
        <f t="shared" si="19"/>
        <v>0</v>
      </c>
      <c r="BG19" s="302">
        <f t="shared" si="19"/>
        <v>0</v>
      </c>
      <c r="BH19" s="302">
        <f t="shared" si="19"/>
        <v>0</v>
      </c>
      <c r="BI19" s="302">
        <f t="shared" si="19"/>
        <v>0</v>
      </c>
      <c r="BJ19" s="302">
        <f t="shared" si="19"/>
        <v>0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4" t="str">
        <f>'حضور بنين'!B20</f>
        <v>أم نداء</v>
      </c>
      <c r="C20" s="292">
        <v>15</v>
      </c>
      <c r="D20" s="320">
        <f t="shared" si="2"/>
        <v>19</v>
      </c>
      <c r="E20" s="320">
        <f t="shared" si="3"/>
        <v>285</v>
      </c>
      <c r="F20" s="320"/>
      <c r="G20" s="320">
        <f t="shared" si="0"/>
        <v>285</v>
      </c>
      <c r="H20" s="294">
        <v>1</v>
      </c>
      <c r="I20" s="294"/>
      <c r="J20" s="294">
        <v>1</v>
      </c>
      <c r="K20" s="294">
        <v>1</v>
      </c>
      <c r="L20" s="294">
        <v>2</v>
      </c>
      <c r="M20" s="294">
        <v>1</v>
      </c>
      <c r="N20" s="294"/>
      <c r="O20" s="294"/>
      <c r="P20" s="294">
        <v>1</v>
      </c>
      <c r="Q20" s="294">
        <v>3</v>
      </c>
      <c r="R20" s="294">
        <v>2</v>
      </c>
      <c r="S20" s="294"/>
      <c r="T20" s="294"/>
      <c r="U20" s="294"/>
      <c r="V20" s="294">
        <v>4</v>
      </c>
      <c r="W20" s="294">
        <v>2</v>
      </c>
      <c r="X20" s="294">
        <v>1</v>
      </c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15</v>
      </c>
      <c r="AO20" s="302">
        <f t="shared" ref="AO20:BR20" si="20">I20*$C$20</f>
        <v>0</v>
      </c>
      <c r="AP20" s="302">
        <f t="shared" si="20"/>
        <v>15</v>
      </c>
      <c r="AQ20" s="302">
        <f t="shared" si="20"/>
        <v>15</v>
      </c>
      <c r="AR20" s="302">
        <f t="shared" si="20"/>
        <v>30</v>
      </c>
      <c r="AS20" s="302">
        <f t="shared" si="20"/>
        <v>15</v>
      </c>
      <c r="AT20" s="302">
        <f t="shared" si="20"/>
        <v>0</v>
      </c>
      <c r="AU20" s="302">
        <f t="shared" si="20"/>
        <v>0</v>
      </c>
      <c r="AV20" s="302">
        <f t="shared" si="20"/>
        <v>15</v>
      </c>
      <c r="AW20" s="302">
        <f t="shared" si="20"/>
        <v>45</v>
      </c>
      <c r="AX20" s="302">
        <f t="shared" si="20"/>
        <v>30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60</v>
      </c>
      <c r="BC20" s="302">
        <f t="shared" si="20"/>
        <v>30</v>
      </c>
      <c r="BD20" s="302">
        <f t="shared" si="20"/>
        <v>15</v>
      </c>
      <c r="BE20" s="302">
        <f t="shared" si="20"/>
        <v>0</v>
      </c>
      <c r="BF20" s="302">
        <f t="shared" si="20"/>
        <v>0</v>
      </c>
      <c r="BG20" s="302">
        <f t="shared" si="20"/>
        <v>0</v>
      </c>
      <c r="BH20" s="302">
        <f t="shared" si="20"/>
        <v>0</v>
      </c>
      <c r="BI20" s="302">
        <f t="shared" si="20"/>
        <v>0</v>
      </c>
      <c r="BJ20" s="302">
        <f t="shared" si="20"/>
        <v>0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4" t="str">
        <f>'حضور بنين'!B21</f>
        <v>عبير شعبان</v>
      </c>
      <c r="C21" s="292">
        <v>15</v>
      </c>
      <c r="D21" s="320">
        <f t="shared" si="2"/>
        <v>18</v>
      </c>
      <c r="E21" s="320">
        <f t="shared" si="3"/>
        <v>270</v>
      </c>
      <c r="F21" s="320"/>
      <c r="G21" s="320">
        <f t="shared" si="0"/>
        <v>270</v>
      </c>
      <c r="H21" s="294"/>
      <c r="I21" s="294"/>
      <c r="J21" s="294">
        <v>1</v>
      </c>
      <c r="K21" s="294">
        <v>1</v>
      </c>
      <c r="L21" s="294">
        <v>2</v>
      </c>
      <c r="M21" s="294">
        <v>1</v>
      </c>
      <c r="N21" s="294"/>
      <c r="O21" s="294"/>
      <c r="P21" s="294">
        <v>1</v>
      </c>
      <c r="Q21" s="294">
        <v>3</v>
      </c>
      <c r="R21" s="294">
        <v>2</v>
      </c>
      <c r="S21" s="294"/>
      <c r="T21" s="294"/>
      <c r="U21" s="294"/>
      <c r="V21" s="294">
        <v>4</v>
      </c>
      <c r="W21" s="294">
        <v>2</v>
      </c>
      <c r="X21" s="294">
        <v>1</v>
      </c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15</v>
      </c>
      <c r="AQ21" s="302">
        <f t="shared" si="21"/>
        <v>15</v>
      </c>
      <c r="AR21" s="302">
        <f t="shared" si="21"/>
        <v>30</v>
      </c>
      <c r="AS21" s="302">
        <f t="shared" si="21"/>
        <v>15</v>
      </c>
      <c r="AT21" s="302">
        <f t="shared" si="21"/>
        <v>0</v>
      </c>
      <c r="AU21" s="302">
        <f t="shared" si="21"/>
        <v>0</v>
      </c>
      <c r="AV21" s="302">
        <f t="shared" si="21"/>
        <v>15</v>
      </c>
      <c r="AW21" s="302">
        <f t="shared" si="21"/>
        <v>45</v>
      </c>
      <c r="AX21" s="302">
        <f t="shared" si="21"/>
        <v>30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60</v>
      </c>
      <c r="BC21" s="302">
        <f t="shared" si="21"/>
        <v>30</v>
      </c>
      <c r="BD21" s="302">
        <f t="shared" si="21"/>
        <v>15</v>
      </c>
      <c r="BE21" s="302">
        <f t="shared" si="21"/>
        <v>0</v>
      </c>
      <c r="BF21" s="302">
        <f t="shared" si="21"/>
        <v>0</v>
      </c>
      <c r="BG21" s="302">
        <f t="shared" si="21"/>
        <v>0</v>
      </c>
      <c r="BH21" s="302">
        <f t="shared" si="21"/>
        <v>0</v>
      </c>
      <c r="BI21" s="302">
        <f t="shared" si="21"/>
        <v>0</v>
      </c>
      <c r="BJ21" s="302">
        <f t="shared" si="21"/>
        <v>0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4" t="str">
        <f>'حضور بنين'!B22</f>
        <v>عطايات جمال</v>
      </c>
      <c r="C22" s="292">
        <v>15</v>
      </c>
      <c r="D22" s="320">
        <f t="shared" si="2"/>
        <v>19</v>
      </c>
      <c r="E22" s="320">
        <f t="shared" si="3"/>
        <v>285</v>
      </c>
      <c r="F22" s="320"/>
      <c r="G22" s="320">
        <f t="shared" si="0"/>
        <v>285</v>
      </c>
      <c r="H22" s="294">
        <v>1</v>
      </c>
      <c r="I22" s="294"/>
      <c r="J22" s="294">
        <v>1</v>
      </c>
      <c r="K22" s="294">
        <v>1</v>
      </c>
      <c r="L22" s="294">
        <v>2</v>
      </c>
      <c r="M22" s="294">
        <v>1</v>
      </c>
      <c r="N22" s="294"/>
      <c r="O22" s="294"/>
      <c r="P22" s="294">
        <v>1</v>
      </c>
      <c r="Q22" s="294">
        <v>3</v>
      </c>
      <c r="R22" s="294">
        <v>2</v>
      </c>
      <c r="S22" s="294"/>
      <c r="T22" s="294"/>
      <c r="U22" s="294"/>
      <c r="V22" s="294">
        <v>4</v>
      </c>
      <c r="W22" s="294">
        <v>2</v>
      </c>
      <c r="X22" s="294">
        <v>1</v>
      </c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301"/>
      <c r="AN22" s="302">
        <f>H22*$C$22</f>
        <v>15</v>
      </c>
      <c r="AO22" s="302">
        <f t="shared" ref="AO22:BR22" si="22">I22*$C$22</f>
        <v>0</v>
      </c>
      <c r="AP22" s="302">
        <f t="shared" si="22"/>
        <v>15</v>
      </c>
      <c r="AQ22" s="302">
        <f t="shared" si="22"/>
        <v>15</v>
      </c>
      <c r="AR22" s="302">
        <f t="shared" si="22"/>
        <v>30</v>
      </c>
      <c r="AS22" s="302">
        <f t="shared" si="22"/>
        <v>15</v>
      </c>
      <c r="AT22" s="302">
        <f t="shared" si="22"/>
        <v>0</v>
      </c>
      <c r="AU22" s="302">
        <f t="shared" si="22"/>
        <v>0</v>
      </c>
      <c r="AV22" s="302">
        <f t="shared" si="22"/>
        <v>15</v>
      </c>
      <c r="AW22" s="302">
        <f t="shared" si="22"/>
        <v>45</v>
      </c>
      <c r="AX22" s="302">
        <f t="shared" si="22"/>
        <v>30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60</v>
      </c>
      <c r="BC22" s="302">
        <f t="shared" si="22"/>
        <v>30</v>
      </c>
      <c r="BD22" s="302">
        <f t="shared" si="22"/>
        <v>15</v>
      </c>
      <c r="BE22" s="302">
        <f t="shared" si="22"/>
        <v>0</v>
      </c>
      <c r="BF22" s="302">
        <f t="shared" si="22"/>
        <v>0</v>
      </c>
      <c r="BG22" s="302">
        <f t="shared" si="22"/>
        <v>0</v>
      </c>
      <c r="BH22" s="302">
        <f t="shared" si="22"/>
        <v>0</v>
      </c>
      <c r="BI22" s="302">
        <f t="shared" si="22"/>
        <v>0</v>
      </c>
      <c r="BJ22" s="302">
        <f t="shared" si="22"/>
        <v>0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4" t="str">
        <f>'حضور بنين'!B23</f>
        <v>فريجة فريد ام يوسف</v>
      </c>
      <c r="C23" s="292">
        <v>15</v>
      </c>
      <c r="D23" s="320">
        <f t="shared" si="2"/>
        <v>0</v>
      </c>
      <c r="E23" s="320">
        <f t="shared" si="3"/>
        <v>0</v>
      </c>
      <c r="F23" s="320"/>
      <c r="G23" s="320">
        <f t="shared" si="0"/>
        <v>0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0</v>
      </c>
      <c r="BH23" s="302">
        <f t="shared" si="23"/>
        <v>0</v>
      </c>
      <c r="BI23" s="302">
        <f t="shared" si="23"/>
        <v>0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4" t="str">
        <f>'حضور بنين'!B24</f>
        <v>فريجة قرني ام كريم</v>
      </c>
      <c r="C24" s="292">
        <v>15</v>
      </c>
      <c r="D24" s="320">
        <f t="shared" si="2"/>
        <v>0</v>
      </c>
      <c r="E24" s="320">
        <f t="shared" si="3"/>
        <v>0</v>
      </c>
      <c r="F24" s="320"/>
      <c r="G24" s="320">
        <f t="shared" si="0"/>
        <v>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0</v>
      </c>
      <c r="BH24" s="302">
        <f t="shared" si="24"/>
        <v>0</v>
      </c>
      <c r="BI24" s="302">
        <f t="shared" si="24"/>
        <v>0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4" t="str">
        <f>'حضور بنين'!B25</f>
        <v>ولاء عامر ام احمد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4" t="str">
        <f>'حضور بنين'!B26</f>
        <v xml:space="preserve">ام محمد 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4">
        <f>'حضور بنين'!B27</f>
        <v>0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4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4" t="str">
        <f>'حضور بنين'!B29</f>
        <v>مروان خالد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4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4">
        <f>'حضور بنين'!B31</f>
        <v>0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4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4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4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4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4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4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1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2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2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2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2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6" t="str">
        <f>'حضور بنين'!B117</f>
        <v>اجمالى الحضور</v>
      </c>
      <c r="C103" s="406"/>
      <c r="D103" s="320">
        <f>SUM(D4:D102)</f>
        <v>318</v>
      </c>
      <c r="E103" s="320">
        <f>SUM(E4:E102)</f>
        <v>4770</v>
      </c>
      <c r="F103" s="320">
        <f>SUM(F4:F102)</f>
        <v>0</v>
      </c>
      <c r="G103" s="320">
        <f>SUM(G4:G102)</f>
        <v>4770</v>
      </c>
      <c r="H103" s="318">
        <f t="shared" ref="H103:AL103" si="68">SUM(H4:H102)</f>
        <v>9</v>
      </c>
      <c r="I103" s="271">
        <f>SUM(I4:I102)</f>
        <v>4</v>
      </c>
      <c r="J103" s="271">
        <f t="shared" si="68"/>
        <v>22</v>
      </c>
      <c r="K103" s="271">
        <f t="shared" si="68"/>
        <v>16</v>
      </c>
      <c r="L103" s="271">
        <f t="shared" si="68"/>
        <v>33</v>
      </c>
      <c r="M103" s="271">
        <f t="shared" si="68"/>
        <v>17</v>
      </c>
      <c r="N103" s="271">
        <f t="shared" si="68"/>
        <v>7</v>
      </c>
      <c r="O103" s="271">
        <f t="shared" si="68"/>
        <v>3</v>
      </c>
      <c r="P103" s="271">
        <f t="shared" si="68"/>
        <v>15</v>
      </c>
      <c r="Q103" s="271">
        <f t="shared" si="68"/>
        <v>49</v>
      </c>
      <c r="R103" s="271">
        <f t="shared" si="68"/>
        <v>24</v>
      </c>
      <c r="S103" s="271">
        <f t="shared" si="68"/>
        <v>0</v>
      </c>
      <c r="T103" s="271">
        <f t="shared" si="68"/>
        <v>0</v>
      </c>
      <c r="U103" s="271">
        <f t="shared" si="68"/>
        <v>7</v>
      </c>
      <c r="V103" s="271">
        <f t="shared" si="68"/>
        <v>61</v>
      </c>
      <c r="W103" s="271">
        <f t="shared" si="68"/>
        <v>38</v>
      </c>
      <c r="X103" s="271">
        <f t="shared" si="68"/>
        <v>13</v>
      </c>
      <c r="Y103" s="271">
        <f t="shared" si="68"/>
        <v>0</v>
      </c>
      <c r="Z103" s="271">
        <f t="shared" si="68"/>
        <v>0</v>
      </c>
      <c r="AA103" s="271">
        <f t="shared" si="68"/>
        <v>0</v>
      </c>
      <c r="AB103" s="271">
        <f t="shared" si="68"/>
        <v>0</v>
      </c>
      <c r="AC103" s="271">
        <f t="shared" si="68"/>
        <v>0</v>
      </c>
      <c r="AD103" s="271">
        <f t="shared" si="68"/>
        <v>0</v>
      </c>
      <c r="AE103" s="271">
        <f t="shared" si="68"/>
        <v>0</v>
      </c>
      <c r="AF103" s="271">
        <f t="shared" si="68"/>
        <v>0</v>
      </c>
      <c r="AG103" s="271">
        <f t="shared" si="68"/>
        <v>0</v>
      </c>
      <c r="AH103" s="271">
        <f t="shared" si="68"/>
        <v>0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135</v>
      </c>
      <c r="AO103" s="271">
        <f>SUM(AO4:AO102)</f>
        <v>60</v>
      </c>
      <c r="AP103" s="271">
        <f t="shared" ref="AP103:BR103" si="69">SUM(AP4:AP102)</f>
        <v>330</v>
      </c>
      <c r="AQ103" s="271">
        <f t="shared" si="69"/>
        <v>240</v>
      </c>
      <c r="AR103" s="271">
        <f t="shared" si="69"/>
        <v>495</v>
      </c>
      <c r="AS103" s="271">
        <f t="shared" si="69"/>
        <v>255</v>
      </c>
      <c r="AT103" s="271">
        <f t="shared" si="69"/>
        <v>105</v>
      </c>
      <c r="AU103" s="271">
        <f t="shared" si="69"/>
        <v>45</v>
      </c>
      <c r="AV103" s="271">
        <f t="shared" si="69"/>
        <v>225</v>
      </c>
      <c r="AW103" s="271">
        <f t="shared" si="69"/>
        <v>735</v>
      </c>
      <c r="AX103" s="271">
        <f t="shared" si="69"/>
        <v>360</v>
      </c>
      <c r="AY103" s="271">
        <f t="shared" si="69"/>
        <v>0</v>
      </c>
      <c r="AZ103" s="271">
        <f t="shared" si="69"/>
        <v>0</v>
      </c>
      <c r="BA103" s="271">
        <f t="shared" si="69"/>
        <v>105</v>
      </c>
      <c r="BB103" s="271">
        <f t="shared" si="69"/>
        <v>915</v>
      </c>
      <c r="BC103" s="271">
        <f t="shared" si="69"/>
        <v>570</v>
      </c>
      <c r="BD103" s="271">
        <f t="shared" si="69"/>
        <v>195</v>
      </c>
      <c r="BE103" s="271">
        <f t="shared" si="69"/>
        <v>0</v>
      </c>
      <c r="BF103" s="271">
        <f t="shared" si="69"/>
        <v>0</v>
      </c>
      <c r="BG103" s="271">
        <f t="shared" si="69"/>
        <v>0</v>
      </c>
      <c r="BH103" s="271">
        <f t="shared" si="69"/>
        <v>0</v>
      </c>
      <c r="BI103" s="271">
        <f t="shared" si="69"/>
        <v>0</v>
      </c>
      <c r="BJ103" s="271">
        <f t="shared" si="69"/>
        <v>0</v>
      </c>
      <c r="BK103" s="271">
        <f t="shared" si="69"/>
        <v>0</v>
      </c>
      <c r="BL103" s="271">
        <f t="shared" si="69"/>
        <v>0</v>
      </c>
      <c r="BM103" s="271">
        <f t="shared" si="69"/>
        <v>0</v>
      </c>
      <c r="BN103" s="271">
        <f t="shared" si="69"/>
        <v>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6" t="s">
        <v>115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4"/>
    </row>
    <row r="2" spans="1:71" ht="16.5" customHeight="1" thickBo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5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1" t="str">
        <f>'حضور بنات'!A104</f>
        <v>اجمالى الحضور</v>
      </c>
      <c r="B104" s="412"/>
      <c r="C104" s="413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8" t="s">
        <v>121</v>
      </c>
      <c r="C1" s="418"/>
      <c r="D1" s="418"/>
      <c r="E1" s="418"/>
      <c r="F1" s="418"/>
      <c r="G1" s="418"/>
      <c r="H1" s="418"/>
      <c r="I1" s="418"/>
      <c r="J1"/>
    </row>
    <row r="2" spans="1:11" ht="20.25" customHeight="1">
      <c r="B2" s="418"/>
      <c r="C2" s="418"/>
      <c r="D2" s="418"/>
      <c r="E2" s="418"/>
      <c r="F2" s="418"/>
      <c r="G2" s="418"/>
      <c r="H2" s="418"/>
      <c r="I2" s="418"/>
      <c r="J2"/>
    </row>
    <row r="3" spans="1:11" ht="31.5" customHeight="1">
      <c r="A3" s="105" t="s">
        <v>0</v>
      </c>
      <c r="B3" s="419" t="s">
        <v>72</v>
      </c>
      <c r="C3" s="419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20">
        <v>43466</v>
      </c>
      <c r="C4" s="420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20">
        <v>43467</v>
      </c>
      <c r="C5" s="420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20">
        <v>43468</v>
      </c>
      <c r="C6" s="420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20">
        <v>43469</v>
      </c>
      <c r="C7" s="420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20">
        <v>43470</v>
      </c>
      <c r="C8" s="420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20">
        <v>43471</v>
      </c>
      <c r="C9" s="420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20">
        <v>43472</v>
      </c>
      <c r="C10" s="420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20">
        <v>43473</v>
      </c>
      <c r="C11" s="420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20">
        <v>43474</v>
      </c>
      <c r="C12" s="420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20">
        <v>43475</v>
      </c>
      <c r="C13" s="420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20">
        <v>43476</v>
      </c>
      <c r="C14" s="420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20">
        <v>43477</v>
      </c>
      <c r="C15" s="420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20">
        <v>43478</v>
      </c>
      <c r="C16" s="420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20">
        <v>43479</v>
      </c>
      <c r="C17" s="420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20">
        <v>43480</v>
      </c>
      <c r="C18" s="420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20">
        <v>43481</v>
      </c>
      <c r="C19" s="420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20">
        <v>43482</v>
      </c>
      <c r="C20" s="420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20">
        <v>43483</v>
      </c>
      <c r="C21" s="420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20">
        <v>43484</v>
      </c>
      <c r="C22" s="420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20">
        <v>43485</v>
      </c>
      <c r="C23" s="420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20">
        <v>43486</v>
      </c>
      <c r="C24" s="420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20">
        <v>43487</v>
      </c>
      <c r="C25" s="420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20">
        <v>43488</v>
      </c>
      <c r="C26" s="420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20">
        <v>43489</v>
      </c>
      <c r="C27" s="420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20">
        <v>43490</v>
      </c>
      <c r="C28" s="420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20">
        <v>43491</v>
      </c>
      <c r="C29" s="420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20">
        <v>43492</v>
      </c>
      <c r="C30" s="420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20">
        <v>43493</v>
      </c>
      <c r="C31" s="420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20">
        <v>43494</v>
      </c>
      <c r="C32" s="420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20">
        <v>43495</v>
      </c>
      <c r="C33" s="420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20">
        <v>43496</v>
      </c>
      <c r="C34" s="420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1" t="s">
        <v>76</v>
      </c>
      <c r="B35" s="421"/>
      <c r="C35" s="421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2" t="s">
        <v>106</v>
      </c>
      <c r="B1" s="422"/>
      <c r="C1" s="422"/>
      <c r="D1" s="422"/>
      <c r="E1" s="422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3" t="s">
        <v>101</v>
      </c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5" t="s">
        <v>83</v>
      </c>
      <c r="B88" s="426"/>
      <c r="C88" s="426"/>
      <c r="D88" s="4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8" t="s">
        <v>84</v>
      </c>
      <c r="B89" s="429"/>
      <c r="C89" s="429"/>
      <c r="D89" s="4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3" t="s">
        <v>102</v>
      </c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15.5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14.5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15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15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15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9.5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16.5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15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10.5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بدر شعبان</v>
      </c>
      <c r="C13" s="132">
        <f>'حضور بنين'!C17</f>
        <v>170</v>
      </c>
      <c r="D13" s="154">
        <f>'حضور بنين'!E17</f>
        <v>4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15.5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15.5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15.5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15.5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8.5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8.5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8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5" t="s">
        <v>83</v>
      </c>
      <c r="B88" s="426"/>
      <c r="C88" s="426"/>
      <c r="D88" s="427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8" t="s">
        <v>84</v>
      </c>
      <c r="B89" s="429"/>
      <c r="C89" s="429"/>
      <c r="D89" s="430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9" t="s">
        <v>117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</row>
    <row r="2" spans="1:69" ht="13.5" thickBo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360"/>
      <c r="AI2" s="360"/>
      <c r="AJ2" s="360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1" t="s">
        <v>22</v>
      </c>
      <c r="B104" s="362"/>
      <c r="C104" s="363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54">
        <f>SUBTOTAL(9,Table1[المبلغ])</f>
        <v>715</v>
      </c>
    </row>
    <row r="3" spans="1:5" ht="20.25">
      <c r="A3" s="339" t="s">
        <v>0</v>
      </c>
      <c r="B3" s="340" t="s">
        <v>79</v>
      </c>
      <c r="C3" s="340" t="s">
        <v>19</v>
      </c>
      <c r="D3" s="340" t="s">
        <v>144</v>
      </c>
      <c r="E3" s="341" t="s">
        <v>96</v>
      </c>
    </row>
    <row r="4" spans="1:5" ht="18">
      <c r="A4" s="345">
        <v>1</v>
      </c>
      <c r="B4" s="346">
        <v>45300</v>
      </c>
      <c r="C4" s="335" t="s">
        <v>142</v>
      </c>
      <c r="D4" s="348">
        <v>400</v>
      </c>
      <c r="E4" s="338" t="s">
        <v>158</v>
      </c>
    </row>
    <row r="5" spans="1:5" ht="18">
      <c r="A5" s="345">
        <f>A4+1</f>
        <v>2</v>
      </c>
      <c r="B5" s="346">
        <v>45301</v>
      </c>
      <c r="C5" s="335" t="s">
        <v>130</v>
      </c>
      <c r="D5" s="348">
        <v>15</v>
      </c>
      <c r="E5" s="338" t="s">
        <v>152</v>
      </c>
    </row>
    <row r="6" spans="1:5" ht="18">
      <c r="A6" s="345">
        <f t="shared" ref="A6:A37" si="0">A5+1</f>
        <v>3</v>
      </c>
      <c r="B6" s="346">
        <v>45301</v>
      </c>
      <c r="C6" s="335" t="s">
        <v>126</v>
      </c>
      <c r="D6" s="337">
        <v>20</v>
      </c>
      <c r="E6" s="338" t="s">
        <v>152</v>
      </c>
    </row>
    <row r="7" spans="1:5" ht="18">
      <c r="A7" s="345">
        <f t="shared" si="0"/>
        <v>4</v>
      </c>
      <c r="B7" s="346">
        <v>45301</v>
      </c>
      <c r="C7" s="335" t="s">
        <v>153</v>
      </c>
      <c r="D7" s="357">
        <v>-10</v>
      </c>
      <c r="E7" s="338" t="s">
        <v>152</v>
      </c>
    </row>
    <row r="8" spans="1:5" ht="18">
      <c r="A8" s="345">
        <f t="shared" si="0"/>
        <v>5</v>
      </c>
      <c r="B8" s="346">
        <v>45301</v>
      </c>
      <c r="C8" s="335" t="s">
        <v>145</v>
      </c>
      <c r="D8" s="357">
        <v>-10</v>
      </c>
      <c r="E8" s="338" t="s">
        <v>152</v>
      </c>
    </row>
    <row r="9" spans="1:5" ht="18">
      <c r="A9" s="345">
        <f t="shared" si="0"/>
        <v>6</v>
      </c>
      <c r="B9" s="336">
        <v>45301</v>
      </c>
      <c r="C9" s="335" t="s">
        <v>131</v>
      </c>
      <c r="D9" s="337">
        <v>100</v>
      </c>
      <c r="E9" s="338"/>
    </row>
    <row r="10" spans="1:5" ht="18">
      <c r="A10" s="345">
        <f t="shared" si="0"/>
        <v>7</v>
      </c>
      <c r="B10" s="336">
        <v>45308</v>
      </c>
      <c r="C10" s="335" t="s">
        <v>131</v>
      </c>
      <c r="D10" s="337">
        <v>200</v>
      </c>
      <c r="E10" s="338"/>
    </row>
    <row r="11" spans="1:5" ht="18">
      <c r="A11" s="345">
        <f t="shared" si="0"/>
        <v>8</v>
      </c>
      <c r="B11" s="336"/>
      <c r="C11" s="335"/>
      <c r="D11" s="337"/>
      <c r="E11" s="338"/>
    </row>
    <row r="12" spans="1:5" ht="18">
      <c r="A12" s="345">
        <f t="shared" si="0"/>
        <v>9</v>
      </c>
      <c r="B12" s="336"/>
      <c r="C12" s="335"/>
      <c r="D12" s="337"/>
      <c r="E12" s="338"/>
    </row>
    <row r="13" spans="1:5" ht="18">
      <c r="A13" s="345">
        <f t="shared" si="0"/>
        <v>10</v>
      </c>
      <c r="B13" s="336"/>
      <c r="C13" s="335"/>
      <c r="D13" s="337"/>
      <c r="E13" s="338"/>
    </row>
    <row r="14" spans="1:5" ht="18">
      <c r="A14" s="345">
        <f t="shared" si="0"/>
        <v>11</v>
      </c>
      <c r="B14" s="336"/>
      <c r="C14" s="335"/>
      <c r="D14" s="337"/>
      <c r="E14" s="338"/>
    </row>
    <row r="15" spans="1:5" ht="18">
      <c r="A15" s="345">
        <f t="shared" si="0"/>
        <v>12</v>
      </c>
      <c r="B15" s="336"/>
      <c r="C15" s="335"/>
      <c r="D15" s="337"/>
      <c r="E15" s="338"/>
    </row>
    <row r="16" spans="1:5" ht="18">
      <c r="A16" s="345">
        <f t="shared" si="0"/>
        <v>13</v>
      </c>
      <c r="B16" s="336"/>
      <c r="C16" s="335"/>
      <c r="D16" s="337"/>
      <c r="E16" s="338"/>
    </row>
    <row r="17" spans="1:5" ht="18">
      <c r="A17" s="345">
        <f t="shared" si="0"/>
        <v>14</v>
      </c>
      <c r="B17" s="336"/>
      <c r="C17" s="335"/>
      <c r="D17" s="337"/>
      <c r="E17" s="338"/>
    </row>
    <row r="18" spans="1:5" ht="18">
      <c r="A18" s="345">
        <f t="shared" si="0"/>
        <v>15</v>
      </c>
      <c r="B18" s="336"/>
      <c r="C18" s="335"/>
      <c r="D18" s="337"/>
      <c r="E18" s="338"/>
    </row>
    <row r="19" spans="1:5" ht="18">
      <c r="A19" s="345">
        <f t="shared" si="0"/>
        <v>16</v>
      </c>
      <c r="B19" s="336"/>
      <c r="C19" s="335"/>
      <c r="D19" s="337"/>
      <c r="E19" s="338"/>
    </row>
    <row r="20" spans="1:5" ht="18">
      <c r="A20" s="345">
        <f t="shared" si="0"/>
        <v>17</v>
      </c>
      <c r="B20" s="336"/>
      <c r="C20" s="335"/>
      <c r="D20" s="337"/>
      <c r="E20" s="338"/>
    </row>
    <row r="21" spans="1:5" ht="18">
      <c r="A21" s="345">
        <f t="shared" si="0"/>
        <v>18</v>
      </c>
      <c r="B21" s="336"/>
      <c r="C21" s="335"/>
      <c r="D21" s="337"/>
      <c r="E21" s="338"/>
    </row>
    <row r="22" spans="1:5" ht="18">
      <c r="A22" s="345">
        <f t="shared" si="0"/>
        <v>19</v>
      </c>
      <c r="B22" s="336"/>
      <c r="C22" s="335"/>
      <c r="D22" s="337"/>
      <c r="E22" s="338"/>
    </row>
    <row r="23" spans="1:5" ht="18">
      <c r="A23" s="345">
        <f t="shared" si="0"/>
        <v>20</v>
      </c>
      <c r="B23" s="336"/>
      <c r="C23" s="342"/>
      <c r="D23" s="343"/>
      <c r="E23" s="344"/>
    </row>
    <row r="24" spans="1:5" ht="18">
      <c r="A24" s="345">
        <f t="shared" si="0"/>
        <v>21</v>
      </c>
      <c r="B24" s="355"/>
      <c r="C24" s="342"/>
      <c r="D24" s="343"/>
      <c r="E24" s="344"/>
    </row>
    <row r="25" spans="1:5" ht="18">
      <c r="A25" s="345">
        <f t="shared" si="0"/>
        <v>22</v>
      </c>
      <c r="B25" s="346"/>
      <c r="C25" s="347"/>
      <c r="D25" s="348"/>
      <c r="E25" s="349"/>
    </row>
    <row r="26" spans="1:5" ht="18">
      <c r="A26" s="345">
        <f t="shared" si="0"/>
        <v>23</v>
      </c>
      <c r="B26" s="350"/>
      <c r="C26" s="351"/>
      <c r="D26" s="352"/>
      <c r="E26" s="353"/>
    </row>
    <row r="27" spans="1:5" ht="18">
      <c r="A27" s="345">
        <f t="shared" si="0"/>
        <v>24</v>
      </c>
      <c r="B27" s="350"/>
      <c r="C27" s="351"/>
      <c r="D27" s="352"/>
      <c r="E27" s="353"/>
    </row>
    <row r="28" spans="1:5" ht="18">
      <c r="A28" s="345">
        <f t="shared" si="0"/>
        <v>25</v>
      </c>
      <c r="B28" s="350"/>
      <c r="C28" s="351"/>
      <c r="D28" s="352"/>
      <c r="E28" s="353"/>
    </row>
    <row r="29" spans="1:5" ht="18">
      <c r="A29" s="345">
        <f t="shared" si="0"/>
        <v>26</v>
      </c>
      <c r="B29" s="350"/>
      <c r="C29" s="351"/>
      <c r="D29" s="352"/>
      <c r="E29" s="353"/>
    </row>
    <row r="30" spans="1:5" ht="18">
      <c r="A30" s="345">
        <f t="shared" si="0"/>
        <v>27</v>
      </c>
      <c r="B30" s="350"/>
      <c r="C30" s="351"/>
      <c r="D30" s="352"/>
      <c r="E30" s="353"/>
    </row>
    <row r="31" spans="1:5" ht="18">
      <c r="A31" s="345">
        <f t="shared" si="0"/>
        <v>28</v>
      </c>
      <c r="B31" s="346"/>
      <c r="C31" s="347"/>
      <c r="D31" s="348"/>
      <c r="E31" s="349"/>
    </row>
    <row r="32" spans="1:5" ht="18">
      <c r="A32" s="345">
        <f t="shared" si="0"/>
        <v>29</v>
      </c>
      <c r="B32" s="346"/>
      <c r="C32" s="347"/>
      <c r="D32" s="348"/>
      <c r="E32" s="349"/>
    </row>
    <row r="33" spans="1:5" ht="18">
      <c r="A33" s="345">
        <f t="shared" si="0"/>
        <v>30</v>
      </c>
      <c r="B33" s="346"/>
      <c r="C33" s="347"/>
      <c r="D33" s="348"/>
      <c r="E33" s="349"/>
    </row>
    <row r="34" spans="1:5" ht="18">
      <c r="A34" s="345">
        <f t="shared" si="0"/>
        <v>31</v>
      </c>
      <c r="B34" s="346"/>
      <c r="C34" s="347"/>
      <c r="D34" s="348"/>
      <c r="E34" s="349"/>
    </row>
    <row r="35" spans="1:5" ht="18">
      <c r="A35" s="345">
        <f t="shared" si="0"/>
        <v>32</v>
      </c>
      <c r="B35" s="346"/>
      <c r="C35" s="347"/>
      <c r="D35" s="348"/>
      <c r="E35" s="349"/>
    </row>
    <row r="36" spans="1:5" ht="18">
      <c r="A36" s="345">
        <f t="shared" si="0"/>
        <v>33</v>
      </c>
      <c r="B36" s="346"/>
      <c r="C36" s="347"/>
      <c r="D36" s="348"/>
      <c r="E36" s="349"/>
    </row>
    <row r="37" spans="1:5" ht="18">
      <c r="A37" s="345">
        <f t="shared" si="0"/>
        <v>34</v>
      </c>
      <c r="B37" s="350"/>
      <c r="C37" s="351"/>
      <c r="D37" s="352"/>
      <c r="E37" s="353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BQ182"/>
  <sheetViews>
    <sheetView rightToLeft="1" zoomScale="62" zoomScaleNormal="62" workbookViewId="0">
      <pane xSplit="5" ySplit="3" topLeftCell="O19" activePane="bottomRight" state="frozen"/>
      <selection pane="topRight" activeCell="E1" sqref="E1"/>
      <selection pane="bottomLeft" activeCell="A4" sqref="A4"/>
      <selection pane="bottomRight" activeCell="V30" sqref="V30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4" t="s">
        <v>151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</row>
    <row r="2" spans="1:69" s="286" customFormat="1" ht="24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>SUM(F4:AJ4)</f>
        <v>15.5</v>
      </c>
      <c r="F4" s="327">
        <v>1</v>
      </c>
      <c r="G4" s="327">
        <v>1</v>
      </c>
      <c r="H4" s="327">
        <v>1</v>
      </c>
      <c r="I4" s="327">
        <v>1</v>
      </c>
      <c r="J4" s="327">
        <v>1</v>
      </c>
      <c r="K4" s="327">
        <v>1</v>
      </c>
      <c r="L4" s="328">
        <v>1</v>
      </c>
      <c r="M4" s="328">
        <v>1</v>
      </c>
      <c r="N4" s="328">
        <v>1</v>
      </c>
      <c r="O4" s="328">
        <v>1</v>
      </c>
      <c r="P4" s="328">
        <v>1</v>
      </c>
      <c r="Q4" s="328"/>
      <c r="R4" s="328">
        <v>0.5</v>
      </c>
      <c r="S4" s="328">
        <v>1</v>
      </c>
      <c r="T4" s="328">
        <v>1</v>
      </c>
      <c r="U4" s="328">
        <v>1</v>
      </c>
      <c r="V4" s="328">
        <v>1</v>
      </c>
      <c r="W4" s="328"/>
      <c r="X4" s="328"/>
      <c r="Y4" s="328"/>
      <c r="Z4" s="328"/>
      <c r="AA4" s="328"/>
      <c r="AB4" s="328"/>
      <c r="AC4" s="328"/>
      <c r="AD4" s="328"/>
      <c r="AE4" s="328"/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0</v>
      </c>
      <c r="AY4" s="181">
        <f t="shared" si="0"/>
        <v>85</v>
      </c>
      <c r="AZ4" s="181">
        <f t="shared" si="0"/>
        <v>170</v>
      </c>
      <c r="BA4" s="181">
        <f t="shared" si="0"/>
        <v>170</v>
      </c>
      <c r="BB4" s="181">
        <f t="shared" si="0"/>
        <v>170</v>
      </c>
      <c r="BC4" s="181">
        <f t="shared" si="0"/>
        <v>170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14.5</v>
      </c>
      <c r="F5" s="327">
        <v>1</v>
      </c>
      <c r="G5" s="327">
        <v>1</v>
      </c>
      <c r="H5" s="327">
        <v>1</v>
      </c>
      <c r="I5" s="327">
        <v>1</v>
      </c>
      <c r="J5" s="327">
        <v>1</v>
      </c>
      <c r="K5" s="327">
        <v>1</v>
      </c>
      <c r="L5" s="328">
        <v>1</v>
      </c>
      <c r="M5" s="328">
        <v>1</v>
      </c>
      <c r="N5" s="328">
        <v>1</v>
      </c>
      <c r="O5" s="328">
        <v>1</v>
      </c>
      <c r="P5" s="328">
        <v>0.5</v>
      </c>
      <c r="Q5" s="328"/>
      <c r="R5" s="328"/>
      <c r="S5" s="328">
        <v>1</v>
      </c>
      <c r="T5" s="328">
        <v>1</v>
      </c>
      <c r="U5" s="328">
        <v>1</v>
      </c>
      <c r="V5" s="328">
        <v>1</v>
      </c>
      <c r="W5" s="328"/>
      <c r="X5" s="328"/>
      <c r="Y5" s="328"/>
      <c r="Z5" s="328"/>
      <c r="AA5" s="328"/>
      <c r="AB5" s="328"/>
      <c r="AC5" s="328"/>
      <c r="AD5" s="328"/>
      <c r="AE5" s="328"/>
      <c r="AF5" s="279"/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170</v>
      </c>
      <c r="AT5" s="91">
        <f t="shared" si="2"/>
        <v>170</v>
      </c>
      <c r="AU5" s="91">
        <f t="shared" si="2"/>
        <v>170</v>
      </c>
      <c r="AV5" s="91">
        <f t="shared" si="2"/>
        <v>170</v>
      </c>
      <c r="AW5" s="91">
        <f t="shared" si="2"/>
        <v>85</v>
      </c>
      <c r="AX5" s="91">
        <f t="shared" si="2"/>
        <v>0</v>
      </c>
      <c r="AY5" s="91">
        <f t="shared" si="2"/>
        <v>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15</v>
      </c>
      <c r="F6" s="327">
        <v>1</v>
      </c>
      <c r="G6" s="327">
        <v>1</v>
      </c>
      <c r="H6" s="327">
        <v>1</v>
      </c>
      <c r="I6" s="327">
        <v>1</v>
      </c>
      <c r="J6" s="327">
        <v>1</v>
      </c>
      <c r="K6" s="327">
        <v>1</v>
      </c>
      <c r="L6" s="328">
        <v>1</v>
      </c>
      <c r="M6" s="328">
        <v>1</v>
      </c>
      <c r="N6" s="328">
        <v>1</v>
      </c>
      <c r="O6" s="328">
        <v>1</v>
      </c>
      <c r="P6" s="328">
        <v>1</v>
      </c>
      <c r="Q6" s="328"/>
      <c r="R6" s="328"/>
      <c r="S6" s="328">
        <v>1</v>
      </c>
      <c r="T6" s="328">
        <v>1</v>
      </c>
      <c r="U6" s="328">
        <v>1</v>
      </c>
      <c r="V6" s="328">
        <v>1</v>
      </c>
      <c r="W6" s="328"/>
      <c r="X6" s="328"/>
      <c r="Y6" s="328"/>
      <c r="Z6" s="328"/>
      <c r="AA6" s="328"/>
      <c r="AB6" s="328"/>
      <c r="AC6" s="328"/>
      <c r="AD6" s="328"/>
      <c r="AE6" s="328"/>
      <c r="AF6" s="279"/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0</v>
      </c>
      <c r="AY6" s="91">
        <f t="shared" si="4"/>
        <v>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15</v>
      </c>
      <c r="F7" s="327">
        <v>1</v>
      </c>
      <c r="G7" s="327">
        <v>1</v>
      </c>
      <c r="H7" s="327">
        <v>1</v>
      </c>
      <c r="I7" s="327">
        <v>1</v>
      </c>
      <c r="J7" s="327">
        <v>1</v>
      </c>
      <c r="K7" s="327">
        <v>1</v>
      </c>
      <c r="L7" s="328">
        <v>1</v>
      </c>
      <c r="M7" s="328">
        <v>1</v>
      </c>
      <c r="N7" s="328">
        <v>1</v>
      </c>
      <c r="O7" s="328">
        <v>1</v>
      </c>
      <c r="P7" s="328">
        <v>0.5</v>
      </c>
      <c r="Q7" s="328"/>
      <c r="R7" s="328">
        <v>0.5</v>
      </c>
      <c r="S7" s="328">
        <v>1</v>
      </c>
      <c r="T7" s="328">
        <v>1</v>
      </c>
      <c r="U7" s="328">
        <v>1</v>
      </c>
      <c r="V7" s="328">
        <v>1</v>
      </c>
      <c r="W7" s="328"/>
      <c r="X7" s="328"/>
      <c r="Y7" s="328"/>
      <c r="Z7" s="328"/>
      <c r="AA7" s="328"/>
      <c r="AB7" s="328"/>
      <c r="AC7" s="328"/>
      <c r="AD7" s="328"/>
      <c r="AE7" s="328"/>
      <c r="AF7" s="279"/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85</v>
      </c>
      <c r="AX7" s="91">
        <f t="shared" si="5"/>
        <v>0</v>
      </c>
      <c r="AY7" s="91">
        <f t="shared" si="5"/>
        <v>85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15</v>
      </c>
      <c r="F8" s="327">
        <v>1</v>
      </c>
      <c r="G8" s="327">
        <v>1</v>
      </c>
      <c r="H8" s="327">
        <v>1</v>
      </c>
      <c r="I8" s="327">
        <v>1</v>
      </c>
      <c r="J8" s="327">
        <v>1</v>
      </c>
      <c r="K8" s="327">
        <v>1</v>
      </c>
      <c r="L8" s="328">
        <v>1</v>
      </c>
      <c r="M8" s="328">
        <v>1</v>
      </c>
      <c r="N8" s="328">
        <v>1</v>
      </c>
      <c r="O8" s="328">
        <v>1</v>
      </c>
      <c r="P8" s="328">
        <v>1</v>
      </c>
      <c r="Q8" s="328"/>
      <c r="R8" s="328"/>
      <c r="S8" s="328">
        <v>1</v>
      </c>
      <c r="T8" s="328">
        <v>1</v>
      </c>
      <c r="U8" s="328">
        <v>1</v>
      </c>
      <c r="V8" s="328">
        <v>1</v>
      </c>
      <c r="W8" s="328"/>
      <c r="X8" s="328"/>
      <c r="Y8" s="328"/>
      <c r="Z8" s="328"/>
      <c r="AA8" s="328"/>
      <c r="AB8" s="328"/>
      <c r="AC8" s="328"/>
      <c r="AD8" s="328"/>
      <c r="AE8" s="328"/>
      <c r="AF8" s="279"/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0</v>
      </c>
      <c r="AY8" s="91">
        <f t="shared" si="6"/>
        <v>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/>
      <c r="E9" s="41">
        <f t="shared" si="1"/>
        <v>9.5</v>
      </c>
      <c r="F9" s="327">
        <v>1</v>
      </c>
      <c r="G9" s="327">
        <v>1</v>
      </c>
      <c r="H9" s="327">
        <v>1</v>
      </c>
      <c r="I9" s="327">
        <v>1</v>
      </c>
      <c r="J9" s="327">
        <v>1</v>
      </c>
      <c r="K9" s="327">
        <v>1</v>
      </c>
      <c r="L9" s="328">
        <v>1</v>
      </c>
      <c r="M9" s="328">
        <v>0.5</v>
      </c>
      <c r="N9" s="328"/>
      <c r="O9" s="328"/>
      <c r="P9" s="328"/>
      <c r="Q9" s="328"/>
      <c r="R9" s="328"/>
      <c r="S9" s="328"/>
      <c r="T9" s="328"/>
      <c r="U9" s="328">
        <v>1</v>
      </c>
      <c r="V9" s="328">
        <v>1</v>
      </c>
      <c r="W9" s="328"/>
      <c r="X9" s="328"/>
      <c r="Y9" s="328"/>
      <c r="Z9" s="328"/>
      <c r="AA9" s="328"/>
      <c r="AB9" s="328"/>
      <c r="AC9" s="328"/>
      <c r="AD9" s="328"/>
      <c r="AE9" s="328"/>
      <c r="AF9" s="279"/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85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170</v>
      </c>
      <c r="BC9" s="91">
        <f t="shared" si="7"/>
        <v>170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17.5</v>
      </c>
      <c r="F10" s="327">
        <v>1</v>
      </c>
      <c r="G10" s="327">
        <v>1</v>
      </c>
      <c r="H10" s="327">
        <v>1</v>
      </c>
      <c r="I10" s="327">
        <v>1</v>
      </c>
      <c r="J10" s="327">
        <v>1</v>
      </c>
      <c r="K10" s="327">
        <v>1</v>
      </c>
      <c r="L10" s="328">
        <v>1</v>
      </c>
      <c r="M10" s="328">
        <v>1</v>
      </c>
      <c r="N10" s="328">
        <v>1</v>
      </c>
      <c r="O10" s="328">
        <v>1</v>
      </c>
      <c r="P10" s="328">
        <v>1</v>
      </c>
      <c r="Q10" s="328">
        <v>1</v>
      </c>
      <c r="R10" s="328">
        <v>1.5</v>
      </c>
      <c r="S10" s="328">
        <v>1</v>
      </c>
      <c r="T10" s="328">
        <v>1</v>
      </c>
      <c r="U10" s="328">
        <v>1</v>
      </c>
      <c r="V10" s="328">
        <v>1</v>
      </c>
      <c r="W10" s="328"/>
      <c r="X10" s="328"/>
      <c r="Y10" s="328"/>
      <c r="Z10" s="328"/>
      <c r="AA10" s="328"/>
      <c r="AB10" s="328"/>
      <c r="AC10" s="328"/>
      <c r="AD10" s="328"/>
      <c r="AE10" s="328"/>
      <c r="AF10" s="279"/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255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16.5</v>
      </c>
      <c r="F11" s="327">
        <v>1</v>
      </c>
      <c r="G11" s="327">
        <v>1</v>
      </c>
      <c r="H11" s="327">
        <v>1</v>
      </c>
      <c r="I11" s="327">
        <v>1</v>
      </c>
      <c r="J11" s="327">
        <v>1</v>
      </c>
      <c r="K11" s="327">
        <v>1</v>
      </c>
      <c r="L11" s="328">
        <v>1</v>
      </c>
      <c r="M11" s="328">
        <v>1</v>
      </c>
      <c r="N11" s="328">
        <v>1</v>
      </c>
      <c r="O11" s="328">
        <v>1</v>
      </c>
      <c r="P11" s="328">
        <v>1</v>
      </c>
      <c r="Q11" s="328">
        <v>1</v>
      </c>
      <c r="R11" s="328">
        <v>0.5</v>
      </c>
      <c r="S11" s="328">
        <v>1</v>
      </c>
      <c r="T11" s="328">
        <v>1</v>
      </c>
      <c r="U11" s="328">
        <v>1</v>
      </c>
      <c r="V11" s="328">
        <v>1</v>
      </c>
      <c r="W11" s="328"/>
      <c r="X11" s="328"/>
      <c r="Y11" s="328"/>
      <c r="Z11" s="328"/>
      <c r="AA11" s="328"/>
      <c r="AB11" s="328"/>
      <c r="AC11" s="328"/>
      <c r="AD11" s="328"/>
      <c r="AE11" s="328"/>
      <c r="AF11" s="279"/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85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143</v>
      </c>
      <c r="C12" s="197">
        <v>170</v>
      </c>
      <c r="D12" s="197"/>
      <c r="E12" s="41">
        <f t="shared" ref="E12:E31" si="10">SUM(F12:AJ12)</f>
        <v>15</v>
      </c>
      <c r="F12" s="327">
        <v>1</v>
      </c>
      <c r="G12" s="327">
        <v>1</v>
      </c>
      <c r="H12" s="327">
        <v>1</v>
      </c>
      <c r="I12" s="327">
        <v>1</v>
      </c>
      <c r="J12" s="327">
        <v>1</v>
      </c>
      <c r="K12" s="327">
        <v>1</v>
      </c>
      <c r="L12" s="328">
        <v>1</v>
      </c>
      <c r="M12" s="328">
        <v>1</v>
      </c>
      <c r="N12" s="328">
        <v>1</v>
      </c>
      <c r="O12" s="328">
        <v>1</v>
      </c>
      <c r="P12" s="328">
        <v>1</v>
      </c>
      <c r="Q12" s="328"/>
      <c r="R12" s="328"/>
      <c r="S12" s="328">
        <v>1</v>
      </c>
      <c r="T12" s="328">
        <v>1</v>
      </c>
      <c r="U12" s="328">
        <v>1</v>
      </c>
      <c r="V12" s="328">
        <v>1</v>
      </c>
      <c r="W12" s="328"/>
      <c r="X12" s="328"/>
      <c r="Y12" s="328"/>
      <c r="Z12" s="328"/>
      <c r="AA12" s="328"/>
      <c r="AB12" s="328"/>
      <c r="AC12" s="328"/>
      <c r="AD12" s="328"/>
      <c r="AE12" s="328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0</v>
      </c>
      <c r="AY12" s="91">
        <f t="shared" si="11"/>
        <v>0</v>
      </c>
      <c r="AZ12" s="91">
        <f t="shared" si="11"/>
        <v>170</v>
      </c>
      <c r="BA12" s="91">
        <f t="shared" si="11"/>
        <v>170</v>
      </c>
      <c r="BB12" s="91">
        <f t="shared" si="11"/>
        <v>170</v>
      </c>
      <c r="BC12" s="91">
        <f t="shared" si="11"/>
        <v>170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148</v>
      </c>
      <c r="C13" s="113">
        <v>170</v>
      </c>
      <c r="D13" s="197"/>
      <c r="E13" s="41">
        <f t="shared" ref="E13:E14" si="12">SUM(F13:AJ13)</f>
        <v>9.18</v>
      </c>
      <c r="F13" s="327">
        <v>1</v>
      </c>
      <c r="G13" s="327">
        <v>1</v>
      </c>
      <c r="H13" s="327">
        <v>0.68</v>
      </c>
      <c r="I13" s="327"/>
      <c r="J13" s="327">
        <v>1</v>
      </c>
      <c r="K13" s="327">
        <v>1</v>
      </c>
      <c r="L13" s="328">
        <v>1</v>
      </c>
      <c r="M13" s="328">
        <v>1</v>
      </c>
      <c r="N13" s="328">
        <v>1</v>
      </c>
      <c r="O13" s="328">
        <v>1</v>
      </c>
      <c r="P13" s="328">
        <v>0.5</v>
      </c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115.60000000000001</v>
      </c>
      <c r="AP13" s="91">
        <f t="shared" ref="AP13:AP14" si="16">I13*$C$12</f>
        <v>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85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145</v>
      </c>
      <c r="C14" s="113">
        <v>170</v>
      </c>
      <c r="D14" s="197"/>
      <c r="E14" s="41">
        <f t="shared" si="12"/>
        <v>10.5</v>
      </c>
      <c r="F14" s="327">
        <v>1</v>
      </c>
      <c r="G14" s="327">
        <v>1</v>
      </c>
      <c r="H14" s="327">
        <v>1</v>
      </c>
      <c r="I14" s="327">
        <v>1</v>
      </c>
      <c r="J14" s="327"/>
      <c r="K14" s="327">
        <v>1</v>
      </c>
      <c r="L14" s="328">
        <v>1</v>
      </c>
      <c r="M14" s="328">
        <v>1</v>
      </c>
      <c r="N14" s="328">
        <v>1</v>
      </c>
      <c r="O14" s="328">
        <v>1</v>
      </c>
      <c r="P14" s="328">
        <v>0.5</v>
      </c>
      <c r="Q14" s="328"/>
      <c r="R14" s="328"/>
      <c r="S14" s="328"/>
      <c r="T14" s="328"/>
      <c r="U14" s="328">
        <v>1</v>
      </c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170</v>
      </c>
      <c r="AP14" s="91">
        <f t="shared" si="16"/>
        <v>170</v>
      </c>
      <c r="AQ14" s="91">
        <f t="shared" si="17"/>
        <v>0</v>
      </c>
      <c r="AR14" s="91">
        <f t="shared" si="18"/>
        <v>170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170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170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146</v>
      </c>
      <c r="C15" s="113">
        <v>170</v>
      </c>
      <c r="D15" s="197"/>
      <c r="E15" s="41">
        <f>SUM(F15:AJ15)</f>
        <v>10.5</v>
      </c>
      <c r="F15" s="327">
        <v>1</v>
      </c>
      <c r="G15" s="327">
        <v>1</v>
      </c>
      <c r="H15" s="327">
        <v>1</v>
      </c>
      <c r="I15" s="327">
        <v>1</v>
      </c>
      <c r="J15" s="327"/>
      <c r="K15" s="327">
        <v>1</v>
      </c>
      <c r="L15" s="328">
        <v>1</v>
      </c>
      <c r="M15" s="328">
        <v>1</v>
      </c>
      <c r="N15" s="328">
        <v>1</v>
      </c>
      <c r="O15" s="328">
        <v>1</v>
      </c>
      <c r="P15" s="328">
        <v>0.5</v>
      </c>
      <c r="Q15" s="328"/>
      <c r="R15" s="328"/>
      <c r="S15" s="328"/>
      <c r="T15" s="328"/>
      <c r="U15" s="328">
        <v>1</v>
      </c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170</v>
      </c>
      <c r="AO15" s="91">
        <f t="shared" si="44"/>
        <v>170</v>
      </c>
      <c r="AP15" s="91">
        <f t="shared" si="44"/>
        <v>170</v>
      </c>
      <c r="AQ15" s="91">
        <f t="shared" si="44"/>
        <v>0</v>
      </c>
      <c r="AR15" s="91">
        <f t="shared" si="44"/>
        <v>170</v>
      </c>
      <c r="AS15" s="91">
        <f t="shared" si="44"/>
        <v>170</v>
      </c>
      <c r="AT15" s="91">
        <f t="shared" si="44"/>
        <v>170</v>
      </c>
      <c r="AU15" s="91">
        <f t="shared" si="44"/>
        <v>170</v>
      </c>
      <c r="AV15" s="91">
        <f t="shared" si="44"/>
        <v>170</v>
      </c>
      <c r="AW15" s="91">
        <f t="shared" si="44"/>
        <v>85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170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 t="s">
        <v>155</v>
      </c>
      <c r="C16" s="113">
        <v>170</v>
      </c>
      <c r="D16" s="197"/>
      <c r="E16" s="41">
        <f>SUM(F16:AJ16)</f>
        <v>6.25</v>
      </c>
      <c r="F16" s="327"/>
      <c r="G16" s="327"/>
      <c r="H16" s="327"/>
      <c r="I16" s="327"/>
      <c r="J16" s="327"/>
      <c r="K16" s="327"/>
      <c r="L16" s="328"/>
      <c r="M16" s="328">
        <v>0.5</v>
      </c>
      <c r="N16" s="328">
        <v>0.75</v>
      </c>
      <c r="O16" s="328">
        <v>1</v>
      </c>
      <c r="P16" s="328">
        <v>0.5</v>
      </c>
      <c r="Q16" s="328"/>
      <c r="R16" s="328"/>
      <c r="S16" s="328">
        <v>0.5</v>
      </c>
      <c r="T16" s="328">
        <v>1</v>
      </c>
      <c r="U16" s="328">
        <v>1</v>
      </c>
      <c r="V16" s="328">
        <v>1</v>
      </c>
      <c r="W16" s="328"/>
      <c r="X16" s="328"/>
      <c r="Y16" s="328"/>
      <c r="Z16" s="328"/>
      <c r="AA16" s="328"/>
      <c r="AB16" s="328"/>
      <c r="AC16" s="328"/>
      <c r="AD16" s="328"/>
      <c r="AE16" s="328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85</v>
      </c>
      <c r="AU16" s="91">
        <f t="shared" ref="AU16" si="53">N16*$C$15</f>
        <v>127.5</v>
      </c>
      <c r="AV16" s="91">
        <f t="shared" ref="AV16" si="54">O16*$C$15</f>
        <v>170</v>
      </c>
      <c r="AW16" s="91">
        <f t="shared" ref="AW16" si="55">P16*$C$15</f>
        <v>85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85</v>
      </c>
      <c r="BA16" s="91">
        <f t="shared" ref="BA16" si="59">T16*$C$15</f>
        <v>170</v>
      </c>
      <c r="BB16" s="91">
        <f t="shared" ref="BB16" si="60">U16*$C$15</f>
        <v>170</v>
      </c>
      <c r="BC16" s="91">
        <f t="shared" ref="BC16" si="61">V16*$C$15</f>
        <v>170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156</v>
      </c>
      <c r="C17" s="113">
        <v>170</v>
      </c>
      <c r="D17" s="197"/>
      <c r="E17" s="41">
        <f t="shared" si="10"/>
        <v>4</v>
      </c>
      <c r="F17" s="327"/>
      <c r="G17" s="327"/>
      <c r="H17" s="327"/>
      <c r="I17" s="327"/>
      <c r="J17" s="327"/>
      <c r="K17" s="327"/>
      <c r="L17" s="328"/>
      <c r="M17" s="328"/>
      <c r="N17" s="328"/>
      <c r="O17" s="328"/>
      <c r="P17" s="328"/>
      <c r="Q17" s="328"/>
      <c r="R17" s="328"/>
      <c r="S17" s="328">
        <v>1</v>
      </c>
      <c r="T17" s="328">
        <v>1</v>
      </c>
      <c r="U17" s="328">
        <v>1</v>
      </c>
      <c r="V17" s="328">
        <v>1</v>
      </c>
      <c r="W17" s="328"/>
      <c r="X17" s="328"/>
      <c r="Y17" s="328"/>
      <c r="Z17" s="328"/>
      <c r="AA17" s="328"/>
      <c r="AB17" s="328"/>
      <c r="AC17" s="328"/>
      <c r="AD17" s="328"/>
      <c r="AE17" s="328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170</v>
      </c>
      <c r="BA17" s="91">
        <f t="shared" si="76"/>
        <v>170</v>
      </c>
      <c r="BB17" s="91">
        <f t="shared" si="76"/>
        <v>170</v>
      </c>
      <c r="BC17" s="91">
        <f t="shared" si="76"/>
        <v>170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15.5</v>
      </c>
      <c r="F18" s="327">
        <v>1</v>
      </c>
      <c r="G18" s="327">
        <v>1</v>
      </c>
      <c r="H18" s="327">
        <v>1</v>
      </c>
      <c r="I18" s="327">
        <v>1</v>
      </c>
      <c r="J18" s="327">
        <v>1</v>
      </c>
      <c r="K18" s="327">
        <v>1</v>
      </c>
      <c r="L18" s="328">
        <v>1</v>
      </c>
      <c r="M18" s="328">
        <v>1</v>
      </c>
      <c r="N18" s="328">
        <v>1</v>
      </c>
      <c r="O18" s="328">
        <v>1</v>
      </c>
      <c r="P18" s="328"/>
      <c r="Q18" s="328">
        <v>1</v>
      </c>
      <c r="R18" s="328">
        <v>0.5</v>
      </c>
      <c r="S18" s="328">
        <v>1</v>
      </c>
      <c r="T18" s="328">
        <v>1</v>
      </c>
      <c r="U18" s="328">
        <v>1</v>
      </c>
      <c r="V18" s="328">
        <v>1</v>
      </c>
      <c r="W18" s="328"/>
      <c r="X18" s="328"/>
      <c r="Y18" s="328"/>
      <c r="Z18" s="328"/>
      <c r="AA18" s="328"/>
      <c r="AB18" s="328"/>
      <c r="AC18" s="328"/>
      <c r="AD18" s="328"/>
      <c r="AE18" s="328"/>
      <c r="AF18" s="279"/>
      <c r="AG18" s="279"/>
      <c r="AH18" s="279"/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0</v>
      </c>
      <c r="AX18" s="91">
        <f t="shared" si="78"/>
        <v>130</v>
      </c>
      <c r="AY18" s="91">
        <f t="shared" si="78"/>
        <v>65</v>
      </c>
      <c r="AZ18" s="91">
        <f t="shared" si="78"/>
        <v>130</v>
      </c>
      <c r="BA18" s="91">
        <f t="shared" si="78"/>
        <v>130</v>
      </c>
      <c r="BB18" s="91">
        <f t="shared" si="78"/>
        <v>130</v>
      </c>
      <c r="BC18" s="91">
        <f t="shared" si="78"/>
        <v>130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15.5</v>
      </c>
      <c r="F19" s="327">
        <v>1</v>
      </c>
      <c r="G19" s="327">
        <v>1</v>
      </c>
      <c r="H19" s="327">
        <v>1</v>
      </c>
      <c r="I19" s="327">
        <v>1</v>
      </c>
      <c r="J19" s="327">
        <v>1</v>
      </c>
      <c r="K19" s="327">
        <v>1</v>
      </c>
      <c r="L19" s="328">
        <v>1</v>
      </c>
      <c r="M19" s="328">
        <v>1</v>
      </c>
      <c r="N19" s="328">
        <v>1</v>
      </c>
      <c r="O19" s="328">
        <v>1</v>
      </c>
      <c r="P19" s="328"/>
      <c r="Q19" s="328">
        <v>1</v>
      </c>
      <c r="R19" s="328">
        <v>0.5</v>
      </c>
      <c r="S19" s="328">
        <v>1</v>
      </c>
      <c r="T19" s="328">
        <v>1</v>
      </c>
      <c r="U19" s="328">
        <v>1</v>
      </c>
      <c r="V19" s="328">
        <v>1</v>
      </c>
      <c r="W19" s="328"/>
      <c r="X19" s="328"/>
      <c r="Y19" s="328"/>
      <c r="Z19" s="328"/>
      <c r="AA19" s="328"/>
      <c r="AB19" s="328"/>
      <c r="AC19" s="328"/>
      <c r="AD19" s="328"/>
      <c r="AE19" s="328"/>
      <c r="AF19" s="279"/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0</v>
      </c>
      <c r="AX19" s="91">
        <f t="shared" si="79"/>
        <v>130</v>
      </c>
      <c r="AY19" s="91">
        <f t="shared" si="79"/>
        <v>65</v>
      </c>
      <c r="AZ19" s="91">
        <f t="shared" si="79"/>
        <v>130</v>
      </c>
      <c r="BA19" s="91">
        <f t="shared" si="79"/>
        <v>130</v>
      </c>
      <c r="BB19" s="91">
        <f t="shared" si="79"/>
        <v>130</v>
      </c>
      <c r="BC19" s="91">
        <f t="shared" si="79"/>
        <v>130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15.5</v>
      </c>
      <c r="F20" s="327">
        <v>1</v>
      </c>
      <c r="G20" s="327">
        <v>1</v>
      </c>
      <c r="H20" s="327">
        <v>1</v>
      </c>
      <c r="I20" s="327">
        <v>1</v>
      </c>
      <c r="J20" s="327">
        <v>1</v>
      </c>
      <c r="K20" s="327">
        <v>1</v>
      </c>
      <c r="L20" s="328">
        <v>1</v>
      </c>
      <c r="M20" s="328">
        <v>1</v>
      </c>
      <c r="N20" s="328">
        <v>1</v>
      </c>
      <c r="O20" s="328">
        <v>1</v>
      </c>
      <c r="P20" s="328"/>
      <c r="Q20" s="328">
        <v>1</v>
      </c>
      <c r="R20" s="328">
        <v>0.5</v>
      </c>
      <c r="S20" s="328">
        <v>1</v>
      </c>
      <c r="T20" s="328">
        <v>1</v>
      </c>
      <c r="U20" s="328">
        <v>1</v>
      </c>
      <c r="V20" s="328">
        <v>1</v>
      </c>
      <c r="W20" s="328"/>
      <c r="X20" s="328"/>
      <c r="Y20" s="328"/>
      <c r="Z20" s="328"/>
      <c r="AA20" s="328"/>
      <c r="AB20" s="328"/>
      <c r="AC20" s="328"/>
      <c r="AD20" s="328"/>
      <c r="AE20" s="328"/>
      <c r="AF20" s="279"/>
      <c r="AG20" s="279"/>
      <c r="AH20" s="279"/>
      <c r="AI20" s="279"/>
      <c r="AJ20" s="279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0</v>
      </c>
      <c r="AX20" s="91">
        <f t="shared" si="80"/>
        <v>130</v>
      </c>
      <c r="AY20" s="91">
        <f t="shared" si="80"/>
        <v>65</v>
      </c>
      <c r="AZ20" s="91">
        <f t="shared" si="80"/>
        <v>130</v>
      </c>
      <c r="BA20" s="91">
        <f t="shared" si="80"/>
        <v>130</v>
      </c>
      <c r="BB20" s="91">
        <f t="shared" si="80"/>
        <v>130</v>
      </c>
      <c r="BC20" s="91">
        <f t="shared" si="80"/>
        <v>130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15.5</v>
      </c>
      <c r="F21" s="327">
        <v>1</v>
      </c>
      <c r="G21" s="327">
        <v>1</v>
      </c>
      <c r="H21" s="327">
        <v>1</v>
      </c>
      <c r="I21" s="327">
        <v>1</v>
      </c>
      <c r="J21" s="327">
        <v>1</v>
      </c>
      <c r="K21" s="327">
        <v>1</v>
      </c>
      <c r="L21" s="328">
        <v>1</v>
      </c>
      <c r="M21" s="328">
        <v>1</v>
      </c>
      <c r="N21" s="328">
        <v>1</v>
      </c>
      <c r="O21" s="328">
        <v>1</v>
      </c>
      <c r="P21" s="328"/>
      <c r="Q21" s="328">
        <v>1</v>
      </c>
      <c r="R21" s="328">
        <v>0.5</v>
      </c>
      <c r="S21" s="328">
        <v>1</v>
      </c>
      <c r="T21" s="328">
        <v>1</v>
      </c>
      <c r="U21" s="328">
        <v>1</v>
      </c>
      <c r="V21" s="328">
        <v>1</v>
      </c>
      <c r="W21" s="328"/>
      <c r="X21" s="328"/>
      <c r="Y21" s="328"/>
      <c r="Z21" s="328"/>
      <c r="AA21" s="328"/>
      <c r="AB21" s="328"/>
      <c r="AC21" s="328"/>
      <c r="AD21" s="328"/>
      <c r="AE21" s="328"/>
      <c r="AF21" s="279"/>
      <c r="AG21" s="279"/>
      <c r="AH21" s="279"/>
      <c r="AI21" s="279"/>
      <c r="AJ21" s="279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0</v>
      </c>
      <c r="AX21" s="91">
        <f t="shared" si="81"/>
        <v>130</v>
      </c>
      <c r="AY21" s="91">
        <f t="shared" si="81"/>
        <v>65</v>
      </c>
      <c r="AZ21" s="91">
        <f t="shared" si="81"/>
        <v>130</v>
      </c>
      <c r="BA21" s="91">
        <f t="shared" si="81"/>
        <v>130</v>
      </c>
      <c r="BB21" s="91">
        <f t="shared" si="81"/>
        <v>130</v>
      </c>
      <c r="BC21" s="91">
        <f t="shared" si="81"/>
        <v>130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15.5</v>
      </c>
      <c r="F22" s="327">
        <v>1</v>
      </c>
      <c r="G22" s="327">
        <v>1</v>
      </c>
      <c r="H22" s="327">
        <v>1</v>
      </c>
      <c r="I22" s="327">
        <v>1</v>
      </c>
      <c r="J22" s="327">
        <v>1</v>
      </c>
      <c r="K22" s="327">
        <v>1</v>
      </c>
      <c r="L22" s="328">
        <v>1</v>
      </c>
      <c r="M22" s="328">
        <v>1</v>
      </c>
      <c r="N22" s="328">
        <v>1</v>
      </c>
      <c r="O22" s="328">
        <v>1</v>
      </c>
      <c r="P22" s="328"/>
      <c r="Q22" s="328">
        <v>1</v>
      </c>
      <c r="R22" s="328">
        <v>0.5</v>
      </c>
      <c r="S22" s="328">
        <v>1</v>
      </c>
      <c r="T22" s="328">
        <v>1</v>
      </c>
      <c r="U22" s="328">
        <v>1</v>
      </c>
      <c r="V22" s="328">
        <v>1</v>
      </c>
      <c r="W22" s="328"/>
      <c r="X22" s="328"/>
      <c r="Y22" s="328"/>
      <c r="Z22" s="328"/>
      <c r="AA22" s="328"/>
      <c r="AB22" s="328"/>
      <c r="AC22" s="328"/>
      <c r="AD22" s="328"/>
      <c r="AE22" s="328"/>
      <c r="AF22" s="279"/>
      <c r="AG22" s="279"/>
      <c r="AH22" s="279"/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149</v>
      </c>
      <c r="C23" s="113">
        <v>120</v>
      </c>
      <c r="D23" s="197"/>
      <c r="E23" s="41">
        <f t="shared" si="10"/>
        <v>0</v>
      </c>
      <c r="F23" s="327"/>
      <c r="G23" s="327"/>
      <c r="H23" s="327"/>
      <c r="I23" s="327"/>
      <c r="J23" s="327"/>
      <c r="K23" s="327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279"/>
      <c r="AG23" s="279"/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150</v>
      </c>
      <c r="C24" s="113">
        <v>120</v>
      </c>
      <c r="D24" s="197"/>
      <c r="E24" s="41">
        <f t="shared" si="10"/>
        <v>0</v>
      </c>
      <c r="F24" s="327"/>
      <c r="G24" s="327"/>
      <c r="H24" s="327"/>
      <c r="I24" s="327"/>
      <c r="J24" s="327"/>
      <c r="K24" s="327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/>
      <c r="AF24" s="279"/>
      <c r="AG24" s="279"/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147</v>
      </c>
      <c r="C25" s="113">
        <v>120</v>
      </c>
      <c r="D25" s="197"/>
      <c r="E25" s="41">
        <f t="shared" si="10"/>
        <v>0</v>
      </c>
      <c r="F25" s="327"/>
      <c r="G25" s="327"/>
      <c r="H25" s="327"/>
      <c r="I25" s="327"/>
      <c r="J25" s="327"/>
      <c r="K25" s="327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157</v>
      </c>
      <c r="C26" s="113"/>
      <c r="D26" s="197"/>
      <c r="E26" s="41">
        <f t="shared" si="10"/>
        <v>0</v>
      </c>
      <c r="F26" s="327"/>
      <c r="G26" s="327"/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279"/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7"/>
      <c r="G27" s="327"/>
      <c r="H27" s="327"/>
      <c r="I27" s="327"/>
      <c r="J27" s="327"/>
      <c r="K27" s="327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279"/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8.5</v>
      </c>
      <c r="F28" s="327">
        <v>1</v>
      </c>
      <c r="G28" s="327">
        <v>1</v>
      </c>
      <c r="H28" s="327">
        <v>1</v>
      </c>
      <c r="I28" s="327">
        <v>1</v>
      </c>
      <c r="J28" s="327">
        <v>1</v>
      </c>
      <c r="K28" s="327">
        <v>1</v>
      </c>
      <c r="L28" s="328">
        <v>1</v>
      </c>
      <c r="M28" s="328">
        <v>0.5</v>
      </c>
      <c r="N28" s="328"/>
      <c r="O28" s="328"/>
      <c r="P28" s="328"/>
      <c r="Q28" s="328"/>
      <c r="R28" s="328"/>
      <c r="S28" s="328"/>
      <c r="T28" s="328"/>
      <c r="U28" s="328"/>
      <c r="V28" s="328">
        <v>1</v>
      </c>
      <c r="W28" s="328"/>
      <c r="X28" s="328"/>
      <c r="Y28" s="328"/>
      <c r="Z28" s="328"/>
      <c r="AA28" s="328"/>
      <c r="AB28" s="328"/>
      <c r="AC28" s="328"/>
      <c r="AD28" s="328"/>
      <c r="AE28" s="328"/>
      <c r="AF28" s="279"/>
      <c r="AG28" s="279"/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65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130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8.5</v>
      </c>
      <c r="F29" s="327">
        <v>1</v>
      </c>
      <c r="G29" s="327">
        <v>1</v>
      </c>
      <c r="H29" s="327">
        <v>1</v>
      </c>
      <c r="I29" s="327">
        <v>1</v>
      </c>
      <c r="J29" s="327">
        <v>1</v>
      </c>
      <c r="K29" s="327">
        <v>1</v>
      </c>
      <c r="L29" s="328">
        <v>1</v>
      </c>
      <c r="M29" s="328">
        <v>0.5</v>
      </c>
      <c r="N29" s="328"/>
      <c r="O29" s="328"/>
      <c r="P29" s="328"/>
      <c r="Q29" s="328"/>
      <c r="R29" s="328"/>
      <c r="S29" s="328"/>
      <c r="T29" s="328"/>
      <c r="U29" s="328"/>
      <c r="V29" s="328">
        <v>1</v>
      </c>
      <c r="W29" s="328"/>
      <c r="X29" s="328"/>
      <c r="Y29" s="328"/>
      <c r="Z29" s="328"/>
      <c r="AA29" s="328"/>
      <c r="AB29" s="328"/>
      <c r="AC29" s="328"/>
      <c r="AD29" s="328"/>
      <c r="AE29" s="328"/>
      <c r="AF29" s="279"/>
      <c r="AG29" s="279"/>
      <c r="AH29" s="279"/>
      <c r="AI29" s="279"/>
      <c r="AJ29" s="279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25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50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8</v>
      </c>
      <c r="F30" s="327">
        <v>1</v>
      </c>
      <c r="G30" s="327">
        <v>1</v>
      </c>
      <c r="H30" s="327">
        <v>1</v>
      </c>
      <c r="I30" s="327">
        <v>1</v>
      </c>
      <c r="J30" s="327">
        <v>1</v>
      </c>
      <c r="K30" s="327">
        <v>1</v>
      </c>
      <c r="L30" s="328">
        <v>1</v>
      </c>
      <c r="M30" s="328">
        <v>1</v>
      </c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279"/>
      <c r="AG30" s="279"/>
      <c r="AH30" s="279"/>
      <c r="AI30" s="279"/>
      <c r="AJ30" s="279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/>
      <c r="C31" s="113">
        <v>50</v>
      </c>
      <c r="D31" s="197"/>
      <c r="E31" s="41">
        <f t="shared" si="10"/>
        <v>0</v>
      </c>
      <c r="F31" s="327"/>
      <c r="G31" s="327"/>
      <c r="H31" s="327"/>
      <c r="I31" s="327"/>
      <c r="J31" s="327"/>
      <c r="K31" s="327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279"/>
      <c r="AG31" s="279"/>
      <c r="AH31" s="279"/>
      <c r="AI31" s="279"/>
      <c r="AJ31" s="279"/>
      <c r="AK31" s="27" t="b">
        <f>E31='مرتبات البنين'!C33</f>
        <v>1</v>
      </c>
      <c r="AL31" s="35" t="b">
        <f>B31='مرتبات البنين'!B33</f>
        <v>1</v>
      </c>
      <c r="AM31" s="91">
        <f t="shared" ref="AM31:BQ31" si="118">F31*$C$31</f>
        <v>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30"/>
      <c r="W32" s="329"/>
      <c r="X32" s="329"/>
      <c r="Y32" s="329"/>
      <c r="Z32" s="329"/>
      <c r="AA32" s="329"/>
      <c r="AB32" s="329"/>
      <c r="AC32" s="329"/>
      <c r="AD32" s="329"/>
      <c r="AE32" s="329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30"/>
      <c r="W33" s="329"/>
      <c r="X33" s="329"/>
      <c r="Y33" s="329"/>
      <c r="Z33" s="329"/>
      <c r="AA33" s="329"/>
      <c r="AB33" s="329"/>
      <c r="AC33" s="329"/>
      <c r="AD33" s="329"/>
      <c r="AE33" s="329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30"/>
      <c r="W34" s="329"/>
      <c r="X34" s="329"/>
      <c r="Y34" s="329"/>
      <c r="Z34" s="329"/>
      <c r="AA34" s="329"/>
      <c r="AB34" s="329"/>
      <c r="AC34" s="329"/>
      <c r="AD34" s="329"/>
      <c r="AE34" s="329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30"/>
      <c r="W35" s="329"/>
      <c r="X35" s="329"/>
      <c r="Y35" s="329"/>
      <c r="Z35" s="329"/>
      <c r="AA35" s="329"/>
      <c r="AB35" s="329"/>
      <c r="AC35" s="329"/>
      <c r="AD35" s="329"/>
      <c r="AE35" s="329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30"/>
      <c r="W36" s="329"/>
      <c r="X36" s="329"/>
      <c r="Y36" s="329"/>
      <c r="Z36" s="329"/>
      <c r="AA36" s="329"/>
      <c r="AB36" s="329"/>
      <c r="AC36" s="329"/>
      <c r="AD36" s="329"/>
      <c r="AE36" s="329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30"/>
      <c r="W37" s="329"/>
      <c r="X37" s="329"/>
      <c r="Y37" s="329"/>
      <c r="Z37" s="329"/>
      <c r="AA37" s="329"/>
      <c r="AB37" s="329"/>
      <c r="AC37" s="329"/>
      <c r="AD37" s="329"/>
      <c r="AE37" s="329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30"/>
      <c r="W38" s="329"/>
      <c r="X38" s="329"/>
      <c r="Y38" s="329"/>
      <c r="Z38" s="329"/>
      <c r="AA38" s="329"/>
      <c r="AB38" s="329"/>
      <c r="AC38" s="329"/>
      <c r="AD38" s="329"/>
      <c r="AE38" s="329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30"/>
      <c r="W39" s="329"/>
      <c r="X39" s="329"/>
      <c r="Y39" s="329"/>
      <c r="Z39" s="329"/>
      <c r="AA39" s="329"/>
      <c r="AB39" s="329"/>
      <c r="AC39" s="329"/>
      <c r="AD39" s="329"/>
      <c r="AE39" s="329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30"/>
      <c r="W40" s="329"/>
      <c r="X40" s="329"/>
      <c r="Y40" s="329"/>
      <c r="Z40" s="329"/>
      <c r="AA40" s="329"/>
      <c r="AB40" s="329"/>
      <c r="AC40" s="329"/>
      <c r="AD40" s="329"/>
      <c r="AE40" s="329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30"/>
      <c r="W41" s="329"/>
      <c r="X41" s="329"/>
      <c r="Y41" s="329"/>
      <c r="Z41" s="329"/>
      <c r="AA41" s="329"/>
      <c r="AB41" s="329"/>
      <c r="AC41" s="329"/>
      <c r="AD41" s="329"/>
      <c r="AE41" s="329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30"/>
      <c r="W42" s="329"/>
      <c r="X42" s="329"/>
      <c r="Y42" s="329"/>
      <c r="Z42" s="329"/>
      <c r="AA42" s="329"/>
      <c r="AB42" s="329"/>
      <c r="AC42" s="329"/>
      <c r="AD42" s="329"/>
      <c r="AE42" s="329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30"/>
      <c r="W43" s="329"/>
      <c r="X43" s="329"/>
      <c r="Y43" s="329"/>
      <c r="Z43" s="329"/>
      <c r="AA43" s="329"/>
      <c r="AB43" s="329"/>
      <c r="AC43" s="329"/>
      <c r="AD43" s="329"/>
      <c r="AE43" s="329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30"/>
      <c r="W44" s="329"/>
      <c r="X44" s="329"/>
      <c r="Y44" s="329"/>
      <c r="Z44" s="329"/>
      <c r="AA44" s="329"/>
      <c r="AB44" s="329"/>
      <c r="AC44" s="329"/>
      <c r="AD44" s="329"/>
      <c r="AE44" s="329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329"/>
      <c r="X45" s="329"/>
      <c r="Y45" s="329"/>
      <c r="Z45" s="329"/>
      <c r="AA45" s="329"/>
      <c r="AB45" s="329"/>
      <c r="AC45" s="329"/>
      <c r="AD45" s="329"/>
      <c r="AE45" s="329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30"/>
      <c r="W46" s="329"/>
      <c r="X46" s="329"/>
      <c r="Y46" s="329"/>
      <c r="Z46" s="329"/>
      <c r="AA46" s="329"/>
      <c r="AB46" s="329"/>
      <c r="AC46" s="329"/>
      <c r="AD46" s="329"/>
      <c r="AE46" s="329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30"/>
      <c r="W47" s="329"/>
      <c r="X47" s="329"/>
      <c r="Y47" s="329"/>
      <c r="Z47" s="329"/>
      <c r="AA47" s="329"/>
      <c r="AB47" s="329"/>
      <c r="AC47" s="329"/>
      <c r="AD47" s="329"/>
      <c r="AE47" s="329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30"/>
      <c r="W48" s="329"/>
      <c r="X48" s="329"/>
      <c r="Y48" s="329"/>
      <c r="Z48" s="329"/>
      <c r="AA48" s="329"/>
      <c r="AB48" s="329"/>
      <c r="AC48" s="329"/>
      <c r="AD48" s="329"/>
      <c r="AE48" s="329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30"/>
      <c r="W49" s="329"/>
      <c r="X49" s="329"/>
      <c r="Y49" s="329"/>
      <c r="Z49" s="329"/>
      <c r="AA49" s="329"/>
      <c r="AB49" s="329"/>
      <c r="AC49" s="329"/>
      <c r="AD49" s="329"/>
      <c r="AE49" s="329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30"/>
      <c r="W50" s="329"/>
      <c r="X50" s="329"/>
      <c r="Y50" s="329"/>
      <c r="Z50" s="329"/>
      <c r="AA50" s="329"/>
      <c r="AB50" s="329"/>
      <c r="AC50" s="329"/>
      <c r="AD50" s="329"/>
      <c r="AE50" s="329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  <c r="W51" s="329"/>
      <c r="X51" s="329"/>
      <c r="Y51" s="329"/>
      <c r="Z51" s="329"/>
      <c r="AA51" s="329"/>
      <c r="AB51" s="329"/>
      <c r="AC51" s="329"/>
      <c r="AD51" s="329"/>
      <c r="AE51" s="329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30"/>
      <c r="W52" s="329"/>
      <c r="X52" s="329"/>
      <c r="Y52" s="329"/>
      <c r="Z52" s="329"/>
      <c r="AA52" s="329"/>
      <c r="AB52" s="329"/>
      <c r="AC52" s="329"/>
      <c r="AD52" s="329"/>
      <c r="AE52" s="329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30"/>
      <c r="W53" s="329"/>
      <c r="X53" s="329"/>
      <c r="Y53" s="329"/>
      <c r="Z53" s="329"/>
      <c r="AA53" s="329"/>
      <c r="AB53" s="329"/>
      <c r="AC53" s="329"/>
      <c r="AD53" s="329"/>
      <c r="AE53" s="329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30"/>
      <c r="W54" s="329"/>
      <c r="X54" s="329"/>
      <c r="Y54" s="329"/>
      <c r="Z54" s="329"/>
      <c r="AA54" s="329"/>
      <c r="AB54" s="329"/>
      <c r="AC54" s="329"/>
      <c r="AD54" s="329"/>
      <c r="AE54" s="329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30"/>
      <c r="W55" s="329"/>
      <c r="X55" s="329"/>
      <c r="Y55" s="329"/>
      <c r="Z55" s="329"/>
      <c r="AA55" s="329"/>
      <c r="AB55" s="329"/>
      <c r="AC55" s="329"/>
      <c r="AD55" s="329"/>
      <c r="AE55" s="329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30"/>
      <c r="W56" s="329"/>
      <c r="X56" s="329"/>
      <c r="Y56" s="329"/>
      <c r="Z56" s="329"/>
      <c r="AA56" s="329"/>
      <c r="AB56" s="329"/>
      <c r="AC56" s="329"/>
      <c r="AD56" s="329"/>
      <c r="AE56" s="329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30"/>
      <c r="W57" s="329"/>
      <c r="X57" s="329"/>
      <c r="Y57" s="329"/>
      <c r="Z57" s="329"/>
      <c r="AA57" s="329"/>
      <c r="AB57" s="329"/>
      <c r="AC57" s="329"/>
      <c r="AD57" s="329"/>
      <c r="AE57" s="329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30"/>
      <c r="W58" s="329"/>
      <c r="X58" s="329"/>
      <c r="Y58" s="329"/>
      <c r="Z58" s="329"/>
      <c r="AA58" s="329"/>
      <c r="AB58" s="329"/>
      <c r="AC58" s="329"/>
      <c r="AD58" s="329"/>
      <c r="AE58" s="329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30"/>
      <c r="W59" s="329"/>
      <c r="X59" s="329"/>
      <c r="Y59" s="329"/>
      <c r="Z59" s="329"/>
      <c r="AA59" s="329"/>
      <c r="AB59" s="329"/>
      <c r="AC59" s="329"/>
      <c r="AD59" s="329"/>
      <c r="AE59" s="329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30"/>
      <c r="W60" s="329"/>
      <c r="X60" s="329"/>
      <c r="Y60" s="329"/>
      <c r="Z60" s="329"/>
      <c r="AA60" s="329"/>
      <c r="AB60" s="329"/>
      <c r="AC60" s="329"/>
      <c r="AD60" s="329"/>
      <c r="AE60" s="329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30"/>
      <c r="W61" s="329"/>
      <c r="X61" s="329"/>
      <c r="Y61" s="329"/>
      <c r="Z61" s="329"/>
      <c r="AA61" s="329"/>
      <c r="AB61" s="329"/>
      <c r="AC61" s="329"/>
      <c r="AD61" s="329"/>
      <c r="AE61" s="329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30"/>
      <c r="W62" s="329"/>
      <c r="X62" s="329"/>
      <c r="Y62" s="329"/>
      <c r="Z62" s="329"/>
      <c r="AA62" s="329"/>
      <c r="AB62" s="329"/>
      <c r="AC62" s="329"/>
      <c r="AD62" s="329"/>
      <c r="AE62" s="329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30"/>
      <c r="W63" s="329"/>
      <c r="X63" s="329"/>
      <c r="Y63" s="329"/>
      <c r="Z63" s="329"/>
      <c r="AA63" s="329"/>
      <c r="AB63" s="329"/>
      <c r="AC63" s="329"/>
      <c r="AD63" s="329"/>
      <c r="AE63" s="329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  <c r="W64" s="329"/>
      <c r="X64" s="329"/>
      <c r="Y64" s="329"/>
      <c r="Z64" s="329"/>
      <c r="AA64" s="329"/>
      <c r="AB64" s="329"/>
      <c r="AC64" s="329"/>
      <c r="AD64" s="329"/>
      <c r="AE64" s="329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30"/>
      <c r="W65" s="329"/>
      <c r="X65" s="329"/>
      <c r="Y65" s="329"/>
      <c r="Z65" s="329"/>
      <c r="AA65" s="329"/>
      <c r="AB65" s="329"/>
      <c r="AC65" s="329"/>
      <c r="AD65" s="329"/>
      <c r="AE65" s="329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30"/>
      <c r="W66" s="329"/>
      <c r="X66" s="329"/>
      <c r="Y66" s="329"/>
      <c r="Z66" s="329"/>
      <c r="AA66" s="329"/>
      <c r="AB66" s="329"/>
      <c r="AC66" s="329"/>
      <c r="AD66" s="329"/>
      <c r="AE66" s="329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30"/>
      <c r="W67" s="329"/>
      <c r="X67" s="329"/>
      <c r="Y67" s="329"/>
      <c r="Z67" s="329"/>
      <c r="AA67" s="329"/>
      <c r="AB67" s="329"/>
      <c r="AC67" s="329"/>
      <c r="AD67" s="329"/>
      <c r="AE67" s="329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30"/>
      <c r="W68" s="329"/>
      <c r="X68" s="329"/>
      <c r="Y68" s="329"/>
      <c r="Z68" s="329"/>
      <c r="AA68" s="329"/>
      <c r="AB68" s="329"/>
      <c r="AC68" s="329"/>
      <c r="AD68" s="329"/>
      <c r="AE68" s="329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30"/>
      <c r="W69" s="329"/>
      <c r="X69" s="329"/>
      <c r="Y69" s="329"/>
      <c r="Z69" s="329"/>
      <c r="AA69" s="329"/>
      <c r="AB69" s="329"/>
      <c r="AC69" s="329"/>
      <c r="AD69" s="329"/>
      <c r="AE69" s="329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30"/>
      <c r="W70" s="329"/>
      <c r="X70" s="329"/>
      <c r="Y70" s="329"/>
      <c r="Z70" s="329"/>
      <c r="AA70" s="329"/>
      <c r="AB70" s="329"/>
      <c r="AC70" s="329"/>
      <c r="AD70" s="329"/>
      <c r="AE70" s="329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30"/>
      <c r="W71" s="329"/>
      <c r="X71" s="329"/>
      <c r="Y71" s="329"/>
      <c r="Z71" s="329"/>
      <c r="AA71" s="329"/>
      <c r="AB71" s="329"/>
      <c r="AC71" s="329"/>
      <c r="AD71" s="329"/>
      <c r="AE71" s="329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30"/>
      <c r="W72" s="329"/>
      <c r="X72" s="329"/>
      <c r="Y72" s="329"/>
      <c r="Z72" s="329"/>
      <c r="AA72" s="329"/>
      <c r="AB72" s="329"/>
      <c r="AC72" s="329"/>
      <c r="AD72" s="329"/>
      <c r="AE72" s="329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30"/>
      <c r="W73" s="329"/>
      <c r="X73" s="329"/>
      <c r="Y73" s="329"/>
      <c r="Z73" s="329"/>
      <c r="AA73" s="329"/>
      <c r="AB73" s="329"/>
      <c r="AC73" s="329"/>
      <c r="AD73" s="329"/>
      <c r="AE73" s="329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30"/>
      <c r="W74" s="329"/>
      <c r="X74" s="329"/>
      <c r="Y74" s="329"/>
      <c r="Z74" s="329"/>
      <c r="AA74" s="329"/>
      <c r="AB74" s="329"/>
      <c r="AC74" s="329"/>
      <c r="AD74" s="329"/>
      <c r="AE74" s="329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30"/>
      <c r="W75" s="329"/>
      <c r="X75" s="329"/>
      <c r="Y75" s="329"/>
      <c r="Z75" s="329"/>
      <c r="AA75" s="329"/>
      <c r="AB75" s="329"/>
      <c r="AC75" s="329"/>
      <c r="AD75" s="329"/>
      <c r="AE75" s="329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30"/>
      <c r="W76" s="329"/>
      <c r="X76" s="329"/>
      <c r="Y76" s="329"/>
      <c r="Z76" s="329"/>
      <c r="AA76" s="329"/>
      <c r="AB76" s="329"/>
      <c r="AC76" s="329"/>
      <c r="AD76" s="329"/>
      <c r="AE76" s="329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30"/>
      <c r="W77" s="329"/>
      <c r="X77" s="329"/>
      <c r="Y77" s="329"/>
      <c r="Z77" s="329"/>
      <c r="AA77" s="329"/>
      <c r="AB77" s="329"/>
      <c r="AC77" s="329"/>
      <c r="AD77" s="329"/>
      <c r="AE77" s="329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30"/>
      <c r="W78" s="329"/>
      <c r="X78" s="329"/>
      <c r="Y78" s="329"/>
      <c r="Z78" s="329"/>
      <c r="AA78" s="329"/>
      <c r="AB78" s="329"/>
      <c r="AC78" s="329"/>
      <c r="AD78" s="329"/>
      <c r="AE78" s="329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30"/>
      <c r="W79" s="329"/>
      <c r="X79" s="329"/>
      <c r="Y79" s="329"/>
      <c r="Z79" s="329"/>
      <c r="AA79" s="329"/>
      <c r="AB79" s="329"/>
      <c r="AC79" s="329"/>
      <c r="AD79" s="329"/>
      <c r="AE79" s="329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30"/>
      <c r="W80" s="329"/>
      <c r="X80" s="329"/>
      <c r="Y80" s="329"/>
      <c r="Z80" s="329"/>
      <c r="AA80" s="329"/>
      <c r="AB80" s="329"/>
      <c r="AC80" s="329"/>
      <c r="AD80" s="329"/>
      <c r="AE80" s="329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30"/>
      <c r="W81" s="329"/>
      <c r="X81" s="329"/>
      <c r="Y81" s="329"/>
      <c r="Z81" s="329"/>
      <c r="AA81" s="329"/>
      <c r="AB81" s="329"/>
      <c r="AC81" s="329"/>
      <c r="AD81" s="329"/>
      <c r="AE81" s="329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30"/>
      <c r="W82" s="329"/>
      <c r="X82" s="329"/>
      <c r="Y82" s="329"/>
      <c r="Z82" s="329"/>
      <c r="AA82" s="329"/>
      <c r="AB82" s="329"/>
      <c r="AC82" s="329"/>
      <c r="AD82" s="329"/>
      <c r="AE82" s="329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30"/>
      <c r="W83" s="329"/>
      <c r="X83" s="329"/>
      <c r="Y83" s="329"/>
      <c r="Z83" s="329"/>
      <c r="AA83" s="329"/>
      <c r="AB83" s="329"/>
      <c r="AC83" s="329"/>
      <c r="AD83" s="329"/>
      <c r="AE83" s="329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30"/>
      <c r="W84" s="329"/>
      <c r="X84" s="329"/>
      <c r="Y84" s="329"/>
      <c r="Z84" s="329"/>
      <c r="AA84" s="329"/>
      <c r="AB84" s="329"/>
      <c r="AC84" s="329"/>
      <c r="AD84" s="329"/>
      <c r="AE84" s="329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30"/>
      <c r="W85" s="329"/>
      <c r="X85" s="329"/>
      <c r="Y85" s="329"/>
      <c r="Z85" s="329"/>
      <c r="AA85" s="329"/>
      <c r="AB85" s="329"/>
      <c r="AC85" s="329"/>
      <c r="AD85" s="329"/>
      <c r="AE85" s="329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30"/>
      <c r="W86" s="329"/>
      <c r="X86" s="329"/>
      <c r="Y86" s="329"/>
      <c r="Z86" s="329"/>
      <c r="AA86" s="329"/>
      <c r="AB86" s="329"/>
      <c r="AC86" s="329"/>
      <c r="AD86" s="329"/>
      <c r="AE86" s="329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29"/>
      <c r="X87" s="329"/>
      <c r="Y87" s="329"/>
      <c r="Z87" s="329"/>
      <c r="AA87" s="329"/>
      <c r="AB87" s="329"/>
      <c r="AC87" s="329"/>
      <c r="AD87" s="329"/>
      <c r="AE87" s="329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30"/>
      <c r="W88" s="329"/>
      <c r="X88" s="329"/>
      <c r="Y88" s="329"/>
      <c r="Z88" s="329"/>
      <c r="AA88" s="329"/>
      <c r="AB88" s="329"/>
      <c r="AC88" s="329"/>
      <c r="AD88" s="329"/>
      <c r="AE88" s="329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30"/>
      <c r="W89" s="329"/>
      <c r="X89" s="329"/>
      <c r="Y89" s="329"/>
      <c r="Z89" s="329"/>
      <c r="AA89" s="329"/>
      <c r="AB89" s="329"/>
      <c r="AC89" s="329"/>
      <c r="AD89" s="329"/>
      <c r="AE89" s="329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30"/>
      <c r="W90" s="329"/>
      <c r="X90" s="329"/>
      <c r="Y90" s="329"/>
      <c r="Z90" s="329"/>
      <c r="AA90" s="329"/>
      <c r="AB90" s="329"/>
      <c r="AC90" s="329"/>
      <c r="AD90" s="329"/>
      <c r="AE90" s="329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30"/>
      <c r="W91" s="329"/>
      <c r="X91" s="329"/>
      <c r="Y91" s="329"/>
      <c r="Z91" s="329"/>
      <c r="AA91" s="329"/>
      <c r="AB91" s="329"/>
      <c r="AC91" s="329"/>
      <c r="AD91" s="329"/>
      <c r="AE91" s="329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30"/>
      <c r="W92" s="329"/>
      <c r="X92" s="329"/>
      <c r="Y92" s="329"/>
      <c r="Z92" s="329"/>
      <c r="AA92" s="329"/>
      <c r="AB92" s="329"/>
      <c r="AC92" s="329"/>
      <c r="AD92" s="329"/>
      <c r="AE92" s="329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30"/>
      <c r="W93" s="329"/>
      <c r="X93" s="329"/>
      <c r="Y93" s="329"/>
      <c r="Z93" s="329"/>
      <c r="AA93" s="329"/>
      <c r="AB93" s="329"/>
      <c r="AC93" s="329"/>
      <c r="AD93" s="329"/>
      <c r="AE93" s="329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329"/>
      <c r="X94" s="329"/>
      <c r="Y94" s="329"/>
      <c r="Z94" s="329"/>
      <c r="AA94" s="329"/>
      <c r="AB94" s="329"/>
      <c r="AC94" s="329"/>
      <c r="AD94" s="329"/>
      <c r="AE94" s="329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30"/>
      <c r="W95" s="329"/>
      <c r="X95" s="329"/>
      <c r="Y95" s="329"/>
      <c r="Z95" s="329"/>
      <c r="AA95" s="329"/>
      <c r="AB95" s="329"/>
      <c r="AC95" s="329"/>
      <c r="AD95" s="329"/>
      <c r="AE95" s="329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30"/>
      <c r="W96" s="329"/>
      <c r="X96" s="329"/>
      <c r="Y96" s="329"/>
      <c r="Z96" s="329"/>
      <c r="AA96" s="329"/>
      <c r="AB96" s="329"/>
      <c r="AC96" s="329"/>
      <c r="AD96" s="329"/>
      <c r="AE96" s="329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30"/>
      <c r="W97" s="329"/>
      <c r="X97" s="329"/>
      <c r="Y97" s="329"/>
      <c r="Z97" s="329"/>
      <c r="AA97" s="329"/>
      <c r="AB97" s="329"/>
      <c r="AC97" s="329"/>
      <c r="AD97" s="329"/>
      <c r="AE97" s="329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30"/>
      <c r="W98" s="329"/>
      <c r="X98" s="329"/>
      <c r="Y98" s="329"/>
      <c r="Z98" s="329"/>
      <c r="AA98" s="329"/>
      <c r="AB98" s="329"/>
      <c r="AC98" s="329"/>
      <c r="AD98" s="329"/>
      <c r="AE98" s="329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30"/>
      <c r="W99" s="329"/>
      <c r="X99" s="329"/>
      <c r="Y99" s="329"/>
      <c r="Z99" s="329"/>
      <c r="AA99" s="329"/>
      <c r="AB99" s="329"/>
      <c r="AC99" s="329"/>
      <c r="AD99" s="329"/>
      <c r="AE99" s="329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30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30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30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30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30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30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30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30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30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30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30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30"/>
      <c r="W111" s="329"/>
      <c r="X111" s="329"/>
      <c r="Y111" s="329"/>
      <c r="Z111" s="329"/>
      <c r="AA111" s="329"/>
      <c r="AB111" s="329"/>
      <c r="AC111" s="329"/>
      <c r="AD111" s="329"/>
      <c r="AE111" s="329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30"/>
      <c r="W112" s="329"/>
      <c r="X112" s="329"/>
      <c r="Y112" s="329"/>
      <c r="Z112" s="329"/>
      <c r="AA112" s="329"/>
      <c r="AB112" s="329"/>
      <c r="AC112" s="329"/>
      <c r="AD112" s="329"/>
      <c r="AE112" s="329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30"/>
      <c r="W113" s="329"/>
      <c r="X113" s="329"/>
      <c r="Y113" s="329"/>
      <c r="Z113" s="329"/>
      <c r="AA113" s="329"/>
      <c r="AB113" s="329"/>
      <c r="AC113" s="329"/>
      <c r="AD113" s="329"/>
      <c r="AE113" s="329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30"/>
      <c r="W114" s="329"/>
      <c r="X114" s="329"/>
      <c r="Y114" s="329"/>
      <c r="Z114" s="329"/>
      <c r="AA114" s="329"/>
      <c r="AB114" s="329"/>
      <c r="AC114" s="329"/>
      <c r="AD114" s="329"/>
      <c r="AE114" s="329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30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30"/>
      <c r="W116" s="329"/>
      <c r="X116" s="329"/>
      <c r="Y116" s="329"/>
      <c r="Z116" s="329"/>
      <c r="AA116" s="329"/>
      <c r="AB116" s="329"/>
      <c r="AC116" s="329"/>
      <c r="AD116" s="329"/>
      <c r="AE116" s="329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0</v>
      </c>
      <c r="E117" s="272"/>
      <c r="F117" s="274">
        <f t="shared" ref="F117:AF117" si="186">SUM(F4:F108)</f>
        <v>20</v>
      </c>
      <c r="G117" s="274">
        <f t="shared" si="186"/>
        <v>20</v>
      </c>
      <c r="H117" s="274">
        <f t="shared" si="186"/>
        <v>19.68</v>
      </c>
      <c r="I117" s="274">
        <f t="shared" si="186"/>
        <v>19</v>
      </c>
      <c r="J117" s="274">
        <f t="shared" si="186"/>
        <v>18</v>
      </c>
      <c r="K117" s="274">
        <f t="shared" si="186"/>
        <v>20</v>
      </c>
      <c r="L117" s="274">
        <f t="shared" si="186"/>
        <v>20</v>
      </c>
      <c r="M117" s="274">
        <f t="shared" si="186"/>
        <v>19</v>
      </c>
      <c r="N117" s="274">
        <f t="shared" si="186"/>
        <v>16.75</v>
      </c>
      <c r="O117" s="274">
        <f t="shared" si="186"/>
        <v>17</v>
      </c>
      <c r="P117" s="274">
        <f t="shared" si="186"/>
        <v>9</v>
      </c>
      <c r="Q117" s="274">
        <f t="shared" si="186"/>
        <v>7</v>
      </c>
      <c r="R117" s="274">
        <f t="shared" si="186"/>
        <v>5.5</v>
      </c>
      <c r="S117" s="274">
        <f>SUM(S4:S108)</f>
        <v>14.5</v>
      </c>
      <c r="T117" s="274">
        <f>SUM(T4:T108)</f>
        <v>15</v>
      </c>
      <c r="U117" s="274">
        <f>SUM(U4:U108)</f>
        <v>18</v>
      </c>
      <c r="V117" s="274">
        <f>SUM(V4:V108)</f>
        <v>18</v>
      </c>
      <c r="W117" s="274">
        <f t="shared" si="186"/>
        <v>0</v>
      </c>
      <c r="X117" s="274">
        <f t="shared" si="186"/>
        <v>0</v>
      </c>
      <c r="Y117" s="274">
        <f t="shared" si="186"/>
        <v>0</v>
      </c>
      <c r="Z117" s="274">
        <f t="shared" si="186"/>
        <v>0</v>
      </c>
      <c r="AA117" s="274">
        <f t="shared" si="186"/>
        <v>0</v>
      </c>
      <c r="AB117" s="274">
        <f t="shared" si="186"/>
        <v>0</v>
      </c>
      <c r="AC117" s="274">
        <f t="shared" si="186"/>
        <v>0</v>
      </c>
      <c r="AD117" s="274">
        <f t="shared" si="186"/>
        <v>0</v>
      </c>
      <c r="AE117" s="274">
        <f t="shared" si="186"/>
        <v>0</v>
      </c>
      <c r="AF117" s="274">
        <f t="shared" si="186"/>
        <v>0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2790</v>
      </c>
      <c r="AN117" s="92">
        <f>SUM(AN4:AN108)</f>
        <v>2790</v>
      </c>
      <c r="AO117" s="92">
        <f t="shared" ref="AO117:BQ117" si="187">SUM(AO4:AO108)</f>
        <v>2735.6</v>
      </c>
      <c r="AP117" s="92">
        <f t="shared" si="187"/>
        <v>2620</v>
      </c>
      <c r="AQ117" s="92">
        <f t="shared" si="187"/>
        <v>2450</v>
      </c>
      <c r="AR117" s="92">
        <f t="shared" si="187"/>
        <v>2790</v>
      </c>
      <c r="AS117" s="92">
        <f t="shared" si="187"/>
        <v>2790</v>
      </c>
      <c r="AT117" s="92">
        <f>SUM(AT4:AT108)</f>
        <v>2700</v>
      </c>
      <c r="AU117" s="92">
        <f t="shared" si="187"/>
        <v>2517.5</v>
      </c>
      <c r="AV117" s="92">
        <f t="shared" si="187"/>
        <v>2560</v>
      </c>
      <c r="AW117" s="92">
        <f t="shared" si="187"/>
        <v>1530</v>
      </c>
      <c r="AX117" s="92">
        <f t="shared" si="187"/>
        <v>860</v>
      </c>
      <c r="AY117" s="92">
        <f t="shared" si="187"/>
        <v>770</v>
      </c>
      <c r="AZ117" s="92">
        <f t="shared" si="187"/>
        <v>2135</v>
      </c>
      <c r="BA117" s="92">
        <f t="shared" si="187"/>
        <v>2220</v>
      </c>
      <c r="BB117" s="92">
        <f t="shared" si="187"/>
        <v>2730</v>
      </c>
      <c r="BC117" s="92">
        <f t="shared" si="187"/>
        <v>2570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3" t="s">
        <v>118</v>
      </c>
      <c r="B4" s="373"/>
      <c r="C4" s="373"/>
      <c r="D4" s="373"/>
      <c r="E4" s="373"/>
      <c r="F4" s="373"/>
      <c r="G4" s="373"/>
      <c r="H4" s="373"/>
      <c r="I4" s="373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4"/>
      <c r="B5" s="374"/>
      <c r="C5" s="374"/>
      <c r="D5" s="374"/>
      <c r="E5" s="374"/>
      <c r="F5" s="374"/>
      <c r="G5" s="374"/>
      <c r="H5" s="374"/>
      <c r="I5" s="374"/>
      <c r="J5" s="99"/>
      <c r="K5" s="99"/>
      <c r="L5" s="368" t="s">
        <v>122</v>
      </c>
      <c r="M5" s="368"/>
      <c r="N5" s="368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5" t="s">
        <v>11</v>
      </c>
      <c r="B6" s="376"/>
      <c r="C6" s="376"/>
      <c r="D6" s="376"/>
      <c r="E6" s="377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8" t="s">
        <v>50</v>
      </c>
      <c r="B7" s="378"/>
      <c r="C7" s="378"/>
      <c r="D7" s="378"/>
      <c r="E7" s="378"/>
      <c r="F7" s="71">
        <f>'مرتبات الاداره'!I12</f>
        <v>0</v>
      </c>
      <c r="G7" s="71">
        <f>'مرتبات البنين'!H112</f>
        <v>41573.1</v>
      </c>
      <c r="H7" s="71">
        <f>'مرتبات البنات'!H107</f>
        <v>0</v>
      </c>
      <c r="I7" s="212">
        <f>F7+G7+H7</f>
        <v>41573.1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1" t="s">
        <v>51</v>
      </c>
      <c r="B8" s="381"/>
      <c r="C8" s="381"/>
      <c r="D8" s="381"/>
      <c r="E8" s="381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39558.1</v>
      </c>
      <c r="O8" s="83">
        <f>'حضور بنين'!AM117</f>
        <v>2790</v>
      </c>
      <c r="P8" s="83">
        <f>'حضور بنين'!AN117</f>
        <v>2790</v>
      </c>
      <c r="Q8" s="83">
        <f>'حضور بنين'!AO117</f>
        <v>2735.6</v>
      </c>
      <c r="R8" s="83">
        <f>'حضور بنين'!AP117</f>
        <v>2620</v>
      </c>
      <c r="S8" s="83">
        <f>'حضور بنين'!AQ117</f>
        <v>2450</v>
      </c>
      <c r="T8" s="83">
        <f>'حضور بنين'!AR117</f>
        <v>2790</v>
      </c>
      <c r="U8" s="83">
        <f>'حضور بنين'!AS117</f>
        <v>2790</v>
      </c>
      <c r="V8" s="83">
        <f>'حضور بنين'!AT117</f>
        <v>2700</v>
      </c>
      <c r="W8" s="83">
        <f>'حضور بنين'!AU117</f>
        <v>2517.5</v>
      </c>
      <c r="X8" s="83">
        <f>'حضور بنين'!AV117</f>
        <v>2560</v>
      </c>
      <c r="Y8" s="83">
        <f>'حضور بنين'!AW117</f>
        <v>1530</v>
      </c>
      <c r="Z8" s="83">
        <f>'حضور بنين'!AX117</f>
        <v>860</v>
      </c>
      <c r="AA8" s="83">
        <f>'حضور بنين'!AY117</f>
        <v>770</v>
      </c>
      <c r="AB8" s="83">
        <f>'حضور بنين'!AZ117</f>
        <v>2135</v>
      </c>
      <c r="AC8" s="83">
        <f>'حضور بنين'!BA117</f>
        <v>2220</v>
      </c>
      <c r="AD8" s="83">
        <f>'حضور بنين'!BB117</f>
        <v>2730</v>
      </c>
      <c r="AE8" s="83">
        <f>'حضور بنين'!BC117</f>
        <v>2570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69" t="s">
        <v>32</v>
      </c>
      <c r="B9" s="369"/>
      <c r="C9" s="369"/>
      <c r="D9" s="369"/>
      <c r="E9" s="369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0" t="s">
        <v>52</v>
      </c>
      <c r="B10" s="380"/>
      <c r="C10" s="380"/>
      <c r="D10" s="380"/>
      <c r="E10" s="380"/>
      <c r="F10" s="71">
        <f>'مرتبات الاداره'!I15</f>
        <v>0</v>
      </c>
      <c r="G10" s="71">
        <f>'مرتبات البنين'!H115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4770</v>
      </c>
      <c r="O10" s="83">
        <f>'اضافى البنين'!AN103</f>
        <v>135</v>
      </c>
      <c r="P10" s="83">
        <f>'اضافى البنين'!AO103</f>
        <v>60</v>
      </c>
      <c r="Q10" s="83">
        <f>'اضافى البنين'!AP103</f>
        <v>330</v>
      </c>
      <c r="R10" s="83">
        <f>'اضافى البنين'!AQ103</f>
        <v>240</v>
      </c>
      <c r="S10" s="83">
        <f>'اضافى البنين'!AR103</f>
        <v>495</v>
      </c>
      <c r="T10" s="83">
        <f>'اضافى البنين'!AS103</f>
        <v>255</v>
      </c>
      <c r="U10" s="83">
        <f>'اضافى البنين'!AT103</f>
        <v>105</v>
      </c>
      <c r="V10" s="83">
        <f>'اضافى البنين'!AU103</f>
        <v>45</v>
      </c>
      <c r="W10" s="83">
        <f>'اضافى البنين'!AV103</f>
        <v>225</v>
      </c>
      <c r="X10" s="83">
        <f>'اضافى البنين'!AW103</f>
        <v>735</v>
      </c>
      <c r="Y10" s="83">
        <f>'اضافى البنين'!AX103</f>
        <v>360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105</v>
      </c>
      <c r="AC10" s="83">
        <f>'اضافى البنين'!BB103</f>
        <v>915</v>
      </c>
      <c r="AD10" s="83">
        <f>'اضافى البنين'!BC103</f>
        <v>570</v>
      </c>
      <c r="AE10" s="83">
        <f>'اضافى البنين'!BD103</f>
        <v>195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70" t="s">
        <v>90</v>
      </c>
      <c r="B11" s="371"/>
      <c r="C11" s="371"/>
      <c r="D11" s="371"/>
      <c r="E11" s="372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9" t="s">
        <v>53</v>
      </c>
      <c r="B12" s="379"/>
      <c r="C12" s="379"/>
      <c r="D12" s="379"/>
      <c r="E12" s="379"/>
      <c r="F12" s="72">
        <f>F7+F8-F9-F10+F11-'مرتبات الاداره'!J11</f>
        <v>0</v>
      </c>
      <c r="G12" s="72">
        <f>G7+G8-G9-G10+G11</f>
        <v>41573.1</v>
      </c>
      <c r="H12" s="214">
        <f>H7+H8-H9-H10+H11</f>
        <v>0</v>
      </c>
      <c r="I12" s="214">
        <f>I7+I8-I9-I10+I11-'مرتبات الاداره'!J11</f>
        <v>41573.1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2" t="s">
        <v>66</v>
      </c>
      <c r="M16" s="382"/>
      <c r="N16" s="84">
        <f>SUM(O16:AS16)</f>
        <v>44328.1</v>
      </c>
      <c r="O16" s="84">
        <f>SUM(O7:O15)</f>
        <v>2925</v>
      </c>
      <c r="P16" s="101">
        <f>SUM(P7:P15)</f>
        <v>2850</v>
      </c>
      <c r="Q16" s="101">
        <f t="shared" ref="Q16:AS16" si="1">SUM(Q7:Q15)</f>
        <v>3065.6</v>
      </c>
      <c r="R16" s="101">
        <f t="shared" si="1"/>
        <v>2860</v>
      </c>
      <c r="S16" s="101">
        <f t="shared" si="1"/>
        <v>2945</v>
      </c>
      <c r="T16" s="101">
        <f t="shared" si="1"/>
        <v>3045</v>
      </c>
      <c r="U16" s="101">
        <f t="shared" si="1"/>
        <v>2895</v>
      </c>
      <c r="V16" s="101">
        <f t="shared" si="1"/>
        <v>2745</v>
      </c>
      <c r="W16" s="101">
        <f t="shared" si="1"/>
        <v>2742.5</v>
      </c>
      <c r="X16" s="101">
        <f t="shared" si="1"/>
        <v>3295</v>
      </c>
      <c r="Y16" s="101">
        <f t="shared" si="1"/>
        <v>1890</v>
      </c>
      <c r="Z16" s="101">
        <f t="shared" si="1"/>
        <v>860</v>
      </c>
      <c r="AA16" s="101">
        <f t="shared" si="1"/>
        <v>770</v>
      </c>
      <c r="AB16" s="101">
        <f t="shared" si="1"/>
        <v>2240</v>
      </c>
      <c r="AC16" s="101">
        <f t="shared" si="1"/>
        <v>3135</v>
      </c>
      <c r="AD16" s="101">
        <f t="shared" si="1"/>
        <v>3300</v>
      </c>
      <c r="AE16" s="101">
        <f t="shared" si="1"/>
        <v>2765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3" t="s">
        <v>68</v>
      </c>
      <c r="M17" s="383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7" t="s">
        <v>69</v>
      </c>
      <c r="M18" s="367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7" t="s">
        <v>119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8" t="s">
        <v>43</v>
      </c>
      <c r="C11" s="389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0" t="s">
        <v>44</v>
      </c>
      <c r="C12" s="391"/>
      <c r="D12" s="391"/>
      <c r="E12" s="391"/>
      <c r="F12" s="391"/>
      <c r="G12" s="391"/>
      <c r="H12" s="392"/>
      <c r="I12" s="53">
        <f>E11</f>
        <v>0</v>
      </c>
      <c r="J12" s="144"/>
      <c r="K12" s="9"/>
    </row>
    <row r="13" spans="1:14" ht="24" thickBot="1">
      <c r="B13" s="384" t="s">
        <v>28</v>
      </c>
      <c r="C13" s="385"/>
      <c r="D13" s="385"/>
      <c r="E13" s="385"/>
      <c r="F13" s="385"/>
      <c r="G13" s="385"/>
      <c r="H13" s="386"/>
      <c r="I13" s="53">
        <f>F11</f>
        <v>0</v>
      </c>
      <c r="J13" s="144"/>
    </row>
    <row r="14" spans="1:14" ht="24" thickBot="1">
      <c r="B14" s="384" t="s">
        <v>32</v>
      </c>
      <c r="C14" s="385"/>
      <c r="D14" s="385"/>
      <c r="E14" s="385"/>
      <c r="F14" s="385"/>
      <c r="G14" s="385"/>
      <c r="H14" s="386"/>
      <c r="I14" s="53">
        <f>G11</f>
        <v>0</v>
      </c>
      <c r="J14" s="144"/>
    </row>
    <row r="15" spans="1:14" ht="24" thickBot="1">
      <c r="B15" s="384" t="s">
        <v>31</v>
      </c>
      <c r="C15" s="385"/>
      <c r="D15" s="385"/>
      <c r="E15" s="385"/>
      <c r="F15" s="385"/>
      <c r="G15" s="385"/>
      <c r="H15" s="386"/>
      <c r="I15" s="53">
        <f>H11</f>
        <v>0</v>
      </c>
      <c r="J15" s="144"/>
    </row>
    <row r="16" spans="1:14" ht="24" thickBot="1">
      <c r="B16" s="384" t="s">
        <v>45</v>
      </c>
      <c r="C16" s="385"/>
      <c r="D16" s="385"/>
      <c r="E16" s="385"/>
      <c r="F16" s="385"/>
      <c r="G16" s="385"/>
      <c r="H16" s="386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3"/>
      <c r="K2" s="393"/>
    </row>
    <row r="3" spans="1:12" ht="7.5" customHeight="1"/>
    <row r="4" spans="1:12" ht="33.75" customHeight="1" thickBot="1">
      <c r="A4" s="396" t="s">
        <v>120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7" t="s">
        <v>37</v>
      </c>
      <c r="C106" s="397"/>
      <c r="D106" s="397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0" t="s">
        <v>30</v>
      </c>
      <c r="C107" s="391"/>
      <c r="D107" s="391"/>
      <c r="E107" s="391"/>
      <c r="F107" s="391"/>
      <c r="G107" s="392"/>
      <c r="H107" s="73">
        <f>E106</f>
        <v>0</v>
      </c>
    </row>
    <row r="108" spans="1:12" ht="24" thickBot="1">
      <c r="B108" s="384" t="s">
        <v>28</v>
      </c>
      <c r="C108" s="385"/>
      <c r="D108" s="385"/>
      <c r="E108" s="385"/>
      <c r="F108" s="385"/>
      <c r="G108" s="386"/>
      <c r="H108" s="53">
        <f>F106</f>
        <v>0</v>
      </c>
    </row>
    <row r="109" spans="1:12" ht="24" thickBot="1">
      <c r="B109" s="384" t="s">
        <v>32</v>
      </c>
      <c r="C109" s="385"/>
      <c r="D109" s="385"/>
      <c r="E109" s="385"/>
      <c r="F109" s="385"/>
      <c r="G109" s="386"/>
      <c r="H109" s="53">
        <f>G106</f>
        <v>0</v>
      </c>
    </row>
    <row r="110" spans="1:12" ht="24" thickBot="1">
      <c r="B110" s="384" t="s">
        <v>31</v>
      </c>
      <c r="C110" s="385"/>
      <c r="D110" s="385"/>
      <c r="E110" s="385"/>
      <c r="F110" s="385"/>
      <c r="G110" s="386"/>
      <c r="H110" s="53">
        <f>H106</f>
        <v>0</v>
      </c>
    </row>
    <row r="111" spans="1:12" ht="24" thickBot="1">
      <c r="B111" s="384" t="s">
        <v>86</v>
      </c>
      <c r="C111" s="385"/>
      <c r="D111" s="385"/>
      <c r="E111" s="385"/>
      <c r="F111" s="385"/>
      <c r="G111" s="386"/>
      <c r="H111" s="73">
        <f>H107+H108-H109-H110</f>
        <v>0</v>
      </c>
      <c r="I111" s="150" t="b">
        <f>H111=J106</f>
        <v>1</v>
      </c>
    </row>
    <row r="113" spans="4:11">
      <c r="J113" s="394"/>
      <c r="K113" s="395"/>
    </row>
    <row r="114" spans="4:11" ht="15">
      <c r="D114" s="2"/>
      <c r="E114" s="2"/>
      <c r="J114" s="395"/>
      <c r="K114" s="395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2:M121"/>
  <sheetViews>
    <sheetView rightToLeft="1" view="pageBreakPreview" zoomScale="83" zoomScaleNormal="98" zoomScaleSheetLayoutView="83" workbookViewId="0">
      <pane ySplit="4" topLeftCell="A11" activePane="bottomLeft" state="frozen"/>
      <selection pane="bottomLeft" activeCell="B15" sqref="B15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8"/>
      <c r="K2" s="398"/>
    </row>
    <row r="3" spans="1:13" ht="42" customHeight="1">
      <c r="A3" s="399" t="s">
        <v>154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</row>
    <row r="4" spans="1:13" s="326" customFormat="1" ht="51" customHeight="1">
      <c r="A4" s="324" t="s">
        <v>18</v>
      </c>
      <c r="B4" s="324" t="s">
        <v>14</v>
      </c>
      <c r="C4" s="331" t="s">
        <v>2</v>
      </c>
      <c r="D4" s="332" t="s">
        <v>13</v>
      </c>
      <c r="E4" s="325" t="s">
        <v>111</v>
      </c>
      <c r="F4" s="333" t="s">
        <v>41</v>
      </c>
      <c r="G4" s="325" t="s">
        <v>97</v>
      </c>
      <c r="H4" s="324" t="s">
        <v>25</v>
      </c>
      <c r="I4" s="325" t="s">
        <v>26</v>
      </c>
      <c r="J4" s="325" t="s">
        <v>112</v>
      </c>
      <c r="K4" s="324" t="s">
        <v>15</v>
      </c>
      <c r="L4" s="325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15.5</v>
      </c>
      <c r="D5" s="244">
        <f>'حضور بنين'!C4</f>
        <v>170</v>
      </c>
      <c r="E5" s="244">
        <f>C5*D5</f>
        <v>2635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2635</v>
      </c>
      <c r="K5" s="246"/>
      <c r="L5" s="323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14.5</v>
      </c>
      <c r="D6" s="244">
        <f>'حضور بنين'!C5</f>
        <v>170</v>
      </c>
      <c r="E6" s="244">
        <f t="shared" ref="E6:E69" si="0">C6*D6</f>
        <v>2465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2465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15</v>
      </c>
      <c r="D7" s="244">
        <f>'حضور بنين'!C6</f>
        <v>170</v>
      </c>
      <c r="E7" s="244">
        <f t="shared" si="0"/>
        <v>2550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2550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15</v>
      </c>
      <c r="D8" s="244">
        <f>'حضور بنين'!C7</f>
        <v>170</v>
      </c>
      <c r="E8" s="244">
        <f t="shared" si="0"/>
        <v>2550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2550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15</v>
      </c>
      <c r="D9" s="244">
        <f>'حضور بنين'!C8</f>
        <v>170</v>
      </c>
      <c r="E9" s="244">
        <f t="shared" si="0"/>
        <v>2550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2550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9.5</v>
      </c>
      <c r="D10" s="244">
        <f>'حضور بنين'!C9</f>
        <v>170</v>
      </c>
      <c r="E10" s="244">
        <f t="shared" si="0"/>
        <v>1615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1615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17.5</v>
      </c>
      <c r="D11" s="244">
        <f>'حضور بنين'!C10</f>
        <v>170</v>
      </c>
      <c r="E11" s="244">
        <f t="shared" si="0"/>
        <v>2975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2975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16.5</v>
      </c>
      <c r="D12" s="244">
        <f>'حضور بنين'!C11</f>
        <v>170</v>
      </c>
      <c r="E12" s="244">
        <f t="shared" si="0"/>
        <v>2805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2805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مصطفى شعبان</v>
      </c>
      <c r="C13" s="244">
        <f>'حضور بنين'!E12</f>
        <v>15</v>
      </c>
      <c r="D13" s="244">
        <f>'حضور بنين'!C12</f>
        <v>170</v>
      </c>
      <c r="E13" s="244">
        <f t="shared" si="0"/>
        <v>2550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2550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حجازي فتوح</v>
      </c>
      <c r="C14" s="244">
        <f>'حضور بنين'!E13</f>
        <v>9.18</v>
      </c>
      <c r="D14" s="244">
        <f>'حضور بنين'!C13</f>
        <v>170</v>
      </c>
      <c r="E14" s="244">
        <f t="shared" si="0"/>
        <v>1560.6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1560.6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56" t="str">
        <f>'حضور بنين'!B14</f>
        <v>عبدالرحمن شوقي</v>
      </c>
      <c r="C15" s="244">
        <f>'حضور بنين'!E14</f>
        <v>10.5</v>
      </c>
      <c r="D15" s="244">
        <f>'حضور بنين'!C14</f>
        <v>170</v>
      </c>
      <c r="E15" s="244">
        <f t="shared" si="0"/>
        <v>1785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1785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محمد محمود طه</v>
      </c>
      <c r="C16" s="244">
        <f>'حضور بنين'!E15</f>
        <v>10.5</v>
      </c>
      <c r="D16" s="244">
        <f>'حضور بنين'!C15</f>
        <v>170</v>
      </c>
      <c r="E16" s="244">
        <f t="shared" si="0"/>
        <v>1785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1785</v>
      </c>
      <c r="K16" s="247"/>
      <c r="L16" s="248"/>
      <c r="M16" s="263"/>
    </row>
    <row r="17" spans="1:13" ht="26.25">
      <c r="A17" s="276">
        <f>'حضور بنين'!A16</f>
        <v>13</v>
      </c>
      <c r="B17" s="243" t="str">
        <f>'حضور بنين'!B16</f>
        <v>احمد فراج</v>
      </c>
      <c r="C17" s="244">
        <f>'حضور بنين'!E16</f>
        <v>6.25</v>
      </c>
      <c r="D17" s="244">
        <f>'حضور بنين'!C16</f>
        <v>170</v>
      </c>
      <c r="E17" s="244">
        <f t="shared" si="0"/>
        <v>1062.5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1062.5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بدر شعبان</v>
      </c>
      <c r="C18" s="244">
        <f>'حضور بنين'!E17</f>
        <v>4</v>
      </c>
      <c r="D18" s="244">
        <f>'حضور بنين'!C17</f>
        <v>170</v>
      </c>
      <c r="E18" s="244">
        <f t="shared" si="0"/>
        <v>680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680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خالد</v>
      </c>
      <c r="C19" s="244">
        <f>'حضور بنين'!E18</f>
        <v>15.5</v>
      </c>
      <c r="D19" s="244">
        <f>'حضور بنين'!C18</f>
        <v>130</v>
      </c>
      <c r="E19" s="244">
        <f t="shared" si="0"/>
        <v>2015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2015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هشام</v>
      </c>
      <c r="C20" s="244">
        <f>'حضور بنين'!E19</f>
        <v>15.5</v>
      </c>
      <c r="D20" s="244">
        <f>'حضور بنين'!C19</f>
        <v>130</v>
      </c>
      <c r="E20" s="244">
        <f t="shared" si="0"/>
        <v>2015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2015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أم نداء</v>
      </c>
      <c r="C21" s="244">
        <f>'حضور بنين'!E20</f>
        <v>15.5</v>
      </c>
      <c r="D21" s="244">
        <f>'حضور بنين'!C20</f>
        <v>130</v>
      </c>
      <c r="E21" s="244">
        <f t="shared" si="0"/>
        <v>2015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2015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عبير شعبان</v>
      </c>
      <c r="C22" s="244">
        <f>'حضور بنين'!E21</f>
        <v>15.5</v>
      </c>
      <c r="D22" s="244">
        <f>'حضور بنين'!C21</f>
        <v>130</v>
      </c>
      <c r="E22" s="244">
        <f t="shared" si="0"/>
        <v>2015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2015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عطايات جمال</v>
      </c>
      <c r="C23" s="244">
        <f>'حضور بنين'!E22</f>
        <v>15.5</v>
      </c>
      <c r="D23" s="244">
        <f>'حضور بنين'!C22</f>
        <v>130</v>
      </c>
      <c r="E23" s="244">
        <f t="shared" si="0"/>
        <v>2015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2015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0</v>
      </c>
      <c r="D24" s="244">
        <f>'حضور بنين'!C23</f>
        <v>120</v>
      </c>
      <c r="E24" s="244">
        <f t="shared" si="0"/>
        <v>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0</v>
      </c>
      <c r="D25" s="244">
        <f>'حضور بنين'!C24</f>
        <v>120</v>
      </c>
      <c r="E25" s="244">
        <f t="shared" si="0"/>
        <v>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>ولاء عامر ام احمد</v>
      </c>
      <c r="C26" s="244">
        <f>'حضور بنين'!E25</f>
        <v>0</v>
      </c>
      <c r="D26" s="244">
        <f>'حضور بنين'!C25</f>
        <v>120</v>
      </c>
      <c r="E26" s="244">
        <f t="shared" si="0"/>
        <v>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 xml:space="preserve">ام محمد 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8.5</v>
      </c>
      <c r="D29" s="244">
        <f>'حضور بنين'!C28</f>
        <v>130</v>
      </c>
      <c r="E29" s="244">
        <f t="shared" si="0"/>
        <v>1105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1105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8.5</v>
      </c>
      <c r="D30" s="244">
        <f>'حضور بنين'!C29</f>
        <v>50</v>
      </c>
      <c r="E30" s="244">
        <f t="shared" si="0"/>
        <v>425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425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8</v>
      </c>
      <c r="D31" s="244">
        <f>'حضور بنين'!C30</f>
        <v>50</v>
      </c>
      <c r="E31" s="244">
        <f t="shared" si="0"/>
        <v>400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400</v>
      </c>
      <c r="K31" s="247"/>
      <c r="L31" s="248"/>
      <c r="M31" s="263"/>
    </row>
    <row r="32" spans="1:13" ht="26.25">
      <c r="A32" s="276">
        <f>'حضور بنين'!A31</f>
        <v>28</v>
      </c>
      <c r="B32" s="243">
        <f>'حضور بنين'!B31</f>
        <v>0</v>
      </c>
      <c r="C32" s="244">
        <f>'حضور بنين'!E31</f>
        <v>0</v>
      </c>
      <c r="D32" s="244">
        <f>'حضور بنين'!C31</f>
        <v>50</v>
      </c>
      <c r="E32" s="244">
        <f t="shared" si="0"/>
        <v>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41573.1</v>
      </c>
      <c r="F111" s="256">
        <f t="shared" si="7"/>
        <v>0</v>
      </c>
      <c r="G111" s="256">
        <f t="shared" si="7"/>
        <v>0</v>
      </c>
      <c r="H111" s="256">
        <f t="shared" si="7"/>
        <v>0</v>
      </c>
      <c r="I111" s="256">
        <f t="shared" si="7"/>
        <v>0</v>
      </c>
      <c r="J111" s="259">
        <f t="shared" si="7"/>
        <v>41573.1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400" t="s">
        <v>30</v>
      </c>
      <c r="C112" s="401"/>
      <c r="D112" s="401"/>
      <c r="E112" s="401"/>
      <c r="F112" s="401"/>
      <c r="G112" s="402"/>
      <c r="H112" s="267">
        <f>E111</f>
        <v>41573.1</v>
      </c>
    </row>
    <row r="113" spans="1:11" ht="27" thickBot="1">
      <c r="A113" s="275"/>
      <c r="B113" s="403" t="s">
        <v>28</v>
      </c>
      <c r="C113" s="404"/>
      <c r="D113" s="404"/>
      <c r="E113" s="404"/>
      <c r="F113" s="404"/>
      <c r="G113" s="405"/>
      <c r="H113" s="267">
        <f>F111</f>
        <v>0</v>
      </c>
    </row>
    <row r="114" spans="1:11" ht="27" thickBot="1">
      <c r="A114" s="275"/>
      <c r="B114" s="403" t="s">
        <v>32</v>
      </c>
      <c r="C114" s="404"/>
      <c r="D114" s="404"/>
      <c r="E114" s="404"/>
      <c r="F114" s="404"/>
      <c r="G114" s="405"/>
      <c r="H114" s="267">
        <f>G111</f>
        <v>0</v>
      </c>
    </row>
    <row r="115" spans="1:11" ht="27.75" customHeight="1" thickBot="1">
      <c r="B115" s="403" t="s">
        <v>31</v>
      </c>
      <c r="C115" s="404"/>
      <c r="D115" s="404"/>
      <c r="E115" s="404"/>
      <c r="F115" s="404"/>
      <c r="G115" s="405"/>
      <c r="H115" s="267">
        <f>H111</f>
        <v>0</v>
      </c>
    </row>
    <row r="116" spans="1:11" ht="27" thickBot="1">
      <c r="B116" s="403" t="s">
        <v>29</v>
      </c>
      <c r="C116" s="404"/>
      <c r="D116" s="404"/>
      <c r="E116" s="404"/>
      <c r="F116" s="404"/>
      <c r="G116" s="405"/>
      <c r="H116" s="268">
        <f>H112+H113-H114-H115</f>
        <v>41573.1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2024-01-18T20:34:33Z</dcterms:modified>
</cp:coreProperties>
</file>