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firstSheet="1" activeTab="2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J63" i="4" l="1"/>
  <c r="G63" i="4" l="1"/>
  <c r="H63" i="4" s="1"/>
  <c r="G64" i="4"/>
  <c r="H64" i="4"/>
  <c r="G65" i="4"/>
  <c r="H65" i="4"/>
  <c r="G66" i="4"/>
  <c r="H66" i="4"/>
  <c r="G67" i="4"/>
  <c r="H67" i="4"/>
  <c r="G68" i="4"/>
  <c r="H68" i="4"/>
  <c r="G69" i="4"/>
  <c r="H69" i="4"/>
  <c r="O31" i="4" l="1"/>
  <c r="N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G57" i="4" l="1"/>
  <c r="H57" i="4" s="1"/>
  <c r="G58" i="4"/>
  <c r="H58" i="4" s="1"/>
  <c r="G39" i="4"/>
  <c r="H39" i="4" s="1"/>
  <c r="M31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J7" i="5"/>
  <c r="K7" i="5" s="1"/>
  <c r="I7" i="5"/>
  <c r="A7" i="5"/>
  <c r="L6" i="5"/>
  <c r="K6" i="5"/>
  <c r="J6" i="5"/>
  <c r="I6" i="5"/>
  <c r="G70" i="4"/>
  <c r="H70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K31" i="4" s="1"/>
  <c r="K32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7" i="5" l="1"/>
  <c r="L31" i="4"/>
  <c r="L32" i="4" s="1"/>
  <c r="N4" i="4"/>
  <c r="N5" i="4" s="1"/>
  <c r="K3" i="4"/>
  <c r="M3" i="4"/>
  <c r="O3" i="4"/>
  <c r="H71" i="4"/>
  <c r="N32" i="4"/>
  <c r="G71" i="4"/>
  <c r="M4" i="4"/>
  <c r="M5" i="4" s="1"/>
  <c r="O4" i="4"/>
  <c r="O5" i="4" s="1"/>
  <c r="K4" i="4" l="1"/>
  <c r="K5" i="4" s="1"/>
  <c r="L4" i="4"/>
  <c r="L5" i="4" s="1"/>
  <c r="L3" i="4"/>
</calcChain>
</file>

<file path=xl/comments1.xml><?xml version="1.0" encoding="utf-8"?>
<comments xmlns="http://schemas.openxmlformats.org/spreadsheetml/2006/main">
  <authors>
    <author>Author</author>
  </authors>
  <commentList>
    <comment ref="C63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كمالة الحاوية
</t>
        </r>
      </text>
    </comment>
  </commentList>
</comments>
</file>

<file path=xl/sharedStrings.xml><?xml version="1.0" encoding="utf-8"?>
<sst xmlns="http://schemas.openxmlformats.org/spreadsheetml/2006/main" count="484" uniqueCount="129">
  <si>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</si>
  <si>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</si>
  <si>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</si>
  <si>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</si>
  <si>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</si>
  <si>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</si>
  <si>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</si>
  <si>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</si>
  <si>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</si>
  <si>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</si>
  <si>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</si>
  <si>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</si>
  <si>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</si>
  <si>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</si>
  <si>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</si>
  <si>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</si>
  <si>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</si>
  <si>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</si>
  <si>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</si>
  <si>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</si>
  <si>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</si>
  <si>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</si>
  <si>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</si>
  <si>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</si>
  <si>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</si>
  <si>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</si>
  <si>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</si>
  <si>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</si>
  <si>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</si>
  <si>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</si>
  <si>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</si>
  <si>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</si>
  <si>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</si>
  <si>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</si>
  <si>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</si>
  <si>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</si>
  <si>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</si>
  <si>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</si>
  <si>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</si>
  <si>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</si>
  <si>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</si>
  <si>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</si>
  <si>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</si>
  <si>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</si>
  <si>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</si>
  <si>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</si>
  <si>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</si>
  <si>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</si>
  <si>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</si>
  <si>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</si>
  <si>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</si>
  <si>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</si>
  <si>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</si>
  <si>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</si>
  <si>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</si>
  <si>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</si>
  <si>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</si>
  <si>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</si>
  <si>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</si>
  <si>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</si>
  <si>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</si>
  <si>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</si>
  <si>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</si>
  <si>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</si>
  <si>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</si>
  <si>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</si>
  <si>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</si>
  <si>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</si>
  <si>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</si>
  <si>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</si>
  <si>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</si>
  <si>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</si>
  <si>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</si>
  <si>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</si>
  <si>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</si>
  <si>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</si>
  <si>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</si>
  <si>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</si>
  <si>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</si>
  <si>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</si>
  <si>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</si>
  <si>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</si>
  <si>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</si>
  <si>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</si>
  <si>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</si>
  <si>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</si>
  <si>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</si>
  <si>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</si>
  <si>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</si>
  <si>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</si>
  <si>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</si>
  <si>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</si>
  <si>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</si>
  <si>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</si>
  <si>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</si>
  <si>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</si>
  <si>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</si>
  <si>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</si>
  <si>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</si>
  <si>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</si>
  <si>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</si>
  <si>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</si>
  <si>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</si>
  <si>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</si>
  <si>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</si>
  <si>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</si>
  <si>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</si>
  <si>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</si>
  <si>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</si>
  <si>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</si>
  <si>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</si>
  <si>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</si>
  <si>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</si>
  <si>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</si>
  <si>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</si>
  <si>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</si>
  <si>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</si>
  <si>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</si>
  <si>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</si>
  <si>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</si>
  <si>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</si>
  <si>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</si>
  <si>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</si>
  <si>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</si>
  <si>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</si>
  <si>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</si>
  <si>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</si>
  <si>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</si>
  <si>
    <t>محمود عبدالله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</si>
</sst>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-2023\&#1575;&#1604;&#1581;&#1575;&#1608;&#1610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حاوية الاولى"/>
      <sheetName val="الحاوية الثانية"/>
      <sheetName val="الحاوية الثالثة"/>
      <sheetName val="الحاوية الرابعة"/>
      <sheetName val="الحاوية الخامسة"/>
      <sheetName val="الحاوية السادسة"/>
      <sheetName val="الحاوية 7"/>
      <sheetName val="الحاوية 8"/>
      <sheetName val="الحاوية 9"/>
      <sheetName val="الحاوية 10"/>
      <sheetName val="الحاوية11"/>
      <sheetName val="الحاوية12"/>
      <sheetName val="الحاوية13"/>
      <sheetName val="الحاوية14"/>
      <sheetName val="الحاوية15"/>
      <sheetName val="الحاوية16"/>
      <sheetName val="الحاوية17"/>
      <sheetName val="ثروت1"/>
      <sheetName val="ثروت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4">
          <cell r="D14">
            <v>25555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rightToLeft="1" zoomScale="80" zoomScaleNormal="80"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E64" sqref="E64"/>
    </sheetView>
  </sheetViews>
  <sheetFormatPr defaultRowHeight="14.25" x14ac:dyDescent="0.2"/>
  <cols>
    <col min="1" max="1" width="8.62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3" t="s">
        <v>108</v>
      </c>
      <c r="K1" s="263"/>
      <c r="L1" s="263"/>
      <c r="M1" s="263"/>
      <c r="N1" s="263"/>
      <c r="O1" s="263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(K31-K9)/1000</f>
        <v>1.56</v>
      </c>
      <c r="L3" s="260">
        <f>(L31-L9)/1000</f>
        <v>76.665000000000006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1560</v>
      </c>
      <c r="L4" s="257">
        <f>L31-L9</f>
        <v>76665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156</v>
      </c>
      <c r="L5" s="257">
        <f>L4/L2</f>
        <v>8070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3" t="s">
        <v>110</v>
      </c>
      <c r="K8" s="263"/>
      <c r="L8" s="263"/>
      <c r="M8" s="263"/>
      <c r="N8" s="263"/>
      <c r="O8" s="263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130000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>
        <v>45303</v>
      </c>
      <c r="K21" s="238">
        <v>26000</v>
      </c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>
        <v>45303</v>
      </c>
      <c r="K22" s="238">
        <v>26000</v>
      </c>
      <c r="L22" s="257"/>
      <c r="M22" s="238"/>
      <c r="N22" s="238"/>
      <c r="O22" s="238"/>
    </row>
    <row r="23" spans="1:15" s="7" customFormat="1" ht="20.25" customHeight="1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>
        <v>45304</v>
      </c>
      <c r="K23" s="238">
        <v>26000</v>
      </c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1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3" t="s">
        <v>106</v>
      </c>
      <c r="K29" s="263"/>
      <c r="L29" s="263"/>
      <c r="M29" s="263"/>
      <c r="N29" s="263"/>
      <c r="O29" s="263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SUMIF(F5:F70,K30,H5:H70)</f>
        <v>131560</v>
      </c>
      <c r="L31" s="235">
        <f>SUMIF(F5:F70,L30,H5:H70)</f>
        <v>306660</v>
      </c>
      <c r="M31" s="235">
        <f>SUMIF(F5:F70,M30,H5:H70)</f>
        <v>220</v>
      </c>
      <c r="N31" s="235">
        <f>SUMIF(F5:F70,N30,H5:H70)</f>
        <v>0</v>
      </c>
      <c r="O31" s="235">
        <f>SUMIF(F5:F70,O30,H5:H70)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13156</v>
      </c>
      <c r="L32" s="235">
        <f>L31/L30</f>
        <v>32280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70" si="6">C34*D34+E34</f>
        <v>774</v>
      </c>
      <c r="H34" s="238">
        <f t="shared" ref="H34:H70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1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10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10" ht="18" x14ac:dyDescent="0.25">
      <c r="A50" s="2" t="s">
        <v>55</v>
      </c>
      <c r="B50" s="236">
        <v>45292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10" ht="18" x14ac:dyDescent="0.25">
      <c r="A51" s="2" t="s">
        <v>97</v>
      </c>
      <c r="B51" s="236">
        <f t="shared" si="10"/>
        <v>45293</v>
      </c>
      <c r="C51" s="34">
        <v>53</v>
      </c>
      <c r="D51" s="34">
        <v>18</v>
      </c>
      <c r="E51" s="34"/>
      <c r="F51" s="235">
        <v>10</v>
      </c>
      <c r="G51" s="238">
        <f t="shared" si="8"/>
        <v>954</v>
      </c>
      <c r="H51" s="238">
        <f t="shared" si="9"/>
        <v>9540</v>
      </c>
    </row>
    <row r="52" spans="1:10" ht="18" x14ac:dyDescent="0.25">
      <c r="A52" s="2" t="s">
        <v>99</v>
      </c>
      <c r="B52" s="236">
        <f t="shared" si="10"/>
        <v>45294</v>
      </c>
      <c r="C52" s="34">
        <v>60</v>
      </c>
      <c r="D52" s="34">
        <v>18</v>
      </c>
      <c r="E52" s="34"/>
      <c r="F52" s="235">
        <v>10</v>
      </c>
      <c r="G52" s="238">
        <f t="shared" si="8"/>
        <v>1080</v>
      </c>
      <c r="H52" s="238">
        <f t="shared" si="9"/>
        <v>10800</v>
      </c>
    </row>
    <row r="53" spans="1:10" ht="18" x14ac:dyDescent="0.25">
      <c r="A53" s="2" t="s">
        <v>13</v>
      </c>
      <c r="B53" s="236">
        <f t="shared" si="10"/>
        <v>45295</v>
      </c>
      <c r="C53" s="34">
        <v>50</v>
      </c>
      <c r="D53" s="34">
        <v>18</v>
      </c>
      <c r="E53" s="34"/>
      <c r="F53" s="235">
        <v>10</v>
      </c>
      <c r="G53" s="238">
        <f t="shared" si="8"/>
        <v>900</v>
      </c>
      <c r="H53" s="238">
        <f t="shared" si="9"/>
        <v>9000</v>
      </c>
    </row>
    <row r="54" spans="1:10" ht="18" x14ac:dyDescent="0.25">
      <c r="A54" s="2" t="s">
        <v>31</v>
      </c>
      <c r="B54" s="236">
        <f t="shared" si="10"/>
        <v>45296</v>
      </c>
      <c r="C54" s="34">
        <v>53</v>
      </c>
      <c r="D54" s="34">
        <v>18</v>
      </c>
      <c r="E54" s="34"/>
      <c r="F54" s="235">
        <v>10</v>
      </c>
      <c r="G54" s="238">
        <f t="shared" si="8"/>
        <v>954</v>
      </c>
      <c r="H54" s="238">
        <f t="shared" si="9"/>
        <v>9540</v>
      </c>
    </row>
    <row r="55" spans="1:10" ht="18" x14ac:dyDescent="0.25">
      <c r="A55" s="2" t="s">
        <v>8</v>
      </c>
      <c r="B55" s="236">
        <f t="shared" si="10"/>
        <v>45297</v>
      </c>
      <c r="C55" s="34">
        <v>50</v>
      </c>
      <c r="D55" s="34">
        <v>18</v>
      </c>
      <c r="E55" s="34"/>
      <c r="F55" s="235">
        <v>10</v>
      </c>
      <c r="G55" s="238">
        <f t="shared" si="8"/>
        <v>900</v>
      </c>
      <c r="H55" s="238">
        <f t="shared" si="9"/>
        <v>9000</v>
      </c>
    </row>
    <row r="56" spans="1:10" ht="18" x14ac:dyDescent="0.25">
      <c r="A56" s="2" t="s">
        <v>98</v>
      </c>
      <c r="B56" s="236">
        <f t="shared" si="10"/>
        <v>45298</v>
      </c>
      <c r="C56" s="34">
        <v>57</v>
      </c>
      <c r="D56" s="34">
        <v>18</v>
      </c>
      <c r="E56" s="34"/>
      <c r="F56" s="235">
        <v>10</v>
      </c>
      <c r="G56" s="238">
        <f t="shared" si="8"/>
        <v>1026</v>
      </c>
      <c r="H56" s="238">
        <f t="shared" si="9"/>
        <v>10260</v>
      </c>
    </row>
    <row r="57" spans="1:10" ht="18" x14ac:dyDescent="0.25">
      <c r="A57" s="2" t="s">
        <v>55</v>
      </c>
      <c r="B57" s="236">
        <f t="shared" si="10"/>
        <v>45299</v>
      </c>
      <c r="C57" s="34">
        <v>59</v>
      </c>
      <c r="D57" s="34">
        <v>18</v>
      </c>
      <c r="E57" s="34"/>
      <c r="F57" s="235">
        <v>10</v>
      </c>
      <c r="G57" s="238">
        <f t="shared" si="8"/>
        <v>1062</v>
      </c>
      <c r="H57" s="238">
        <f t="shared" si="9"/>
        <v>10620</v>
      </c>
    </row>
    <row r="58" spans="1:10" ht="18" x14ac:dyDescent="0.25">
      <c r="A58" s="2" t="s">
        <v>99</v>
      </c>
      <c r="B58" s="236">
        <f t="shared" si="10"/>
        <v>45300</v>
      </c>
      <c r="C58" s="34">
        <v>57</v>
      </c>
      <c r="D58" s="34">
        <v>18</v>
      </c>
      <c r="E58" s="34"/>
      <c r="F58" s="235">
        <v>10</v>
      </c>
      <c r="G58" s="238">
        <f t="shared" ref="G58" si="11">C58*D58+E58</f>
        <v>1026</v>
      </c>
      <c r="H58" s="238">
        <f t="shared" ref="H58" si="12">G58*F58</f>
        <v>10260</v>
      </c>
    </row>
    <row r="59" spans="1:10" ht="18" x14ac:dyDescent="0.25">
      <c r="A59" s="2" t="s">
        <v>13</v>
      </c>
      <c r="B59" s="236">
        <f t="shared" si="10"/>
        <v>45301</v>
      </c>
      <c r="C59" s="34">
        <v>41</v>
      </c>
      <c r="D59" s="34">
        <v>18</v>
      </c>
      <c r="E59" s="34"/>
      <c r="F59" s="235">
        <v>9.5</v>
      </c>
      <c r="G59" s="238">
        <f t="shared" ref="G59:G62" si="13">C59*D59+E59</f>
        <v>738</v>
      </c>
      <c r="H59" s="238">
        <f t="shared" ref="H59:H62" si="14">G59*F59</f>
        <v>7011</v>
      </c>
    </row>
    <row r="60" spans="1:10" ht="18" x14ac:dyDescent="0.25">
      <c r="A60" s="2" t="s">
        <v>31</v>
      </c>
      <c r="B60" s="236">
        <f t="shared" si="10"/>
        <v>45302</v>
      </c>
      <c r="C60" s="34">
        <v>27</v>
      </c>
      <c r="D60" s="34">
        <v>18</v>
      </c>
      <c r="E60" s="34"/>
      <c r="F60" s="235">
        <v>9.5</v>
      </c>
      <c r="G60" s="238">
        <f t="shared" si="13"/>
        <v>486</v>
      </c>
      <c r="H60" s="238">
        <f t="shared" si="14"/>
        <v>4617</v>
      </c>
    </row>
    <row r="61" spans="1:10" ht="18" x14ac:dyDescent="0.25">
      <c r="A61" s="2" t="s">
        <v>8</v>
      </c>
      <c r="B61" s="236">
        <f t="shared" si="10"/>
        <v>45303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10" ht="18" x14ac:dyDescent="0.25">
      <c r="A62" s="2" t="s">
        <v>98</v>
      </c>
      <c r="B62" s="236">
        <v>45305</v>
      </c>
      <c r="C62" s="34">
        <v>31</v>
      </c>
      <c r="D62" s="34">
        <v>18</v>
      </c>
      <c r="E62" s="34">
        <v>8</v>
      </c>
      <c r="F62" s="235">
        <v>9.5</v>
      </c>
      <c r="G62" s="238">
        <f t="shared" si="13"/>
        <v>566</v>
      </c>
      <c r="H62" s="238">
        <f t="shared" si="14"/>
        <v>5377</v>
      </c>
    </row>
    <row r="63" spans="1:10" ht="18" x14ac:dyDescent="0.25">
      <c r="A63" s="2" t="s">
        <v>55</v>
      </c>
      <c r="B63" s="236">
        <v>45306</v>
      </c>
      <c r="C63" s="258">
        <v>122</v>
      </c>
      <c r="D63" s="34">
        <v>18</v>
      </c>
      <c r="E63" s="34">
        <v>14</v>
      </c>
      <c r="F63" s="235">
        <v>9.5</v>
      </c>
      <c r="G63" s="238">
        <f t="shared" ref="G63:G69" si="15">C63*D63+E63</f>
        <v>2210</v>
      </c>
      <c r="H63" s="238">
        <f t="shared" ref="H63:H69" si="16">G63*F63</f>
        <v>20995</v>
      </c>
      <c r="J63" s="262">
        <f>[1]الحاوية11!D14*3</f>
        <v>76665</v>
      </c>
    </row>
    <row r="64" spans="1:10" ht="18" x14ac:dyDescent="0.25">
      <c r="A64" s="2" t="s">
        <v>97</v>
      </c>
      <c r="B64" s="236">
        <v>45307</v>
      </c>
      <c r="C64" s="34">
        <v>46</v>
      </c>
      <c r="D64" s="34">
        <v>18</v>
      </c>
      <c r="E64" s="34"/>
      <c r="F64" s="235">
        <v>9.5</v>
      </c>
      <c r="G64" s="238">
        <f t="shared" si="15"/>
        <v>828</v>
      </c>
      <c r="H64" s="238">
        <f t="shared" si="16"/>
        <v>7866</v>
      </c>
    </row>
    <row r="65" spans="1:8" ht="18" x14ac:dyDescent="0.25">
      <c r="A65" s="2" t="s">
        <v>99</v>
      </c>
      <c r="B65" s="236">
        <v>45308</v>
      </c>
      <c r="C65" s="34">
        <v>24</v>
      </c>
      <c r="D65" s="34">
        <v>18</v>
      </c>
      <c r="E65" s="34"/>
      <c r="F65" s="235">
        <v>9.5</v>
      </c>
      <c r="G65" s="238">
        <f t="shared" si="15"/>
        <v>432</v>
      </c>
      <c r="H65" s="238">
        <f t="shared" si="16"/>
        <v>4104</v>
      </c>
    </row>
    <row r="66" spans="1:8" ht="18" x14ac:dyDescent="0.25">
      <c r="A66" s="2" t="s">
        <v>13</v>
      </c>
      <c r="B66" s="236">
        <v>45309</v>
      </c>
      <c r="C66" s="34"/>
      <c r="D66" s="34"/>
      <c r="E66" s="34"/>
      <c r="F66" s="235"/>
      <c r="G66" s="238">
        <f t="shared" si="15"/>
        <v>0</v>
      </c>
      <c r="H66" s="238">
        <f t="shared" si="16"/>
        <v>0</v>
      </c>
    </row>
    <row r="67" spans="1:8" ht="18" x14ac:dyDescent="0.25">
      <c r="A67" s="2" t="s">
        <v>31</v>
      </c>
      <c r="B67" s="236">
        <v>45310</v>
      </c>
      <c r="C67" s="34"/>
      <c r="D67" s="34"/>
      <c r="E67" s="34"/>
      <c r="F67" s="235"/>
      <c r="G67" s="238">
        <f t="shared" si="15"/>
        <v>0</v>
      </c>
      <c r="H67" s="238">
        <f t="shared" si="16"/>
        <v>0</v>
      </c>
    </row>
    <row r="68" spans="1:8" ht="18" x14ac:dyDescent="0.25">
      <c r="A68" s="2" t="s">
        <v>8</v>
      </c>
      <c r="B68" s="236">
        <v>45311</v>
      </c>
      <c r="C68" s="34"/>
      <c r="D68" s="34"/>
      <c r="E68" s="34"/>
      <c r="F68" s="235"/>
      <c r="G68" s="238">
        <f t="shared" si="15"/>
        <v>0</v>
      </c>
      <c r="H68" s="238">
        <f t="shared" si="16"/>
        <v>0</v>
      </c>
    </row>
    <row r="69" spans="1:8" ht="18" x14ac:dyDescent="0.25">
      <c r="A69" s="2" t="s">
        <v>98</v>
      </c>
      <c r="B69" s="236">
        <v>45312</v>
      </c>
      <c r="C69" s="34"/>
      <c r="D69" s="34"/>
      <c r="E69" s="34"/>
      <c r="F69" s="235"/>
      <c r="G69" s="238">
        <f t="shared" si="15"/>
        <v>0</v>
      </c>
      <c r="H69" s="238">
        <f t="shared" si="16"/>
        <v>0</v>
      </c>
    </row>
    <row r="70" spans="1:8" ht="18" x14ac:dyDescent="0.25">
      <c r="A70" s="2"/>
      <c r="B70" s="236"/>
      <c r="C70" s="34"/>
      <c r="D70" s="34"/>
      <c r="E70" s="34"/>
      <c r="F70" s="235"/>
      <c r="G70" s="238">
        <f t="shared" si="6"/>
        <v>0</v>
      </c>
      <c r="H70" s="238">
        <f t="shared" si="7"/>
        <v>0</v>
      </c>
    </row>
    <row r="71" spans="1:8" ht="18.75" x14ac:dyDescent="0.2">
      <c r="A71" s="239"/>
      <c r="B71" s="251" t="s">
        <v>15</v>
      </c>
      <c r="C71" s="251"/>
      <c r="D71" s="235"/>
      <c r="E71" s="235"/>
      <c r="F71" s="235"/>
      <c r="G71" s="235">
        <f>SUM(G5:G70)</f>
        <v>45480</v>
      </c>
      <c r="H71" s="235">
        <f>SUM(H5:H70)</f>
        <v>438440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abSelected="1" zoomScale="90" zoomScaleNormal="90" workbookViewId="0">
      <selection activeCell="H8" sqref="H8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  <col min="12" max="12" width="9.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 t="s">
        <v>128</v>
      </c>
      <c r="C7" s="50">
        <v>45296</v>
      </c>
      <c r="D7" s="235">
        <v>232</v>
      </c>
      <c r="E7" s="235">
        <v>3890</v>
      </c>
      <c r="F7" s="235">
        <v>11250</v>
      </c>
      <c r="G7" s="235"/>
      <c r="H7" s="255">
        <v>14</v>
      </c>
      <c r="I7" s="255">
        <f>G7*2</f>
        <v>0</v>
      </c>
      <c r="J7" s="255">
        <f>F7-E7-I7</f>
        <v>7360</v>
      </c>
      <c r="K7" s="256">
        <f>J7/45</f>
        <v>163.55555555555554</v>
      </c>
      <c r="L7" s="257">
        <f>J7*H7</f>
        <v>103040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2024-02-02T22:58:28Z</dcterms:modified>
</cp:coreProperties>
</file>