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20" i="2" l="1"/>
  <c r="A21" i="2"/>
  <c r="A11" i="3" l="1"/>
  <c r="A12" i="3"/>
  <c r="A13" i="3" s="1"/>
  <c r="A14" i="3" s="1"/>
  <c r="A10" i="3"/>
  <c r="F12" i="3"/>
  <c r="F11" i="3"/>
  <c r="F9" i="3"/>
  <c r="F10" i="3"/>
  <c r="J10" i="3" s="1"/>
  <c r="J11" i="3"/>
  <c r="J12" i="3"/>
  <c r="J13" i="3"/>
  <c r="J14" i="3"/>
  <c r="J9" i="3"/>
  <c r="C10" i="3"/>
  <c r="C9" i="3"/>
  <c r="C13" i="3"/>
  <c r="C12" i="3"/>
  <c r="C11" i="3"/>
  <c r="E10" i="3"/>
  <c r="E11" i="3"/>
  <c r="E12" i="3"/>
  <c r="E13" i="3"/>
  <c r="E9" i="3"/>
  <c r="C6" i="3"/>
  <c r="B6" i="3"/>
  <c r="C3" i="3"/>
  <c r="B3" i="3"/>
  <c r="J15" i="3" l="1"/>
  <c r="E15" i="3"/>
  <c r="A5" i="2"/>
  <c r="A6" i="2" s="1"/>
  <c r="A15" i="2" l="1"/>
  <c r="A16" i="2" s="1"/>
  <c r="A17" i="2" s="1"/>
  <c r="A18" i="2" s="1"/>
  <c r="A19" i="2" s="1"/>
  <c r="A22" i="2" s="1"/>
  <c r="A23" i="2" s="1"/>
  <c r="A24" i="2" s="1"/>
  <c r="A25" i="2" s="1"/>
  <c r="A26" i="2" s="1"/>
  <c r="A27" i="2" s="1"/>
  <c r="A28" i="2" s="1"/>
  <c r="A29" i="2" s="1"/>
  <c r="A7" i="2"/>
  <c r="A8" i="2" s="1"/>
  <c r="A9" i="2" s="1"/>
  <c r="A10" i="2" s="1"/>
  <c r="A11" i="2" s="1"/>
  <c r="A12" i="2" s="1"/>
  <c r="J5" i="1"/>
  <c r="J6" i="1"/>
  <c r="J7" i="1"/>
  <c r="J8" i="1"/>
  <c r="J9" i="1"/>
  <c r="J4" i="1"/>
</calcChain>
</file>

<file path=xl/sharedStrings.xml><?xml version="1.0" encoding="utf-8"?>
<sst xmlns="http://schemas.openxmlformats.org/spreadsheetml/2006/main" count="218" uniqueCount="55">
  <si>
    <t xml:space="preserve">عدد الأيام </t>
  </si>
  <si>
    <t>الفئه</t>
  </si>
  <si>
    <t>سلف</t>
  </si>
  <si>
    <t>صافى
 المرتب</t>
  </si>
  <si>
    <t>اجــــــمـــالـــــيـــــات</t>
  </si>
  <si>
    <t>عاطف وصفي</t>
  </si>
  <si>
    <t>غانم عبدالله</t>
  </si>
  <si>
    <t>خالد جمال</t>
  </si>
  <si>
    <t>هاني ربيع</t>
  </si>
  <si>
    <t>محمد شعبان</t>
  </si>
  <si>
    <t>محمد فرج</t>
  </si>
  <si>
    <t>شريف جمال</t>
  </si>
  <si>
    <t>جمال عبدالله</t>
  </si>
  <si>
    <t>أم خالد</t>
  </si>
  <si>
    <t>أم هشام</t>
  </si>
  <si>
    <t>أم نداء</t>
  </si>
  <si>
    <t>عبير شعبان</t>
  </si>
  <si>
    <t>عطايات جمال</t>
  </si>
  <si>
    <t>يوسف محمود</t>
  </si>
  <si>
    <t>هشام خالد</t>
  </si>
  <si>
    <t>احمد جمال</t>
  </si>
  <si>
    <t>مروان خالد</t>
  </si>
  <si>
    <t xml:space="preserve">الأسمــــــــــــــــــــــاء </t>
  </si>
  <si>
    <t xml:space="preserve">الإجمالى قبل
 خصومات </t>
  </si>
  <si>
    <t>اضافى</t>
  </si>
  <si>
    <t>الخصــــــم
سلف دائمه</t>
  </si>
  <si>
    <t xml:space="preserve">اجمالى الخصومات 
</t>
  </si>
  <si>
    <t>التاريخ</t>
  </si>
  <si>
    <t>الاسم</t>
  </si>
  <si>
    <t>المبلغ</t>
  </si>
  <si>
    <t>مصطفى شعبان</t>
  </si>
  <si>
    <t>بدر شعبان</t>
  </si>
  <si>
    <t>فريجة فريد ام يوسف</t>
  </si>
  <si>
    <t>عمر</t>
  </si>
  <si>
    <t>ام يوسف</t>
  </si>
  <si>
    <t>فريجة قرني ام كريم</t>
  </si>
  <si>
    <t>كريم</t>
  </si>
  <si>
    <t>ام كريم</t>
  </si>
  <si>
    <t>حجازي فتوح</t>
  </si>
  <si>
    <t>عبدالرحمن شوقي</t>
  </si>
  <si>
    <t>محمد محمود طه</t>
  </si>
  <si>
    <t>كود</t>
  </si>
  <si>
    <t>يومية</t>
  </si>
  <si>
    <t>اضافي</t>
  </si>
  <si>
    <t>الخميس</t>
  </si>
  <si>
    <t>الجمعة</t>
  </si>
  <si>
    <t>السبت</t>
  </si>
  <si>
    <t>الاحد</t>
  </si>
  <si>
    <t>الاثنين</t>
  </si>
  <si>
    <t>الثلاثاء</t>
  </si>
  <si>
    <t>الاربعاء</t>
  </si>
  <si>
    <t>مج</t>
  </si>
  <si>
    <t>ولاء عامر ام احمد</t>
  </si>
  <si>
    <t>سلف فبرابر</t>
  </si>
  <si>
    <t>سلف يناير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</si>
</sst>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6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  <scheme val="minor"/>
    </font>
    <font>
      <b/>
      <i/>
      <sz val="14"/>
      <name val="Arial"/>
      <family val="2"/>
    </font>
    <font>
      <b/>
      <sz val="12"/>
      <color theme="1"/>
      <name val="Arial"/>
      <family val="2"/>
      <scheme val="minor"/>
    </font>
    <font>
      <b/>
      <i/>
      <sz val="12"/>
      <name val="Arial"/>
      <family val="2"/>
    </font>
    <font>
      <sz val="14"/>
      <color theme="1"/>
      <name val="Arial"/>
      <family val="2"/>
      <scheme val="minor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1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 readingOrder="2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/>
    <xf numFmtId="14" fontId="6" fillId="5" borderId="1" xfId="0" applyNumberFormat="1" applyFont="1" applyFill="1" applyBorder="1"/>
    <xf numFmtId="0" fontId="6" fillId="5" borderId="1" xfId="0" applyFont="1" applyFill="1" applyBorder="1"/>
    <xf numFmtId="3" fontId="6" fillId="5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/>
    <xf numFmtId="0" fontId="6" fillId="0" borderId="1" xfId="0" applyFont="1" applyBorder="1"/>
    <xf numFmtId="3" fontId="6" fillId="0" borderId="1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 readingOrder="2"/>
    </xf>
    <xf numFmtId="0" fontId="8" fillId="3" borderId="2" xfId="0" applyFont="1" applyFill="1" applyBorder="1" applyAlignment="1">
      <alignment horizontal="center" vertical="center" wrapText="1" readingOrder="2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 readingOrder="2"/>
    </xf>
    <xf numFmtId="0" fontId="7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 readingOrder="2"/>
    </xf>
    <xf numFmtId="0" fontId="9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6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 wrapText="1" readingOrder="2"/>
    </xf>
    <xf numFmtId="0" fontId="12" fillId="8" borderId="2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2" fontId="12" fillId="8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 readingOrder="2"/>
    </xf>
    <xf numFmtId="0" fontId="12" fillId="3" borderId="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 readingOrder="2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2" fontId="12" fillId="3" borderId="1" xfId="0" applyNumberFormat="1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 readingOrder="2"/>
    </xf>
    <xf numFmtId="0" fontId="9" fillId="10" borderId="2" xfId="0" applyFont="1" applyFill="1" applyBorder="1" applyAlignment="1">
      <alignment horizontal="center" vertical="center" wrapText="1"/>
    </xf>
    <xf numFmtId="0" fontId="9" fillId="10" borderId="8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N49"/>
  <sheetViews>
    <sheetView rightToLeft="1" topLeftCell="A37" zoomScale="80" zoomScaleNormal="80" workbookViewId="0">
      <selection activeCell="L44" sqref="L44"/>
    </sheetView>
  </sheetViews>
  <sheetFormatPr defaultRowHeight="14.25" x14ac:dyDescent="0.2"/>
  <cols>
    <col min="1" max="1" width="4.875" bestFit="1" customWidth="1"/>
    <col min="2" max="2" width="23.625" customWidth="1"/>
    <col min="3" max="3" width="11.625" bestFit="1" customWidth="1"/>
    <col min="4" max="4" width="7" bestFit="1" customWidth="1"/>
    <col min="5" max="5" width="10.625" bestFit="1" customWidth="1"/>
    <col min="6" max="6" width="9.125" customWidth="1"/>
    <col min="7" max="7" width="9.125" bestFit="1" customWidth="1"/>
    <col min="8" max="8" width="7" bestFit="1" customWidth="1"/>
    <col min="9" max="9" width="10.75" customWidth="1"/>
    <col min="10" max="10" width="12.375" bestFit="1" customWidth="1"/>
    <col min="12" max="12" width="13.5" bestFit="1" customWidth="1"/>
    <col min="13" max="13" width="10.5" bestFit="1" customWidth="1"/>
    <col min="14" max="14" width="6.375" bestFit="1" customWidth="1"/>
  </cols>
  <sheetData>
    <row r="3" spans="2:14" ht="54" x14ac:dyDescent="0.3">
      <c r="B3" s="2" t="s">
        <v>22</v>
      </c>
      <c r="C3" s="1" t="s">
        <v>0</v>
      </c>
      <c r="D3" s="3" t="s">
        <v>1</v>
      </c>
      <c r="E3" s="4" t="s">
        <v>23</v>
      </c>
      <c r="F3" s="5" t="s">
        <v>24</v>
      </c>
      <c r="G3" s="4" t="s">
        <v>25</v>
      </c>
      <c r="H3" s="2" t="s">
        <v>2</v>
      </c>
      <c r="I3" s="4" t="s">
        <v>26</v>
      </c>
      <c r="J3" s="4" t="s">
        <v>3</v>
      </c>
      <c r="L3" s="14" t="s">
        <v>27</v>
      </c>
      <c r="M3" s="14" t="s">
        <v>28</v>
      </c>
      <c r="N3" s="14" t="s">
        <v>29</v>
      </c>
    </row>
    <row r="4" spans="2:14" ht="26.25" x14ac:dyDescent="0.25">
      <c r="B4" s="6" t="s">
        <v>11</v>
      </c>
      <c r="C4" s="7">
        <v>26</v>
      </c>
      <c r="D4" s="7">
        <v>170</v>
      </c>
      <c r="E4" s="7">
        <v>4420</v>
      </c>
      <c r="F4" s="7"/>
      <c r="G4" s="8"/>
      <c r="H4" s="7">
        <v>500</v>
      </c>
      <c r="I4" s="7">
        <v>500</v>
      </c>
      <c r="J4" s="7">
        <f>E4-I4</f>
        <v>3920</v>
      </c>
      <c r="L4" s="15">
        <v>45301</v>
      </c>
      <c r="M4" s="16" t="s">
        <v>11</v>
      </c>
      <c r="N4" s="17">
        <v>100</v>
      </c>
    </row>
    <row r="5" spans="2:14" ht="26.25" x14ac:dyDescent="0.25">
      <c r="B5" s="6" t="s">
        <v>12</v>
      </c>
      <c r="C5" s="7">
        <v>25.5</v>
      </c>
      <c r="D5" s="7">
        <v>170</v>
      </c>
      <c r="E5" s="7">
        <v>4335</v>
      </c>
      <c r="F5" s="7"/>
      <c r="G5" s="8"/>
      <c r="H5" s="7">
        <v>0</v>
      </c>
      <c r="I5" s="7">
        <v>0</v>
      </c>
      <c r="J5" s="7">
        <f t="shared" ref="J5:J9" si="0">E5-I5</f>
        <v>4335</v>
      </c>
      <c r="L5" s="18">
        <v>45308</v>
      </c>
      <c r="M5" s="19" t="s">
        <v>11</v>
      </c>
      <c r="N5" s="20">
        <v>200</v>
      </c>
    </row>
    <row r="6" spans="2:14" ht="26.25" x14ac:dyDescent="0.25">
      <c r="B6" s="6" t="s">
        <v>13</v>
      </c>
      <c r="C6" s="7">
        <v>25.5</v>
      </c>
      <c r="D6" s="7">
        <v>130</v>
      </c>
      <c r="E6" s="7">
        <v>3315</v>
      </c>
      <c r="F6" s="7"/>
      <c r="G6" s="8"/>
      <c r="H6" s="7">
        <v>0</v>
      </c>
      <c r="I6" s="7">
        <v>0</v>
      </c>
      <c r="J6" s="7">
        <f t="shared" si="0"/>
        <v>3315</v>
      </c>
      <c r="L6" s="15">
        <v>45318</v>
      </c>
      <c r="M6" s="16" t="s">
        <v>11</v>
      </c>
      <c r="N6" s="17">
        <v>100</v>
      </c>
    </row>
    <row r="7" spans="2:14" ht="26.25" x14ac:dyDescent="0.25">
      <c r="B7" s="6" t="s">
        <v>17</v>
      </c>
      <c r="C7" s="7">
        <v>25.5</v>
      </c>
      <c r="D7" s="7">
        <v>130</v>
      </c>
      <c r="E7" s="7">
        <v>3315</v>
      </c>
      <c r="F7" s="7"/>
      <c r="G7" s="8"/>
      <c r="H7" s="7">
        <v>0</v>
      </c>
      <c r="I7" s="7">
        <v>0</v>
      </c>
      <c r="J7" s="7">
        <f t="shared" si="0"/>
        <v>3315</v>
      </c>
      <c r="L7" s="15">
        <v>45322</v>
      </c>
      <c r="M7" s="16" t="s">
        <v>11</v>
      </c>
      <c r="N7" s="17">
        <v>100</v>
      </c>
    </row>
    <row r="8" spans="2:14" ht="26.25" x14ac:dyDescent="0.2">
      <c r="B8" s="6" t="s">
        <v>20</v>
      </c>
      <c r="C8" s="7">
        <v>18</v>
      </c>
      <c r="D8" s="7">
        <v>50</v>
      </c>
      <c r="E8" s="7">
        <v>900</v>
      </c>
      <c r="F8" s="7"/>
      <c r="G8" s="8"/>
      <c r="H8" s="7">
        <v>0</v>
      </c>
      <c r="I8" s="7">
        <v>0</v>
      </c>
      <c r="J8" s="7">
        <f t="shared" si="0"/>
        <v>900</v>
      </c>
    </row>
    <row r="9" spans="2:14" ht="26.25" x14ac:dyDescent="0.2">
      <c r="B9" s="9" t="s">
        <v>4</v>
      </c>
      <c r="C9" s="10"/>
      <c r="D9" s="11"/>
      <c r="E9" s="12">
        <v>16285</v>
      </c>
      <c r="F9" s="12">
        <v>0</v>
      </c>
      <c r="G9" s="12">
        <v>0</v>
      </c>
      <c r="H9" s="12">
        <v>400</v>
      </c>
      <c r="I9" s="12">
        <v>400</v>
      </c>
      <c r="J9" s="7">
        <f t="shared" si="0"/>
        <v>15885</v>
      </c>
    </row>
    <row r="12" spans="2:14" ht="54" x14ac:dyDescent="0.2">
      <c r="B12" s="2" t="s">
        <v>22</v>
      </c>
      <c r="C12" s="1" t="s">
        <v>0</v>
      </c>
      <c r="D12" s="3" t="s">
        <v>1</v>
      </c>
      <c r="E12" s="4" t="s">
        <v>23</v>
      </c>
      <c r="F12" s="5" t="s">
        <v>24</v>
      </c>
      <c r="G12" s="4" t="s">
        <v>25</v>
      </c>
      <c r="H12" s="2" t="s">
        <v>2</v>
      </c>
      <c r="I12" s="4" t="s">
        <v>26</v>
      </c>
      <c r="J12" s="4" t="s">
        <v>3</v>
      </c>
    </row>
    <row r="13" spans="2:14" ht="26.25" x14ac:dyDescent="0.2">
      <c r="B13" s="6" t="s">
        <v>9</v>
      </c>
      <c r="C13" s="7">
        <v>23.5</v>
      </c>
      <c r="D13" s="7">
        <v>170</v>
      </c>
      <c r="E13" s="7">
        <v>3995</v>
      </c>
      <c r="F13" s="7"/>
      <c r="G13" s="8"/>
      <c r="H13" s="7">
        <v>15</v>
      </c>
      <c r="I13" s="7">
        <v>15</v>
      </c>
      <c r="J13" s="7">
        <v>3980</v>
      </c>
    </row>
    <row r="14" spans="2:14" ht="26.25" x14ac:dyDescent="0.2">
      <c r="B14" s="6" t="s">
        <v>30</v>
      </c>
      <c r="C14" s="7">
        <v>23</v>
      </c>
      <c r="D14" s="7">
        <v>170</v>
      </c>
      <c r="E14" s="7">
        <v>3910</v>
      </c>
      <c r="F14" s="7"/>
      <c r="G14" s="8"/>
      <c r="H14" s="7">
        <v>0</v>
      </c>
      <c r="I14" s="7">
        <v>0</v>
      </c>
      <c r="J14" s="7">
        <v>3910</v>
      </c>
    </row>
    <row r="15" spans="2:14" ht="26.25" x14ac:dyDescent="0.2">
      <c r="B15" s="6" t="s">
        <v>31</v>
      </c>
      <c r="C15" s="7">
        <v>4</v>
      </c>
      <c r="D15" s="7">
        <v>170</v>
      </c>
      <c r="E15" s="7">
        <v>680</v>
      </c>
      <c r="F15" s="7"/>
      <c r="G15" s="8"/>
      <c r="H15" s="7">
        <v>0</v>
      </c>
      <c r="I15" s="7">
        <v>0</v>
      </c>
      <c r="J15" s="7">
        <v>680</v>
      </c>
    </row>
    <row r="16" spans="2:14" ht="26.25" x14ac:dyDescent="0.2">
      <c r="B16" s="6" t="s">
        <v>15</v>
      </c>
      <c r="C16" s="7">
        <v>25.5</v>
      </c>
      <c r="D16" s="7">
        <v>130</v>
      </c>
      <c r="E16" s="7">
        <v>3315</v>
      </c>
      <c r="F16" s="7"/>
      <c r="G16" s="8"/>
      <c r="H16" s="7">
        <v>0</v>
      </c>
      <c r="I16" s="7">
        <v>0</v>
      </c>
      <c r="J16" s="7">
        <v>3315</v>
      </c>
    </row>
    <row r="17" spans="2:14" ht="26.25" x14ac:dyDescent="0.2">
      <c r="B17" s="6" t="s">
        <v>16</v>
      </c>
      <c r="C17" s="7">
        <v>25.5</v>
      </c>
      <c r="D17" s="7">
        <v>130</v>
      </c>
      <c r="E17" s="7">
        <v>3315</v>
      </c>
      <c r="F17" s="7"/>
      <c r="G17" s="8"/>
      <c r="H17" s="7">
        <v>0</v>
      </c>
      <c r="I17" s="7">
        <v>0</v>
      </c>
      <c r="J17" s="7">
        <v>3315</v>
      </c>
    </row>
    <row r="18" spans="2:14" ht="20.25" x14ac:dyDescent="0.2">
      <c r="B18" s="9" t="s">
        <v>4</v>
      </c>
      <c r="C18" s="10"/>
      <c r="D18" s="11"/>
      <c r="E18" s="12">
        <v>15215</v>
      </c>
      <c r="F18" s="12">
        <v>0</v>
      </c>
      <c r="G18" s="12">
        <v>0</v>
      </c>
      <c r="H18" s="12">
        <v>15</v>
      </c>
      <c r="I18" s="12">
        <v>15</v>
      </c>
      <c r="J18" s="13">
        <v>15200</v>
      </c>
    </row>
    <row r="21" spans="2:14" ht="54" x14ac:dyDescent="0.2">
      <c r="B21" s="2" t="s">
        <v>22</v>
      </c>
      <c r="C21" s="1" t="s">
        <v>0</v>
      </c>
      <c r="D21" s="3" t="s">
        <v>1</v>
      </c>
      <c r="E21" s="4" t="s">
        <v>23</v>
      </c>
      <c r="F21" s="5" t="s">
        <v>24</v>
      </c>
      <c r="G21" s="4" t="s">
        <v>25</v>
      </c>
      <c r="H21" s="2" t="s">
        <v>2</v>
      </c>
      <c r="I21" s="4" t="s">
        <v>26</v>
      </c>
      <c r="J21" s="4" t="s">
        <v>3</v>
      </c>
    </row>
    <row r="22" spans="2:14" ht="26.25" x14ac:dyDescent="0.2">
      <c r="B22" s="6" t="s">
        <v>7</v>
      </c>
      <c r="C22" s="7">
        <v>24.5</v>
      </c>
      <c r="D22" s="7">
        <v>170</v>
      </c>
      <c r="E22" s="7">
        <v>4080</v>
      </c>
      <c r="F22" s="7"/>
      <c r="G22" s="8"/>
      <c r="H22" s="7">
        <v>0</v>
      </c>
      <c r="I22" s="7">
        <v>0</v>
      </c>
      <c r="J22" s="7">
        <v>4080</v>
      </c>
    </row>
    <row r="23" spans="2:14" ht="26.25" x14ac:dyDescent="0.2">
      <c r="B23" s="6" t="s">
        <v>14</v>
      </c>
      <c r="C23" s="7">
        <v>25.5</v>
      </c>
      <c r="D23" s="7">
        <v>130</v>
      </c>
      <c r="E23" s="7">
        <v>3315</v>
      </c>
      <c r="F23" s="7"/>
      <c r="G23" s="8"/>
      <c r="H23" s="7">
        <v>100</v>
      </c>
      <c r="I23" s="7">
        <v>100</v>
      </c>
      <c r="J23" s="7">
        <v>3215</v>
      </c>
    </row>
    <row r="24" spans="2:14" ht="26.25" x14ac:dyDescent="0.2">
      <c r="B24" s="6" t="s">
        <v>19</v>
      </c>
      <c r="C24" s="7">
        <v>17.5</v>
      </c>
      <c r="D24" s="7">
        <v>130</v>
      </c>
      <c r="E24" s="7">
        <v>2275</v>
      </c>
      <c r="F24" s="7"/>
      <c r="G24" s="8"/>
      <c r="H24" s="7">
        <v>0</v>
      </c>
      <c r="I24" s="7">
        <v>0</v>
      </c>
      <c r="J24" s="7">
        <v>2275</v>
      </c>
    </row>
    <row r="25" spans="2:14" ht="26.25" x14ac:dyDescent="0.2">
      <c r="B25" s="6" t="s">
        <v>21</v>
      </c>
      <c r="C25" s="7">
        <v>17.5</v>
      </c>
      <c r="D25" s="7">
        <v>50</v>
      </c>
      <c r="E25" s="7">
        <v>875</v>
      </c>
      <c r="F25" s="7"/>
      <c r="G25" s="8"/>
      <c r="H25" s="7">
        <v>0</v>
      </c>
      <c r="I25" s="7">
        <v>0</v>
      </c>
      <c r="J25" s="7">
        <v>875</v>
      </c>
    </row>
    <row r="26" spans="2:14" ht="20.25" x14ac:dyDescent="0.2">
      <c r="B26" s="9" t="s">
        <v>4</v>
      </c>
      <c r="C26" s="10"/>
      <c r="D26" s="11"/>
      <c r="E26" s="12">
        <v>10545</v>
      </c>
      <c r="F26" s="12">
        <v>0</v>
      </c>
      <c r="G26" s="12">
        <v>0</v>
      </c>
      <c r="H26" s="12">
        <v>100</v>
      </c>
      <c r="I26" s="12">
        <v>100</v>
      </c>
      <c r="J26" s="13">
        <v>10445</v>
      </c>
    </row>
    <row r="29" spans="2:14" ht="54" x14ac:dyDescent="0.2">
      <c r="B29" s="2" t="s">
        <v>22</v>
      </c>
      <c r="C29" s="1" t="s">
        <v>0</v>
      </c>
      <c r="D29" s="3" t="s">
        <v>1</v>
      </c>
      <c r="E29" s="4" t="s">
        <v>23</v>
      </c>
      <c r="F29" s="5" t="s">
        <v>24</v>
      </c>
      <c r="G29" s="4" t="s">
        <v>25</v>
      </c>
      <c r="H29" s="2" t="s">
        <v>2</v>
      </c>
      <c r="I29" s="4" t="s">
        <v>26</v>
      </c>
      <c r="J29" s="4" t="s">
        <v>3</v>
      </c>
    </row>
    <row r="30" spans="2:14" ht="27" customHeight="1" x14ac:dyDescent="0.3">
      <c r="B30" s="6" t="s">
        <v>32</v>
      </c>
      <c r="C30" s="7">
        <v>7</v>
      </c>
      <c r="D30" s="7">
        <v>120</v>
      </c>
      <c r="E30" s="7">
        <v>840</v>
      </c>
      <c r="F30" s="7"/>
      <c r="G30" s="8"/>
      <c r="H30" s="7">
        <v>300</v>
      </c>
      <c r="I30" s="7">
        <v>300</v>
      </c>
      <c r="J30" s="7">
        <v>540</v>
      </c>
      <c r="L30" s="14" t="s">
        <v>27</v>
      </c>
      <c r="M30" s="14" t="s">
        <v>28</v>
      </c>
      <c r="N30" s="14" t="s">
        <v>29</v>
      </c>
    </row>
    <row r="31" spans="2:14" ht="26.25" x14ac:dyDescent="0.25">
      <c r="B31" s="6" t="s">
        <v>33</v>
      </c>
      <c r="C31" s="7">
        <v>7</v>
      </c>
      <c r="D31" s="7">
        <v>170</v>
      </c>
      <c r="E31" s="7">
        <v>1190</v>
      </c>
      <c r="F31" s="7"/>
      <c r="G31" s="8"/>
      <c r="H31" s="7">
        <v>200</v>
      </c>
      <c r="I31" s="7">
        <v>200</v>
      </c>
      <c r="J31" s="7">
        <v>990</v>
      </c>
      <c r="L31" s="15">
        <v>45320</v>
      </c>
      <c r="M31" s="16" t="s">
        <v>34</v>
      </c>
      <c r="N31" s="17">
        <v>300</v>
      </c>
    </row>
    <row r="32" spans="2:14" ht="26.25" x14ac:dyDescent="0.25">
      <c r="B32" s="6" t="s">
        <v>18</v>
      </c>
      <c r="C32" s="7">
        <v>7</v>
      </c>
      <c r="D32" s="7">
        <v>50</v>
      </c>
      <c r="E32" s="7">
        <v>350</v>
      </c>
      <c r="F32" s="7"/>
      <c r="G32" s="8"/>
      <c r="H32" s="7">
        <v>0</v>
      </c>
      <c r="I32" s="7">
        <v>0</v>
      </c>
      <c r="J32" s="7">
        <v>350</v>
      </c>
      <c r="L32" s="18">
        <v>45322</v>
      </c>
      <c r="M32" s="19" t="s">
        <v>33</v>
      </c>
      <c r="N32" s="20">
        <v>200</v>
      </c>
    </row>
    <row r="33" spans="2:14" ht="20.25" x14ac:dyDescent="0.2">
      <c r="B33" s="9" t="s">
        <v>4</v>
      </c>
      <c r="C33" s="10"/>
      <c r="D33" s="11"/>
      <c r="E33" s="12">
        <v>2380</v>
      </c>
      <c r="F33" s="12">
        <v>0</v>
      </c>
      <c r="G33" s="12">
        <v>0</v>
      </c>
      <c r="H33" s="12">
        <v>500</v>
      </c>
      <c r="I33" s="12">
        <v>500</v>
      </c>
      <c r="J33" s="13">
        <v>1880</v>
      </c>
    </row>
    <row r="35" spans="2:14" ht="54" x14ac:dyDescent="0.3">
      <c r="B35" s="2" t="s">
        <v>22</v>
      </c>
      <c r="C35" s="1" t="s">
        <v>0</v>
      </c>
      <c r="D35" s="3" t="s">
        <v>1</v>
      </c>
      <c r="E35" s="4" t="s">
        <v>23</v>
      </c>
      <c r="F35" s="5" t="s">
        <v>24</v>
      </c>
      <c r="G35" s="4" t="s">
        <v>25</v>
      </c>
      <c r="H35" s="2" t="s">
        <v>2</v>
      </c>
      <c r="I35" s="4" t="s">
        <v>26</v>
      </c>
      <c r="J35" s="4" t="s">
        <v>3</v>
      </c>
      <c r="L35" s="14" t="s">
        <v>27</v>
      </c>
      <c r="M35" s="14" t="s">
        <v>28</v>
      </c>
      <c r="N35" s="14" t="s">
        <v>29</v>
      </c>
    </row>
    <row r="36" spans="2:14" ht="24" customHeight="1" x14ac:dyDescent="0.25">
      <c r="B36" s="6" t="s">
        <v>35</v>
      </c>
      <c r="C36" s="7">
        <v>7</v>
      </c>
      <c r="D36" s="7">
        <v>120</v>
      </c>
      <c r="E36" s="7">
        <v>840</v>
      </c>
      <c r="F36" s="7"/>
      <c r="G36" s="8"/>
      <c r="H36" s="7">
        <v>400</v>
      </c>
      <c r="I36" s="7">
        <v>400</v>
      </c>
      <c r="J36" s="7">
        <v>440</v>
      </c>
      <c r="L36" s="15">
        <v>45319</v>
      </c>
      <c r="M36" s="16" t="s">
        <v>37</v>
      </c>
      <c r="N36" s="17">
        <v>100</v>
      </c>
    </row>
    <row r="37" spans="2:14" ht="26.25" x14ac:dyDescent="0.25">
      <c r="B37" s="6" t="s">
        <v>36</v>
      </c>
      <c r="C37" s="7">
        <v>7</v>
      </c>
      <c r="D37" s="7">
        <v>170</v>
      </c>
      <c r="E37" s="7">
        <v>1190</v>
      </c>
      <c r="F37" s="7"/>
      <c r="G37" s="8"/>
      <c r="H37" s="7">
        <v>200</v>
      </c>
      <c r="I37" s="7">
        <v>200</v>
      </c>
      <c r="J37" s="7">
        <v>990</v>
      </c>
      <c r="L37" s="18">
        <v>45320</v>
      </c>
      <c r="M37" s="19" t="s">
        <v>37</v>
      </c>
      <c r="N37" s="20">
        <v>300</v>
      </c>
    </row>
    <row r="38" spans="2:14" ht="20.25" x14ac:dyDescent="0.25">
      <c r="B38" s="9" t="s">
        <v>4</v>
      </c>
      <c r="C38" s="10"/>
      <c r="D38" s="11"/>
      <c r="E38" s="12">
        <v>2030</v>
      </c>
      <c r="F38" s="12">
        <v>0</v>
      </c>
      <c r="G38" s="12">
        <v>0</v>
      </c>
      <c r="H38" s="12">
        <v>600</v>
      </c>
      <c r="I38" s="12">
        <v>600</v>
      </c>
      <c r="J38" s="13">
        <v>1430</v>
      </c>
      <c r="L38" s="15">
        <v>45322</v>
      </c>
      <c r="M38" s="16" t="s">
        <v>36</v>
      </c>
      <c r="N38" s="17">
        <v>200</v>
      </c>
    </row>
    <row r="41" spans="2:14" ht="54" x14ac:dyDescent="0.2">
      <c r="B41" s="2" t="s">
        <v>22</v>
      </c>
      <c r="C41" s="1" t="s">
        <v>0</v>
      </c>
      <c r="D41" s="3" t="s">
        <v>1</v>
      </c>
      <c r="E41" s="4" t="s">
        <v>23</v>
      </c>
      <c r="F41" s="5" t="s">
        <v>24</v>
      </c>
      <c r="G41" s="4" t="s">
        <v>25</v>
      </c>
      <c r="H41" s="2" t="s">
        <v>2</v>
      </c>
      <c r="I41" s="4" t="s">
        <v>26</v>
      </c>
      <c r="J41" s="4" t="s">
        <v>3</v>
      </c>
    </row>
    <row r="42" spans="2:14" ht="26.25" x14ac:dyDescent="0.2">
      <c r="B42" s="6" t="s">
        <v>5</v>
      </c>
      <c r="C42" s="7">
        <v>22</v>
      </c>
      <c r="D42" s="7">
        <v>170</v>
      </c>
      <c r="E42" s="7">
        <v>3740</v>
      </c>
      <c r="F42" s="7"/>
      <c r="G42" s="7"/>
      <c r="H42" s="7">
        <v>20</v>
      </c>
      <c r="I42" s="7">
        <v>20</v>
      </c>
      <c r="J42" s="7">
        <v>3720</v>
      </c>
    </row>
    <row r="43" spans="2:14" ht="26.25" x14ac:dyDescent="0.2">
      <c r="B43" s="6" t="s">
        <v>6</v>
      </c>
      <c r="C43" s="7">
        <v>21.5</v>
      </c>
      <c r="D43" s="7">
        <v>170</v>
      </c>
      <c r="E43" s="7">
        <v>3655</v>
      </c>
      <c r="F43" s="7"/>
      <c r="G43" s="8"/>
      <c r="H43" s="7">
        <v>200</v>
      </c>
      <c r="I43" s="7">
        <v>200</v>
      </c>
      <c r="J43" s="7">
        <v>3455</v>
      </c>
    </row>
    <row r="44" spans="2:14" ht="26.25" x14ac:dyDescent="0.2">
      <c r="B44" s="6" t="s">
        <v>8</v>
      </c>
      <c r="C44" s="7">
        <v>24</v>
      </c>
      <c r="D44" s="7">
        <v>170</v>
      </c>
      <c r="E44" s="7">
        <v>4080</v>
      </c>
      <c r="F44" s="7"/>
      <c r="G44" s="8"/>
      <c r="H44" s="7">
        <v>0</v>
      </c>
      <c r="I44" s="7">
        <v>0</v>
      </c>
      <c r="J44" s="7">
        <v>4080</v>
      </c>
    </row>
    <row r="45" spans="2:14" ht="26.25" x14ac:dyDescent="0.2">
      <c r="B45" s="6" t="s">
        <v>10</v>
      </c>
      <c r="C45" s="7">
        <v>18</v>
      </c>
      <c r="D45" s="7">
        <v>170</v>
      </c>
      <c r="E45" s="7">
        <v>3060</v>
      </c>
      <c r="F45" s="7"/>
      <c r="G45" s="8"/>
      <c r="H45" s="7">
        <v>400</v>
      </c>
      <c r="I45" s="7">
        <v>400</v>
      </c>
      <c r="J45" s="7">
        <v>2660</v>
      </c>
    </row>
    <row r="46" spans="2:14" ht="26.25" x14ac:dyDescent="0.2">
      <c r="B46" s="6" t="s">
        <v>38</v>
      </c>
      <c r="C46" s="7">
        <v>9.18</v>
      </c>
      <c r="D46" s="7">
        <v>170</v>
      </c>
      <c r="E46" s="7">
        <v>1560.6</v>
      </c>
      <c r="F46" s="7"/>
      <c r="G46" s="8"/>
      <c r="H46" s="7">
        <v>0</v>
      </c>
      <c r="I46" s="7">
        <v>0</v>
      </c>
      <c r="J46" s="7">
        <v>1560.6</v>
      </c>
    </row>
    <row r="47" spans="2:14" ht="26.25" x14ac:dyDescent="0.2">
      <c r="B47" s="21" t="s">
        <v>39</v>
      </c>
      <c r="C47" s="7">
        <v>10.5</v>
      </c>
      <c r="D47" s="7">
        <v>170</v>
      </c>
      <c r="E47" s="7">
        <v>1785</v>
      </c>
      <c r="F47" s="7">
        <v>10</v>
      </c>
      <c r="G47" s="8"/>
      <c r="H47" s="7">
        <v>0</v>
      </c>
      <c r="I47" s="7">
        <v>0</v>
      </c>
      <c r="J47" s="7">
        <v>1795</v>
      </c>
    </row>
    <row r="48" spans="2:14" ht="26.25" x14ac:dyDescent="0.2">
      <c r="B48" s="6" t="s">
        <v>40</v>
      </c>
      <c r="C48" s="7">
        <v>10.5</v>
      </c>
      <c r="D48" s="7">
        <v>170</v>
      </c>
      <c r="E48" s="7">
        <v>1785</v>
      </c>
      <c r="F48" s="7">
        <v>10</v>
      </c>
      <c r="G48" s="8"/>
      <c r="H48" s="7">
        <v>0</v>
      </c>
      <c r="I48" s="7">
        <v>0</v>
      </c>
      <c r="J48" s="7">
        <v>1795</v>
      </c>
    </row>
    <row r="49" spans="2:10" ht="20.25" x14ac:dyDescent="0.2">
      <c r="B49" s="9" t="s">
        <v>4</v>
      </c>
      <c r="C49" s="10"/>
      <c r="D49" s="11"/>
      <c r="E49" s="12">
        <v>19665.599999999999</v>
      </c>
      <c r="F49" s="12">
        <v>20</v>
      </c>
      <c r="G49" s="12">
        <v>0</v>
      </c>
      <c r="H49" s="12">
        <v>620</v>
      </c>
      <c r="I49" s="12">
        <v>620</v>
      </c>
      <c r="J49" s="13">
        <v>19065.599999999999</v>
      </c>
    </row>
  </sheetData>
  <conditionalFormatting sqref="J4:J9">
    <cfRule type="cellIs" priority="11" stopIfTrue="1" operator="greaterThanOrEqual">
      <formula>1</formula>
    </cfRule>
    <cfRule type="cellIs" dxfId="7" priority="12" stopIfTrue="1" operator="lessThan">
      <formula>0</formula>
    </cfRule>
  </conditionalFormatting>
  <conditionalFormatting sqref="J13:J17">
    <cfRule type="cellIs" priority="9" stopIfTrue="1" operator="greaterThanOrEqual">
      <formula>1</formula>
    </cfRule>
    <cfRule type="cellIs" dxfId="6" priority="10" stopIfTrue="1" operator="lessThan">
      <formula>0</formula>
    </cfRule>
  </conditionalFormatting>
  <conditionalFormatting sqref="J22:J25">
    <cfRule type="cellIs" priority="7" stopIfTrue="1" operator="greaterThanOrEqual">
      <formula>1</formula>
    </cfRule>
    <cfRule type="cellIs" dxfId="5" priority="8" stopIfTrue="1" operator="lessThan">
      <formula>0</formula>
    </cfRule>
  </conditionalFormatting>
  <conditionalFormatting sqref="J30:J32">
    <cfRule type="cellIs" priority="5" stopIfTrue="1" operator="greaterThanOrEqual">
      <formula>1</formula>
    </cfRule>
    <cfRule type="cellIs" dxfId="4" priority="6" stopIfTrue="1" operator="lessThan">
      <formula>0</formula>
    </cfRule>
  </conditionalFormatting>
  <conditionalFormatting sqref="J36:J37">
    <cfRule type="cellIs" priority="3" stopIfTrue="1" operator="greaterThanOrEqual">
      <formula>1</formula>
    </cfRule>
    <cfRule type="cellIs" dxfId="3" priority="4" stopIfTrue="1" operator="lessThan">
      <formula>0</formula>
    </cfRule>
  </conditionalFormatting>
  <conditionalFormatting sqref="J42:J48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7" right="0.7" top="0.75" bottom="0.75" header="0.3" footer="0.3"/>
  <pageSetup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29"/>
  <sheetViews>
    <sheetView rightToLeft="1" tabSelected="1" topLeftCell="A13" workbookViewId="0">
      <selection activeCell="A13" sqref="A13:P25"/>
    </sheetView>
  </sheetViews>
  <sheetFormatPr defaultRowHeight="14.25" x14ac:dyDescent="0.2"/>
  <cols>
    <col min="1" max="1" width="4.5" customWidth="1"/>
    <col min="2" max="2" width="14.625" customWidth="1"/>
    <col min="3" max="18" width="5.875" customWidth="1"/>
    <col min="19" max="20" width="7.5" customWidth="1"/>
  </cols>
  <sheetData>
    <row r="2" spans="1:20" ht="18" x14ac:dyDescent="0.25">
      <c r="A2" s="62" t="s">
        <v>41</v>
      </c>
      <c r="B2" s="62" t="s">
        <v>28</v>
      </c>
      <c r="C2" s="66" t="s">
        <v>46</v>
      </c>
      <c r="D2" s="67"/>
      <c r="E2" s="66" t="s">
        <v>47</v>
      </c>
      <c r="F2" s="67"/>
      <c r="G2" s="66" t="s">
        <v>48</v>
      </c>
      <c r="H2" s="67"/>
      <c r="I2" s="66" t="s">
        <v>49</v>
      </c>
      <c r="J2" s="67"/>
      <c r="K2" s="66" t="s">
        <v>50</v>
      </c>
      <c r="L2" s="67"/>
      <c r="M2" s="66" t="s">
        <v>44</v>
      </c>
      <c r="N2" s="67"/>
      <c r="O2" s="64" t="s">
        <v>45</v>
      </c>
      <c r="P2" s="65"/>
      <c r="Q2" s="64" t="s">
        <v>44</v>
      </c>
      <c r="R2" s="65"/>
      <c r="S2" s="64" t="s">
        <v>45</v>
      </c>
      <c r="T2" s="65"/>
    </row>
    <row r="3" spans="1:20" s="30" customFormat="1" ht="21.75" customHeight="1" x14ac:dyDescent="0.2">
      <c r="A3" s="63"/>
      <c r="B3" s="63"/>
      <c r="C3" s="33" t="s">
        <v>42</v>
      </c>
      <c r="D3" s="34" t="s">
        <v>43</v>
      </c>
      <c r="E3" s="33" t="s">
        <v>42</v>
      </c>
      <c r="F3" s="34" t="s">
        <v>43</v>
      </c>
      <c r="G3" s="33" t="s">
        <v>42</v>
      </c>
      <c r="H3" s="34" t="s">
        <v>43</v>
      </c>
      <c r="I3" s="33" t="s">
        <v>42</v>
      </c>
      <c r="J3" s="34" t="s">
        <v>43</v>
      </c>
      <c r="K3" s="33" t="s">
        <v>42</v>
      </c>
      <c r="L3" s="34" t="s">
        <v>43</v>
      </c>
      <c r="M3" s="33" t="s">
        <v>42</v>
      </c>
      <c r="N3" s="34" t="s">
        <v>43</v>
      </c>
      <c r="O3" s="33" t="s">
        <v>42</v>
      </c>
      <c r="P3" s="34" t="s">
        <v>43</v>
      </c>
      <c r="Q3" s="33" t="s">
        <v>42</v>
      </c>
      <c r="R3" s="34" t="s">
        <v>43</v>
      </c>
      <c r="S3" s="33" t="s">
        <v>42</v>
      </c>
      <c r="T3" s="34" t="s">
        <v>43</v>
      </c>
    </row>
    <row r="4" spans="1:20" s="30" customFormat="1" ht="21.75" customHeight="1" x14ac:dyDescent="0.2">
      <c r="A4" s="24">
        <v>1</v>
      </c>
      <c r="B4" s="22" t="s">
        <v>5</v>
      </c>
      <c r="C4" s="23"/>
      <c r="D4" s="35"/>
      <c r="E4" s="23"/>
      <c r="F4" s="35"/>
      <c r="G4" s="23"/>
      <c r="H4" s="35"/>
      <c r="I4" s="23"/>
      <c r="J4" s="35"/>
      <c r="K4" s="23"/>
      <c r="L4" s="35"/>
      <c r="M4" s="23"/>
      <c r="N4" s="35"/>
      <c r="O4" s="23"/>
      <c r="P4" s="35"/>
      <c r="Q4" s="23"/>
      <c r="R4" s="35"/>
      <c r="S4" s="23"/>
      <c r="T4" s="35"/>
    </row>
    <row r="5" spans="1:20" s="30" customFormat="1" ht="21.75" customHeight="1" x14ac:dyDescent="0.2">
      <c r="A5" s="26">
        <f>A4+1</f>
        <v>2</v>
      </c>
      <c r="B5" s="25" t="s">
        <v>6</v>
      </c>
      <c r="C5" s="23"/>
      <c r="D5" s="35"/>
      <c r="E5" s="23"/>
      <c r="F5" s="35"/>
      <c r="G5" s="23"/>
      <c r="H5" s="35"/>
      <c r="I5" s="23"/>
      <c r="J5" s="35"/>
      <c r="K5" s="23"/>
      <c r="L5" s="35"/>
      <c r="M5" s="23"/>
      <c r="N5" s="35"/>
      <c r="O5" s="23"/>
      <c r="P5" s="35"/>
      <c r="Q5" s="23"/>
      <c r="R5" s="35"/>
      <c r="S5" s="23"/>
      <c r="T5" s="35"/>
    </row>
    <row r="6" spans="1:20" s="30" customFormat="1" ht="21.75" customHeight="1" x14ac:dyDescent="0.2">
      <c r="A6" s="26">
        <f t="shared" ref="A6:A29" si="0">A5+1</f>
        <v>3</v>
      </c>
      <c r="B6" s="25" t="s">
        <v>7</v>
      </c>
      <c r="C6" s="23"/>
      <c r="D6" s="35"/>
      <c r="E6" s="23"/>
      <c r="F6" s="35"/>
      <c r="G6" s="23"/>
      <c r="H6" s="35"/>
      <c r="I6" s="23"/>
      <c r="J6" s="35"/>
      <c r="K6" s="23"/>
      <c r="L6" s="35"/>
      <c r="M6" s="23"/>
      <c r="N6" s="35"/>
      <c r="O6" s="23"/>
      <c r="P6" s="35"/>
      <c r="Q6" s="23"/>
      <c r="R6" s="35"/>
      <c r="S6" s="23"/>
      <c r="T6" s="35"/>
    </row>
    <row r="7" spans="1:20" s="30" customFormat="1" ht="21.75" customHeight="1" x14ac:dyDescent="0.2">
      <c r="A7" s="26">
        <f t="shared" si="0"/>
        <v>4</v>
      </c>
      <c r="B7" s="25" t="s">
        <v>9</v>
      </c>
      <c r="C7" s="23"/>
      <c r="D7" s="35"/>
      <c r="E7" s="23"/>
      <c r="F7" s="35"/>
      <c r="G7" s="23"/>
      <c r="H7" s="35"/>
      <c r="I7" s="23"/>
      <c r="J7" s="35"/>
      <c r="K7" s="23"/>
      <c r="L7" s="35"/>
      <c r="M7" s="23"/>
      <c r="N7" s="35"/>
      <c r="O7" s="23"/>
      <c r="P7" s="35"/>
      <c r="Q7" s="23"/>
      <c r="R7" s="35"/>
      <c r="S7" s="23"/>
      <c r="T7" s="35"/>
    </row>
    <row r="8" spans="1:20" s="30" customFormat="1" ht="21.75" customHeight="1" x14ac:dyDescent="0.2">
      <c r="A8" s="26">
        <f t="shared" si="0"/>
        <v>5</v>
      </c>
      <c r="B8" s="25" t="s">
        <v>10</v>
      </c>
      <c r="C8" s="23"/>
      <c r="D8" s="35"/>
      <c r="E8" s="23"/>
      <c r="F8" s="35"/>
      <c r="G8" s="23"/>
      <c r="H8" s="35"/>
      <c r="I8" s="23"/>
      <c r="J8" s="35"/>
      <c r="K8" s="23"/>
      <c r="L8" s="35"/>
      <c r="M8" s="23"/>
      <c r="N8" s="35"/>
      <c r="O8" s="23"/>
      <c r="P8" s="35"/>
      <c r="Q8" s="23"/>
      <c r="R8" s="35"/>
      <c r="S8" s="23"/>
      <c r="T8" s="35"/>
    </row>
    <row r="9" spans="1:20" s="30" customFormat="1" ht="21.75" customHeight="1" x14ac:dyDescent="0.2">
      <c r="A9" s="26">
        <f t="shared" si="0"/>
        <v>6</v>
      </c>
      <c r="B9" s="25" t="s">
        <v>11</v>
      </c>
      <c r="C9" s="23"/>
      <c r="D9" s="35"/>
      <c r="E9" s="23"/>
      <c r="F9" s="35"/>
      <c r="G9" s="23"/>
      <c r="H9" s="35"/>
      <c r="I9" s="23"/>
      <c r="J9" s="35"/>
      <c r="K9" s="23"/>
      <c r="L9" s="35"/>
      <c r="M9" s="23"/>
      <c r="N9" s="35"/>
      <c r="O9" s="23"/>
      <c r="P9" s="35"/>
      <c r="Q9" s="23"/>
      <c r="R9" s="35"/>
      <c r="S9" s="23"/>
      <c r="T9" s="35"/>
    </row>
    <row r="10" spans="1:20" s="30" customFormat="1" ht="21.75" customHeight="1" x14ac:dyDescent="0.2">
      <c r="A10" s="26">
        <f t="shared" si="0"/>
        <v>7</v>
      </c>
      <c r="B10" s="25" t="s">
        <v>12</v>
      </c>
      <c r="C10" s="23"/>
      <c r="D10" s="35"/>
      <c r="E10" s="23"/>
      <c r="F10" s="35"/>
      <c r="G10" s="23"/>
      <c r="H10" s="35"/>
      <c r="I10" s="23"/>
      <c r="J10" s="35"/>
      <c r="K10" s="23"/>
      <c r="L10" s="35"/>
      <c r="M10" s="23"/>
      <c r="N10" s="35"/>
      <c r="O10" s="23"/>
      <c r="P10" s="35"/>
      <c r="Q10" s="23"/>
      <c r="R10" s="35"/>
      <c r="S10" s="23"/>
      <c r="T10" s="35"/>
    </row>
    <row r="11" spans="1:20" s="30" customFormat="1" ht="21.75" customHeight="1" x14ac:dyDescent="0.2">
      <c r="A11" s="26">
        <f t="shared" si="0"/>
        <v>8</v>
      </c>
      <c r="B11" s="25" t="s">
        <v>30</v>
      </c>
      <c r="C11" s="23"/>
      <c r="D11" s="35"/>
      <c r="E11" s="23"/>
      <c r="F11" s="35"/>
      <c r="G11" s="23"/>
      <c r="H11" s="35"/>
      <c r="I11" s="23"/>
      <c r="J11" s="35"/>
      <c r="K11" s="23"/>
      <c r="L11" s="35"/>
      <c r="M11" s="23"/>
      <c r="N11" s="35"/>
      <c r="O11" s="23"/>
      <c r="P11" s="35"/>
      <c r="Q11" s="23"/>
      <c r="R11" s="35"/>
      <c r="S11" s="23"/>
      <c r="T11" s="35"/>
    </row>
    <row r="12" spans="1:20" s="30" customFormat="1" ht="21.75" customHeight="1" x14ac:dyDescent="0.2">
      <c r="A12" s="26">
        <f t="shared" si="0"/>
        <v>9</v>
      </c>
      <c r="B12" s="25"/>
      <c r="C12" s="23"/>
      <c r="D12" s="35"/>
      <c r="E12" s="23"/>
      <c r="F12" s="35"/>
      <c r="G12" s="23"/>
      <c r="H12" s="35"/>
      <c r="I12" s="23"/>
      <c r="J12" s="35"/>
      <c r="K12" s="23"/>
      <c r="L12" s="35"/>
      <c r="M12" s="23"/>
      <c r="N12" s="35"/>
      <c r="O12" s="23"/>
      <c r="P12" s="35"/>
      <c r="Q12" s="23"/>
      <c r="R12" s="35"/>
      <c r="S12" s="23"/>
      <c r="T12" s="35"/>
    </row>
    <row r="13" spans="1:20" s="30" customFormat="1" ht="21.75" customHeight="1" x14ac:dyDescent="0.25">
      <c r="A13" s="62" t="s">
        <v>41</v>
      </c>
      <c r="B13" s="62" t="s">
        <v>28</v>
      </c>
      <c r="C13" s="66" t="s">
        <v>46</v>
      </c>
      <c r="D13" s="67"/>
      <c r="E13" s="68" t="s">
        <v>47</v>
      </c>
      <c r="F13" s="67"/>
      <c r="G13" s="68" t="s">
        <v>48</v>
      </c>
      <c r="H13" s="67"/>
      <c r="I13" s="68" t="s">
        <v>49</v>
      </c>
      <c r="J13" s="67"/>
      <c r="K13" s="68" t="s">
        <v>50</v>
      </c>
      <c r="L13" s="67"/>
      <c r="M13" s="64" t="s">
        <v>44</v>
      </c>
      <c r="N13" s="65"/>
      <c r="O13" s="64" t="s">
        <v>45</v>
      </c>
      <c r="P13" s="65"/>
      <c r="Q13" s="64" t="s">
        <v>44</v>
      </c>
      <c r="R13" s="65"/>
      <c r="S13" s="64" t="s">
        <v>45</v>
      </c>
      <c r="T13" s="65"/>
    </row>
    <row r="14" spans="1:20" s="30" customFormat="1" ht="21.75" customHeight="1" x14ac:dyDescent="0.2">
      <c r="A14" s="63"/>
      <c r="B14" s="63"/>
      <c r="C14" s="33" t="s">
        <v>42</v>
      </c>
      <c r="D14" s="34" t="s">
        <v>43</v>
      </c>
      <c r="E14" s="33" t="s">
        <v>42</v>
      </c>
      <c r="F14" s="34" t="s">
        <v>43</v>
      </c>
      <c r="G14" s="33" t="s">
        <v>42</v>
      </c>
      <c r="H14" s="34" t="s">
        <v>43</v>
      </c>
      <c r="I14" s="33" t="s">
        <v>42</v>
      </c>
      <c r="J14" s="34" t="s">
        <v>43</v>
      </c>
      <c r="K14" s="33" t="s">
        <v>42</v>
      </c>
      <c r="L14" s="34" t="s">
        <v>43</v>
      </c>
      <c r="M14" s="33" t="s">
        <v>42</v>
      </c>
      <c r="N14" s="34" t="s">
        <v>43</v>
      </c>
      <c r="O14" s="33" t="s">
        <v>42</v>
      </c>
      <c r="P14" s="34" t="s">
        <v>43</v>
      </c>
      <c r="Q14" s="33" t="s">
        <v>42</v>
      </c>
      <c r="R14" s="34" t="s">
        <v>43</v>
      </c>
      <c r="S14" s="33" t="s">
        <v>42</v>
      </c>
      <c r="T14" s="34" t="s">
        <v>43</v>
      </c>
    </row>
    <row r="15" spans="1:20" s="30" customFormat="1" ht="21.75" customHeight="1" x14ac:dyDescent="0.2">
      <c r="A15" s="29">
        <f t="shared" si="0"/>
        <v>1</v>
      </c>
      <c r="B15" s="28" t="s">
        <v>13</v>
      </c>
      <c r="C15" s="27"/>
      <c r="D15" s="31"/>
      <c r="E15" s="27"/>
      <c r="F15" s="31"/>
      <c r="G15" s="27"/>
      <c r="H15" s="31"/>
      <c r="I15" s="27"/>
      <c r="J15" s="31"/>
      <c r="K15" s="27"/>
      <c r="L15" s="31"/>
      <c r="M15" s="27"/>
      <c r="N15" s="31"/>
      <c r="O15" s="27"/>
      <c r="P15" s="31"/>
      <c r="Q15" s="27"/>
      <c r="R15" s="31"/>
      <c r="S15" s="27"/>
      <c r="T15" s="31"/>
    </row>
    <row r="16" spans="1:20" s="30" customFormat="1" ht="21.75" customHeight="1" x14ac:dyDescent="0.2">
      <c r="A16" s="29">
        <f t="shared" si="0"/>
        <v>2</v>
      </c>
      <c r="B16" s="28" t="s">
        <v>14</v>
      </c>
      <c r="C16" s="27"/>
      <c r="D16" s="31"/>
      <c r="E16" s="27"/>
      <c r="F16" s="31"/>
      <c r="G16" s="27"/>
      <c r="H16" s="31"/>
      <c r="I16" s="27"/>
      <c r="J16" s="31"/>
      <c r="K16" s="27"/>
      <c r="L16" s="31"/>
      <c r="M16" s="27"/>
      <c r="N16" s="31"/>
      <c r="O16" s="27"/>
      <c r="P16" s="31"/>
      <c r="Q16" s="27"/>
      <c r="R16" s="31"/>
      <c r="S16" s="27"/>
      <c r="T16" s="31"/>
    </row>
    <row r="17" spans="1:20" s="30" customFormat="1" ht="21.75" customHeight="1" x14ac:dyDescent="0.2">
      <c r="A17" s="29">
        <f t="shared" si="0"/>
        <v>3</v>
      </c>
      <c r="B17" s="28" t="s">
        <v>15</v>
      </c>
      <c r="C17" s="27"/>
      <c r="D17" s="31"/>
      <c r="E17" s="27"/>
      <c r="F17" s="31"/>
      <c r="G17" s="27"/>
      <c r="H17" s="31"/>
      <c r="I17" s="27"/>
      <c r="J17" s="31"/>
      <c r="K17" s="27"/>
      <c r="L17" s="31"/>
      <c r="M17" s="27"/>
      <c r="N17" s="31"/>
      <c r="O17" s="27"/>
      <c r="P17" s="31"/>
      <c r="Q17" s="27"/>
      <c r="R17" s="31"/>
      <c r="S17" s="27"/>
      <c r="T17" s="31"/>
    </row>
    <row r="18" spans="1:20" s="30" customFormat="1" ht="21.75" customHeight="1" x14ac:dyDescent="0.2">
      <c r="A18" s="29">
        <f t="shared" si="0"/>
        <v>4</v>
      </c>
      <c r="B18" s="28" t="s">
        <v>16</v>
      </c>
      <c r="C18" s="27"/>
      <c r="D18" s="31"/>
      <c r="E18" s="27"/>
      <c r="F18" s="31"/>
      <c r="G18" s="27"/>
      <c r="H18" s="31"/>
      <c r="I18" s="27"/>
      <c r="J18" s="31"/>
      <c r="K18" s="27"/>
      <c r="L18" s="31"/>
      <c r="M18" s="27"/>
      <c r="N18" s="31"/>
      <c r="O18" s="27"/>
      <c r="P18" s="31"/>
      <c r="Q18" s="27"/>
      <c r="R18" s="31"/>
      <c r="S18" s="27"/>
      <c r="T18" s="31"/>
    </row>
    <row r="19" spans="1:20" s="30" customFormat="1" ht="21.75" customHeight="1" x14ac:dyDescent="0.2">
      <c r="A19" s="29">
        <f t="shared" si="0"/>
        <v>5</v>
      </c>
      <c r="B19" s="28" t="s">
        <v>17</v>
      </c>
      <c r="C19" s="27"/>
      <c r="D19" s="31"/>
      <c r="E19" s="27"/>
      <c r="F19" s="31"/>
      <c r="G19" s="27"/>
      <c r="H19" s="31"/>
      <c r="I19" s="27"/>
      <c r="J19" s="31"/>
      <c r="K19" s="27"/>
      <c r="L19" s="31"/>
      <c r="M19" s="27"/>
      <c r="N19" s="31"/>
      <c r="O19" s="27"/>
      <c r="P19" s="31"/>
      <c r="Q19" s="27"/>
      <c r="R19" s="31"/>
      <c r="S19" s="27"/>
      <c r="T19" s="31"/>
    </row>
    <row r="20" spans="1:20" s="30" customFormat="1" ht="21.75" customHeight="1" x14ac:dyDescent="0.2">
      <c r="A20" s="29">
        <f t="shared" si="0"/>
        <v>6</v>
      </c>
      <c r="B20" s="59"/>
      <c r="C20" s="60"/>
      <c r="D20" s="61"/>
      <c r="E20" s="60"/>
      <c r="F20" s="61"/>
      <c r="G20" s="60"/>
      <c r="H20" s="61"/>
      <c r="I20" s="60"/>
      <c r="J20" s="61"/>
      <c r="K20" s="60"/>
      <c r="L20" s="61"/>
      <c r="M20" s="60"/>
      <c r="N20" s="61"/>
      <c r="O20" s="60"/>
      <c r="P20" s="61"/>
      <c r="Q20" s="57"/>
      <c r="R20" s="58"/>
      <c r="S20" s="57"/>
      <c r="T20" s="58"/>
    </row>
    <row r="21" spans="1:20" s="30" customFormat="1" ht="21.75" customHeight="1" x14ac:dyDescent="0.2">
      <c r="A21" s="29">
        <f t="shared" si="0"/>
        <v>7</v>
      </c>
      <c r="B21" s="59"/>
      <c r="C21" s="60"/>
      <c r="D21" s="61"/>
      <c r="E21" s="60"/>
      <c r="F21" s="61"/>
      <c r="G21" s="60"/>
      <c r="H21" s="61"/>
      <c r="I21" s="60"/>
      <c r="J21" s="61"/>
      <c r="K21" s="60"/>
      <c r="L21" s="61"/>
      <c r="M21" s="60"/>
      <c r="N21" s="61"/>
      <c r="O21" s="60"/>
      <c r="P21" s="61"/>
      <c r="Q21" s="57"/>
      <c r="R21" s="58"/>
      <c r="S21" s="57"/>
      <c r="T21" s="58"/>
    </row>
    <row r="22" spans="1:20" s="30" customFormat="1" ht="21.75" customHeight="1" x14ac:dyDescent="0.2">
      <c r="A22" s="29">
        <f t="shared" si="0"/>
        <v>8</v>
      </c>
      <c r="B22" s="28" t="s">
        <v>19</v>
      </c>
      <c r="C22" s="27"/>
      <c r="D22" s="31"/>
      <c r="E22" s="27"/>
      <c r="F22" s="31"/>
      <c r="G22" s="27"/>
      <c r="H22" s="31"/>
      <c r="I22" s="27"/>
      <c r="J22" s="31"/>
      <c r="K22" s="27"/>
      <c r="L22" s="31"/>
      <c r="M22" s="27"/>
      <c r="N22" s="31"/>
      <c r="O22" s="27"/>
      <c r="P22" s="31"/>
      <c r="Q22" s="27"/>
      <c r="R22" s="31"/>
      <c r="S22" s="27"/>
      <c r="T22" s="31"/>
    </row>
    <row r="23" spans="1:20" s="30" customFormat="1" ht="21.75" customHeight="1" x14ac:dyDescent="0.2">
      <c r="A23" s="29">
        <f t="shared" si="0"/>
        <v>9</v>
      </c>
      <c r="B23" s="28" t="s">
        <v>21</v>
      </c>
      <c r="C23" s="27"/>
      <c r="D23" s="31"/>
      <c r="E23" s="27"/>
      <c r="F23" s="31"/>
      <c r="G23" s="27"/>
      <c r="H23" s="31"/>
      <c r="I23" s="27"/>
      <c r="J23" s="31"/>
      <c r="K23" s="27"/>
      <c r="L23" s="31"/>
      <c r="M23" s="27"/>
      <c r="N23" s="31"/>
      <c r="O23" s="27"/>
      <c r="P23" s="31"/>
      <c r="Q23" s="27"/>
      <c r="R23" s="31"/>
      <c r="S23" s="27"/>
      <c r="T23" s="31"/>
    </row>
    <row r="24" spans="1:20" s="30" customFormat="1" ht="21.75" customHeight="1" x14ac:dyDescent="0.2">
      <c r="A24" s="29">
        <f t="shared" si="0"/>
        <v>10</v>
      </c>
      <c r="B24" s="28" t="s">
        <v>20</v>
      </c>
      <c r="C24" s="27"/>
      <c r="D24" s="31"/>
      <c r="E24" s="27"/>
      <c r="F24" s="31"/>
      <c r="G24" s="27"/>
      <c r="H24" s="31"/>
      <c r="I24" s="27"/>
      <c r="J24" s="31"/>
      <c r="K24" s="27"/>
      <c r="L24" s="31"/>
      <c r="M24" s="27"/>
      <c r="N24" s="31"/>
      <c r="O24" s="27"/>
      <c r="P24" s="31"/>
      <c r="Q24" s="27"/>
      <c r="R24" s="31"/>
      <c r="S24" s="27"/>
      <c r="T24" s="31"/>
    </row>
    <row r="25" spans="1:20" s="30" customFormat="1" ht="21.75" customHeight="1" x14ac:dyDescent="0.2">
      <c r="A25" s="29">
        <f t="shared" si="0"/>
        <v>11</v>
      </c>
      <c r="B25" s="28"/>
      <c r="C25" s="27"/>
      <c r="D25" s="31"/>
      <c r="E25" s="27"/>
      <c r="F25" s="31"/>
      <c r="G25" s="27"/>
      <c r="H25" s="31"/>
      <c r="I25" s="27"/>
      <c r="J25" s="31"/>
      <c r="K25" s="27"/>
      <c r="L25" s="31"/>
      <c r="M25" s="27"/>
      <c r="N25" s="31"/>
      <c r="O25" s="27"/>
      <c r="P25" s="31"/>
      <c r="Q25" s="27"/>
      <c r="R25" s="31"/>
      <c r="S25" s="27"/>
      <c r="T25" s="31"/>
    </row>
    <row r="26" spans="1:20" s="30" customFormat="1" ht="21.75" customHeight="1" x14ac:dyDescent="0.2">
      <c r="A26" s="29">
        <f t="shared" si="0"/>
        <v>12</v>
      </c>
      <c r="B26" s="28"/>
      <c r="C26" s="29"/>
      <c r="D26" s="32"/>
      <c r="E26" s="29"/>
      <c r="F26" s="32"/>
      <c r="G26" s="29"/>
      <c r="H26" s="32"/>
      <c r="I26" s="29"/>
      <c r="J26" s="32"/>
      <c r="K26" s="29"/>
      <c r="L26" s="32"/>
      <c r="M26" s="29"/>
      <c r="N26" s="32"/>
      <c r="O26" s="29"/>
      <c r="P26" s="32"/>
      <c r="Q26" s="29"/>
      <c r="R26" s="32"/>
      <c r="S26" s="29"/>
      <c r="T26" s="32"/>
    </row>
    <row r="27" spans="1:20" s="30" customFormat="1" ht="21.75" customHeight="1" x14ac:dyDescent="0.2">
      <c r="A27" s="29">
        <f t="shared" si="0"/>
        <v>13</v>
      </c>
      <c r="B27" s="28"/>
      <c r="C27" s="29"/>
      <c r="D27" s="32"/>
      <c r="E27" s="29"/>
      <c r="F27" s="32"/>
      <c r="G27" s="29"/>
      <c r="H27" s="32"/>
      <c r="I27" s="29"/>
      <c r="J27" s="32"/>
      <c r="K27" s="29"/>
      <c r="L27" s="32"/>
      <c r="M27" s="29"/>
      <c r="N27" s="32"/>
      <c r="O27" s="29"/>
      <c r="P27" s="32"/>
      <c r="Q27" s="29"/>
      <c r="R27" s="32"/>
      <c r="S27" s="29"/>
      <c r="T27" s="32"/>
    </row>
    <row r="28" spans="1:20" s="30" customFormat="1" ht="21.75" customHeight="1" x14ac:dyDescent="0.2">
      <c r="A28" s="29">
        <f t="shared" si="0"/>
        <v>14</v>
      </c>
      <c r="B28" s="28"/>
      <c r="C28" s="29"/>
      <c r="D28" s="32"/>
      <c r="E28" s="29"/>
      <c r="F28" s="32"/>
      <c r="G28" s="29"/>
      <c r="H28" s="32"/>
      <c r="I28" s="29"/>
      <c r="J28" s="32"/>
      <c r="K28" s="29"/>
      <c r="L28" s="32"/>
      <c r="M28" s="29"/>
      <c r="N28" s="32"/>
      <c r="O28" s="29"/>
      <c r="P28" s="32"/>
      <c r="Q28" s="29"/>
      <c r="R28" s="32"/>
      <c r="S28" s="29"/>
      <c r="T28" s="32"/>
    </row>
    <row r="29" spans="1:20" s="30" customFormat="1" ht="21.75" customHeight="1" x14ac:dyDescent="0.2">
      <c r="A29" s="29">
        <f t="shared" si="0"/>
        <v>15</v>
      </c>
      <c r="B29" s="28"/>
      <c r="C29" s="29"/>
      <c r="D29" s="32"/>
      <c r="E29" s="29"/>
      <c r="F29" s="32"/>
      <c r="G29" s="29"/>
      <c r="H29" s="32"/>
      <c r="I29" s="29"/>
      <c r="J29" s="32"/>
      <c r="K29" s="29"/>
      <c r="L29" s="32"/>
      <c r="M29" s="29"/>
      <c r="N29" s="32"/>
      <c r="O29" s="29"/>
      <c r="P29" s="32"/>
      <c r="Q29" s="29"/>
      <c r="R29" s="32"/>
      <c r="S29" s="29"/>
      <c r="T29" s="32"/>
    </row>
  </sheetData>
  <mergeCells count="22">
    <mergeCell ref="K13:L13"/>
    <mergeCell ref="C2:D2"/>
    <mergeCell ref="E2:F2"/>
    <mergeCell ref="G2:H2"/>
    <mergeCell ref="I2:J2"/>
    <mergeCell ref="K2:L2"/>
    <mergeCell ref="A2:A3"/>
    <mergeCell ref="S2:T2"/>
    <mergeCell ref="A13:A14"/>
    <mergeCell ref="B13:B14"/>
    <mergeCell ref="M13:N13"/>
    <mergeCell ref="O13:P13"/>
    <mergeCell ref="M2:N2"/>
    <mergeCell ref="S13:T13"/>
    <mergeCell ref="O2:P2"/>
    <mergeCell ref="Q2:R2"/>
    <mergeCell ref="B2:B3"/>
    <mergeCell ref="Q13:R13"/>
    <mergeCell ref="C13:D13"/>
    <mergeCell ref="E13:F13"/>
    <mergeCell ref="G13:H13"/>
    <mergeCell ref="I13:J13"/>
  </mergeCells>
  <pageMargins left="0.25" right="0.25" top="0.75" bottom="0.75" header="0.3" footer="0.3"/>
  <pageSetup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9"/>
  <sheetViews>
    <sheetView rightToLeft="1" workbookViewId="0">
      <selection activeCell="A8" sqref="A8:J15"/>
    </sheetView>
  </sheetViews>
  <sheetFormatPr defaultRowHeight="14.25" x14ac:dyDescent="0.2"/>
  <cols>
    <col min="1" max="1" width="4.125" bestFit="1" customWidth="1"/>
    <col min="2" max="2" width="18.75" bestFit="1" customWidth="1"/>
    <col min="3" max="3" width="11.75" bestFit="1" customWidth="1"/>
    <col min="4" max="4" width="7.125" bestFit="1" customWidth="1"/>
    <col min="5" max="5" width="10.625" bestFit="1" customWidth="1"/>
    <col min="6" max="6" width="5.625" bestFit="1" customWidth="1"/>
    <col min="7" max="7" width="9.25" bestFit="1" customWidth="1"/>
    <col min="8" max="8" width="7.25" bestFit="1" customWidth="1"/>
    <col min="9" max="9" width="8.5" customWidth="1"/>
    <col min="10" max="10" width="11" bestFit="1" customWidth="1"/>
  </cols>
  <sheetData>
    <row r="2" spans="1:10" x14ac:dyDescent="0.2">
      <c r="B2" t="s">
        <v>33</v>
      </c>
      <c r="C2" t="s">
        <v>36</v>
      </c>
    </row>
    <row r="3" spans="1:10" x14ac:dyDescent="0.2">
      <c r="B3">
        <f>990+1530</f>
        <v>2520</v>
      </c>
      <c r="C3">
        <f>990+975</f>
        <v>1965</v>
      </c>
    </row>
    <row r="5" spans="1:10" x14ac:dyDescent="0.2">
      <c r="B5" t="s">
        <v>34</v>
      </c>
      <c r="C5" t="s">
        <v>37</v>
      </c>
    </row>
    <row r="6" spans="1:10" x14ac:dyDescent="0.2">
      <c r="B6">
        <f>540-700</f>
        <v>-160</v>
      </c>
      <c r="C6">
        <f>540-2370</f>
        <v>-1830</v>
      </c>
    </row>
    <row r="8" spans="1:10" ht="31.5" x14ac:dyDescent="0.2">
      <c r="A8" s="36" t="s">
        <v>41</v>
      </c>
      <c r="B8" s="36" t="s">
        <v>22</v>
      </c>
      <c r="C8" s="36" t="s">
        <v>0</v>
      </c>
      <c r="D8" s="36" t="s">
        <v>1</v>
      </c>
      <c r="E8" s="37" t="s">
        <v>23</v>
      </c>
      <c r="F8" s="37" t="s">
        <v>24</v>
      </c>
      <c r="G8" s="37" t="s">
        <v>25</v>
      </c>
      <c r="H8" s="37" t="s">
        <v>53</v>
      </c>
      <c r="I8" s="36" t="s">
        <v>54</v>
      </c>
      <c r="J8" s="37" t="s">
        <v>3</v>
      </c>
    </row>
    <row r="9" spans="1:10" ht="15.75" x14ac:dyDescent="0.2">
      <c r="A9" s="38">
        <v>1</v>
      </c>
      <c r="B9" s="39" t="s">
        <v>32</v>
      </c>
      <c r="C9" s="40">
        <f>11+7</f>
        <v>18</v>
      </c>
      <c r="D9" s="40">
        <v>120</v>
      </c>
      <c r="E9" s="40">
        <f>D9*C9</f>
        <v>2160</v>
      </c>
      <c r="F9" s="40">
        <f>25*15</f>
        <v>375</v>
      </c>
      <c r="G9" s="41"/>
      <c r="H9" s="50">
        <v>2220</v>
      </c>
      <c r="I9" s="40">
        <v>300</v>
      </c>
      <c r="J9" s="40">
        <f>(E9-I9-H9)+F9</f>
        <v>15</v>
      </c>
    </row>
    <row r="10" spans="1:10" ht="15.75" x14ac:dyDescent="0.2">
      <c r="A10" s="38">
        <f>A9+1</f>
        <v>2</v>
      </c>
      <c r="B10" s="39" t="s">
        <v>35</v>
      </c>
      <c r="C10" s="40">
        <f>11+7</f>
        <v>18</v>
      </c>
      <c r="D10" s="40">
        <v>120</v>
      </c>
      <c r="E10" s="40">
        <f t="shared" ref="E10:E13" si="0">D10*C10</f>
        <v>2160</v>
      </c>
      <c r="F10" s="40">
        <f>15*25</f>
        <v>375</v>
      </c>
      <c r="G10" s="41"/>
      <c r="H10" s="50">
        <v>3690</v>
      </c>
      <c r="I10" s="40">
        <v>400</v>
      </c>
      <c r="J10" s="40">
        <f t="shared" ref="J10:J14" si="1">(E10-I10-H10)+F10</f>
        <v>-1555</v>
      </c>
    </row>
    <row r="11" spans="1:10" ht="15.75" x14ac:dyDescent="0.2">
      <c r="A11" s="38">
        <f t="shared" ref="A11:A14" si="2">A10+1</f>
        <v>3</v>
      </c>
      <c r="B11" s="39" t="s">
        <v>33</v>
      </c>
      <c r="C11" s="40">
        <f>7+9</f>
        <v>16</v>
      </c>
      <c r="D11" s="40">
        <v>170</v>
      </c>
      <c r="E11" s="40">
        <f t="shared" si="0"/>
        <v>2720</v>
      </c>
      <c r="F11" s="40">
        <f>17*21</f>
        <v>357</v>
      </c>
      <c r="G11" s="41"/>
      <c r="H11" s="40"/>
      <c r="I11" s="40">
        <v>200</v>
      </c>
      <c r="J11" s="40">
        <f t="shared" si="1"/>
        <v>2877</v>
      </c>
    </row>
    <row r="12" spans="1:10" ht="15.75" x14ac:dyDescent="0.2">
      <c r="A12" s="38">
        <f t="shared" si="2"/>
        <v>4</v>
      </c>
      <c r="B12" s="39" t="s">
        <v>36</v>
      </c>
      <c r="C12" s="40">
        <f>7.5+7</f>
        <v>14.5</v>
      </c>
      <c r="D12" s="40">
        <v>170</v>
      </c>
      <c r="E12" s="40">
        <f t="shared" si="0"/>
        <v>2465</v>
      </c>
      <c r="F12" s="40">
        <f>21*11</f>
        <v>231</v>
      </c>
      <c r="G12" s="41"/>
      <c r="H12" s="50">
        <v>300</v>
      </c>
      <c r="I12" s="40">
        <v>200</v>
      </c>
      <c r="J12" s="40">
        <f t="shared" si="1"/>
        <v>2196</v>
      </c>
    </row>
    <row r="13" spans="1:10" ht="15.75" x14ac:dyDescent="0.2">
      <c r="A13" s="38">
        <f t="shared" si="2"/>
        <v>5</v>
      </c>
      <c r="B13" s="39" t="s">
        <v>18</v>
      </c>
      <c r="C13" s="40">
        <f>9+7</f>
        <v>16</v>
      </c>
      <c r="D13" s="40">
        <v>50</v>
      </c>
      <c r="E13" s="40">
        <f t="shared" si="0"/>
        <v>800</v>
      </c>
      <c r="F13" s="40">
        <v>36</v>
      </c>
      <c r="G13" s="41"/>
      <c r="H13" s="40"/>
      <c r="I13" s="40">
        <v>0</v>
      </c>
      <c r="J13" s="40">
        <f t="shared" si="1"/>
        <v>836</v>
      </c>
    </row>
    <row r="14" spans="1:10" ht="15.75" x14ac:dyDescent="0.2">
      <c r="A14" s="38">
        <f t="shared" si="2"/>
        <v>6</v>
      </c>
      <c r="B14" s="49" t="s">
        <v>52</v>
      </c>
      <c r="C14" s="50">
        <v>3</v>
      </c>
      <c r="D14" s="50">
        <v>120</v>
      </c>
      <c r="E14" s="50">
        <v>360</v>
      </c>
      <c r="F14" s="50"/>
      <c r="G14" s="51"/>
      <c r="H14" s="50"/>
      <c r="I14" s="50">
        <v>300</v>
      </c>
      <c r="J14" s="40">
        <f t="shared" si="1"/>
        <v>60</v>
      </c>
    </row>
    <row r="15" spans="1:10" ht="15.75" x14ac:dyDescent="0.2">
      <c r="A15" s="42" t="s">
        <v>51</v>
      </c>
      <c r="B15" s="42" t="s">
        <v>4</v>
      </c>
      <c r="C15" s="43"/>
      <c r="D15" s="44"/>
      <c r="E15" s="41">
        <f>SUM(E9:E13)</f>
        <v>10305</v>
      </c>
      <c r="F15" s="41">
        <v>0</v>
      </c>
      <c r="G15" s="41">
        <v>0</v>
      </c>
      <c r="H15" s="41">
        <v>1100</v>
      </c>
      <c r="I15" s="41">
        <v>1100</v>
      </c>
      <c r="J15" s="45">
        <f>SUM(J9:J14)</f>
        <v>4429</v>
      </c>
    </row>
    <row r="42" spans="1:10" ht="63" x14ac:dyDescent="0.2">
      <c r="A42" s="46" t="s">
        <v>41</v>
      </c>
      <c r="B42" s="46" t="s">
        <v>22</v>
      </c>
      <c r="C42" s="46" t="s">
        <v>0</v>
      </c>
      <c r="D42" s="46" t="s">
        <v>1</v>
      </c>
      <c r="E42" s="47" t="s">
        <v>23</v>
      </c>
      <c r="F42" s="47" t="s">
        <v>24</v>
      </c>
      <c r="G42" s="47" t="s">
        <v>25</v>
      </c>
      <c r="H42" s="46" t="s">
        <v>2</v>
      </c>
      <c r="I42" s="47" t="s">
        <v>26</v>
      </c>
      <c r="J42" s="47" t="s">
        <v>3</v>
      </c>
    </row>
    <row r="43" spans="1:10" ht="15.75" x14ac:dyDescent="0.2">
      <c r="A43" s="48">
        <v>10</v>
      </c>
      <c r="B43" s="49" t="s">
        <v>33</v>
      </c>
      <c r="C43" s="50">
        <v>9</v>
      </c>
      <c r="D43" s="50">
        <v>170</v>
      </c>
      <c r="E43" s="50">
        <v>1530</v>
      </c>
      <c r="F43" s="50">
        <v>252</v>
      </c>
      <c r="G43" s="51"/>
      <c r="H43" s="50">
        <v>0</v>
      </c>
      <c r="I43" s="50">
        <v>0</v>
      </c>
      <c r="J43" s="50">
        <v>1782</v>
      </c>
    </row>
    <row r="44" spans="1:10" ht="15.75" x14ac:dyDescent="0.2">
      <c r="A44" s="48">
        <v>11</v>
      </c>
      <c r="B44" s="52" t="s">
        <v>36</v>
      </c>
      <c r="C44" s="50">
        <v>6.5</v>
      </c>
      <c r="D44" s="50">
        <v>170</v>
      </c>
      <c r="E44" s="50">
        <v>1105</v>
      </c>
      <c r="F44" s="50">
        <v>168</v>
      </c>
      <c r="G44" s="51"/>
      <c r="H44" s="50">
        <v>300</v>
      </c>
      <c r="I44" s="50">
        <v>300</v>
      </c>
      <c r="J44" s="50">
        <v>973</v>
      </c>
    </row>
    <row r="45" spans="1:10" ht="15.75" x14ac:dyDescent="0.2">
      <c r="A45" s="48">
        <v>20</v>
      </c>
      <c r="B45" s="49" t="s">
        <v>32</v>
      </c>
      <c r="C45" s="50">
        <v>11</v>
      </c>
      <c r="D45" s="50">
        <v>120</v>
      </c>
      <c r="E45" s="50">
        <v>1320</v>
      </c>
      <c r="F45" s="50">
        <v>315</v>
      </c>
      <c r="G45" s="51"/>
      <c r="H45" s="50">
        <v>2220</v>
      </c>
      <c r="I45" s="50">
        <v>2220</v>
      </c>
      <c r="J45" s="50">
        <v>-585</v>
      </c>
    </row>
    <row r="46" spans="1:10" ht="15.75" x14ac:dyDescent="0.2">
      <c r="A46" s="48">
        <v>21</v>
      </c>
      <c r="B46" s="49" t="s">
        <v>35</v>
      </c>
      <c r="C46" s="50">
        <v>11</v>
      </c>
      <c r="D46" s="50">
        <v>120</v>
      </c>
      <c r="E46" s="50">
        <v>1320</v>
      </c>
      <c r="F46" s="50">
        <v>315</v>
      </c>
      <c r="G46" s="51"/>
      <c r="H46" s="50">
        <v>3690</v>
      </c>
      <c r="I46" s="50">
        <v>3690</v>
      </c>
      <c r="J46" s="50">
        <v>-2055</v>
      </c>
    </row>
    <row r="47" spans="1:10" ht="15.75" x14ac:dyDescent="0.2">
      <c r="A47" s="48">
        <v>22</v>
      </c>
      <c r="B47" s="49" t="s">
        <v>52</v>
      </c>
      <c r="C47" s="50">
        <v>3</v>
      </c>
      <c r="D47" s="50">
        <v>120</v>
      </c>
      <c r="E47" s="50">
        <v>360</v>
      </c>
      <c r="F47" s="50"/>
      <c r="G47" s="51"/>
      <c r="H47" s="50">
        <v>300</v>
      </c>
      <c r="I47" s="50">
        <v>300</v>
      </c>
      <c r="J47" s="50">
        <v>60</v>
      </c>
    </row>
    <row r="48" spans="1:10" ht="15.75" x14ac:dyDescent="0.2">
      <c r="A48" s="48">
        <v>28</v>
      </c>
      <c r="B48" s="49" t="s">
        <v>18</v>
      </c>
      <c r="C48" s="50">
        <v>9</v>
      </c>
      <c r="D48" s="50">
        <v>50</v>
      </c>
      <c r="E48" s="50">
        <v>450</v>
      </c>
      <c r="F48" s="50">
        <v>36</v>
      </c>
      <c r="G48" s="51"/>
      <c r="H48" s="50">
        <v>0</v>
      </c>
      <c r="I48" s="50">
        <v>0</v>
      </c>
      <c r="J48" s="50">
        <v>486</v>
      </c>
    </row>
    <row r="49" spans="1:10" ht="15.75" x14ac:dyDescent="0.2">
      <c r="A49" s="53" t="s">
        <v>51</v>
      </c>
      <c r="B49" s="53" t="s">
        <v>4</v>
      </c>
      <c r="C49" s="54"/>
      <c r="D49" s="55"/>
      <c r="E49" s="51">
        <v>6085</v>
      </c>
      <c r="F49" s="51">
        <v>1086</v>
      </c>
      <c r="G49" s="51">
        <v>0</v>
      </c>
      <c r="H49" s="51">
        <v>6510</v>
      </c>
      <c r="I49" s="51">
        <v>6510</v>
      </c>
      <c r="J49" s="56">
        <v>661</v>
      </c>
    </row>
  </sheetData>
  <conditionalFormatting sqref="J43:J48">
    <cfRule type="cellIs" priority="1" stopIfTrue="1" operator="greaterThanOrEqual">
      <formula>1</formula>
    </cfRule>
    <cfRule type="cellIs" dxfId="1" priority="2" stopIfTrue="1" operator="lessThan">
      <formula>0</formula>
    </cfRule>
  </conditionalFormatting>
  <conditionalFormatting sqref="J9:J14">
    <cfRule type="cellIs" priority="3" stopIfTrue="1" operator="greaterThanOrEqual">
      <formula>1</formula>
    </cfRule>
    <cfRule type="cellIs" dxfId="0" priority="4" stopIfTrue="1" operator="lessThan">
      <formula>0</formula>
    </cfRule>
  </conditionalFormatting>
  <pageMargins left="0.7" right="0.7" top="0.75" bottom="0.75" header="0.3" footer="0.3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2024-02-24T16:55:32Z</dcterms:modified>
</cp:coreProperties>
</file>