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/>
  </bookViews>
  <sheets>
    <sheet name="كل العملاء" sheetId="6" r:id="rId1"/>
    <sheet name="فرزة" sheetId="9" r:id="rId2"/>
    <sheet name="محمدصابر" sheetId="1" r:id="rId3"/>
    <sheet name="سيد ياسين" sheetId="5" r:id="rId4"/>
    <sheet name="حامد بريد" sheetId="8" r:id="rId5"/>
    <sheet name="هاني شتا" sheetId="7" r:id="rId6"/>
    <sheet name="نسخة اولية" sheetId="2" r:id="rId7"/>
  </sheets>
  <calcPr calcId="152511"/>
</workbook>
</file>

<file path=xl/calcChain.xml><?xml version="1.0" encoding="utf-8"?>
<calcChain xmlns="http://schemas.openxmlformats.org/spreadsheetml/2006/main">
  <c r="J132" i="6" l="1"/>
  <c r="J131" i="6"/>
  <c r="A273" i="6"/>
  <c r="A229" i="6"/>
  <c r="A97" i="6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I97" i="6"/>
  <c r="I98" i="6"/>
  <c r="I99" i="6"/>
  <c r="I100" i="6"/>
  <c r="I101" i="6"/>
  <c r="I102" i="6"/>
  <c r="I103" i="6"/>
  <c r="I104" i="6"/>
  <c r="I105" i="6"/>
  <c r="I106" i="6"/>
  <c r="K106" i="6" s="1"/>
  <c r="I107" i="6"/>
  <c r="I108" i="6"/>
  <c r="I109" i="6"/>
  <c r="K109" i="6" s="1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K97" i="6"/>
  <c r="K98" i="6"/>
  <c r="K99" i="6"/>
  <c r="K100" i="6"/>
  <c r="K101" i="6"/>
  <c r="K102" i="6"/>
  <c r="K103" i="6"/>
  <c r="K104" i="6"/>
  <c r="K105" i="6"/>
  <c r="K107" i="6"/>
  <c r="K108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K214" i="6" s="1"/>
  <c r="I215" i="6"/>
  <c r="I216" i="6"/>
  <c r="K216" i="6" s="1"/>
  <c r="I217" i="6"/>
  <c r="I218" i="6"/>
  <c r="K218" i="6" s="1"/>
  <c r="I219" i="6"/>
  <c r="I220" i="6"/>
  <c r="K220" i="6" s="1"/>
  <c r="I221" i="6"/>
  <c r="I222" i="6"/>
  <c r="K222" i="6" s="1"/>
  <c r="I223" i="6"/>
  <c r="I224" i="6"/>
  <c r="K224" i="6" s="1"/>
  <c r="I225" i="6"/>
  <c r="I226" i="6"/>
  <c r="K226" i="6" s="1"/>
  <c r="I227" i="6"/>
  <c r="I228" i="6"/>
  <c r="K228" i="6" s="1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5" i="6"/>
  <c r="K217" i="6"/>
  <c r="K219" i="6"/>
  <c r="K221" i="6"/>
  <c r="K223" i="6"/>
  <c r="K225" i="6"/>
  <c r="K227" i="6"/>
  <c r="H230" i="6"/>
  <c r="I230" i="6" s="1"/>
  <c r="K230" i="6" s="1"/>
  <c r="H231" i="6"/>
  <c r="I231" i="6" s="1"/>
  <c r="K231" i="6" s="1"/>
  <c r="H232" i="6"/>
  <c r="I232" i="6" s="1"/>
  <c r="K232" i="6" s="1"/>
  <c r="H233" i="6"/>
  <c r="I233" i="6" s="1"/>
  <c r="K233" i="6" s="1"/>
  <c r="H234" i="6"/>
  <c r="I234" i="6" s="1"/>
  <c r="K234" i="6" s="1"/>
  <c r="H235" i="6"/>
  <c r="I235" i="6" s="1"/>
  <c r="K235" i="6" s="1"/>
  <c r="H236" i="6"/>
  <c r="I236" i="6" s="1"/>
  <c r="K236" i="6" s="1"/>
  <c r="H237" i="6"/>
  <c r="I237" i="6" s="1"/>
  <c r="K237" i="6" s="1"/>
  <c r="H238" i="6"/>
  <c r="I238" i="6" s="1"/>
  <c r="K238" i="6" s="1"/>
  <c r="H239" i="6"/>
  <c r="I239" i="6" s="1"/>
  <c r="K239" i="6" s="1"/>
  <c r="H240" i="6"/>
  <c r="I240" i="6" s="1"/>
  <c r="K240" i="6" s="1"/>
  <c r="H241" i="6"/>
  <c r="I241" i="6" s="1"/>
  <c r="K241" i="6" s="1"/>
  <c r="H242" i="6"/>
  <c r="I242" i="6" s="1"/>
  <c r="K242" i="6" s="1"/>
  <c r="H243" i="6"/>
  <c r="I243" i="6" s="1"/>
  <c r="K243" i="6" s="1"/>
  <c r="H244" i="6"/>
  <c r="I244" i="6" s="1"/>
  <c r="K244" i="6" s="1"/>
  <c r="H245" i="6"/>
  <c r="I245" i="6" s="1"/>
  <c r="K245" i="6" s="1"/>
  <c r="H246" i="6"/>
  <c r="I246" i="6" s="1"/>
  <c r="K246" i="6" s="1"/>
  <c r="H247" i="6"/>
  <c r="I247" i="6" s="1"/>
  <c r="K247" i="6" s="1"/>
  <c r="H248" i="6"/>
  <c r="I248" i="6" s="1"/>
  <c r="K248" i="6" s="1"/>
  <c r="H249" i="6"/>
  <c r="I249" i="6" s="1"/>
  <c r="K249" i="6" s="1"/>
  <c r="H250" i="6"/>
  <c r="I250" i="6" s="1"/>
  <c r="K250" i="6" s="1"/>
  <c r="H251" i="6"/>
  <c r="I251" i="6" s="1"/>
  <c r="K251" i="6" s="1"/>
  <c r="H252" i="6"/>
  <c r="I252" i="6" s="1"/>
  <c r="K252" i="6" s="1"/>
  <c r="H253" i="6"/>
  <c r="I253" i="6" s="1"/>
  <c r="K253" i="6" s="1"/>
  <c r="H254" i="6"/>
  <c r="I254" i="6" s="1"/>
  <c r="K254" i="6" s="1"/>
  <c r="H255" i="6"/>
  <c r="I255" i="6" s="1"/>
  <c r="K255" i="6" s="1"/>
  <c r="H256" i="6"/>
  <c r="I256" i="6" s="1"/>
  <c r="K256" i="6" s="1"/>
  <c r="H257" i="6"/>
  <c r="I257" i="6" s="1"/>
  <c r="K257" i="6" s="1"/>
  <c r="H258" i="6"/>
  <c r="I258" i="6" s="1"/>
  <c r="K258" i="6" s="1"/>
  <c r="H259" i="6"/>
  <c r="I259" i="6" s="1"/>
  <c r="K259" i="6" s="1"/>
  <c r="H260" i="6"/>
  <c r="I260" i="6" s="1"/>
  <c r="K260" i="6" s="1"/>
  <c r="H261" i="6"/>
  <c r="I261" i="6" s="1"/>
  <c r="K261" i="6" s="1"/>
  <c r="H262" i="6"/>
  <c r="I262" i="6" s="1"/>
  <c r="K262" i="6" s="1"/>
  <c r="H263" i="6"/>
  <c r="I263" i="6" s="1"/>
  <c r="K263" i="6" s="1"/>
  <c r="H264" i="6"/>
  <c r="I264" i="6" s="1"/>
  <c r="K264" i="6" s="1"/>
  <c r="H265" i="6"/>
  <c r="I265" i="6" s="1"/>
  <c r="K265" i="6" s="1"/>
  <c r="H266" i="6"/>
  <c r="I266" i="6" s="1"/>
  <c r="K266" i="6" s="1"/>
  <c r="H267" i="6"/>
  <c r="I267" i="6" s="1"/>
  <c r="K267" i="6" s="1"/>
  <c r="H268" i="6"/>
  <c r="I268" i="6" s="1"/>
  <c r="K268" i="6" s="1"/>
  <c r="H269" i="6"/>
  <c r="I269" i="6" s="1"/>
  <c r="K269" i="6" s="1"/>
  <c r="H270" i="6"/>
  <c r="I270" i="6" s="1"/>
  <c r="K270" i="6" s="1"/>
  <c r="H271" i="6"/>
  <c r="I271" i="6" s="1"/>
  <c r="K271" i="6" s="1"/>
  <c r="H272" i="6"/>
  <c r="I272" i="6" s="1"/>
  <c r="K272" i="6" s="1"/>
  <c r="P6" i="9"/>
  <c r="A10" i="9"/>
  <c r="I10" i="9"/>
  <c r="J10" i="9" s="1"/>
  <c r="A11" i="9"/>
  <c r="I11" i="9"/>
  <c r="J11" i="9" s="1"/>
  <c r="I9" i="9"/>
  <c r="J9" i="9" s="1"/>
  <c r="I8" i="9"/>
  <c r="J8" i="9" s="1"/>
  <c r="I7" i="9"/>
  <c r="J7" i="9" s="1"/>
  <c r="A7" i="9"/>
  <c r="A8" i="9" s="1"/>
  <c r="A9" i="9" s="1"/>
  <c r="I6" i="9"/>
  <c r="J6" i="9" s="1"/>
  <c r="L11" i="9" l="1"/>
  <c r="P11" i="9" s="1"/>
  <c r="K11" i="9"/>
  <c r="L10" i="9"/>
  <c r="P10" i="9" s="1"/>
  <c r="K10" i="9"/>
  <c r="L6" i="9"/>
  <c r="K6" i="9"/>
  <c r="L7" i="9"/>
  <c r="P7" i="9" s="1"/>
  <c r="K7" i="9"/>
  <c r="L8" i="9"/>
  <c r="P8" i="9" s="1"/>
  <c r="K8" i="9"/>
  <c r="K9" i="9"/>
  <c r="L9" i="9"/>
  <c r="P9" i="9" s="1"/>
  <c r="H41" i="6" l="1"/>
  <c r="I41" i="6" s="1"/>
  <c r="K41" i="6" s="1"/>
  <c r="H42" i="6"/>
  <c r="H43" i="6"/>
  <c r="I43" i="6" s="1"/>
  <c r="H44" i="6"/>
  <c r="I44" i="6" s="1"/>
  <c r="K44" i="6" s="1"/>
  <c r="H45" i="6"/>
  <c r="I45" i="6" s="1"/>
  <c r="J45" i="6" s="1"/>
  <c r="K45" i="6" s="1"/>
  <c r="H46" i="6"/>
  <c r="I46" i="6" s="1"/>
  <c r="J46" i="6" s="1"/>
  <c r="H47" i="6"/>
  <c r="I47" i="6" s="1"/>
  <c r="K47" i="6" s="1"/>
  <c r="H48" i="6"/>
  <c r="H49" i="6"/>
  <c r="H50" i="6"/>
  <c r="I50" i="6" s="1"/>
  <c r="J50" i="6" s="1"/>
  <c r="H51" i="6"/>
  <c r="I51" i="6" s="1"/>
  <c r="K51" i="6" s="1"/>
  <c r="H52" i="6"/>
  <c r="I52" i="6" s="1"/>
  <c r="K52" i="6" s="1"/>
  <c r="H53" i="6"/>
  <c r="H54" i="6"/>
  <c r="H55" i="6"/>
  <c r="I55" i="6" s="1"/>
  <c r="K55" i="6" s="1"/>
  <c r="H56" i="6"/>
  <c r="I56" i="6" s="1"/>
  <c r="J56" i="6" s="1"/>
  <c r="K56" i="6" s="1"/>
  <c r="H57" i="6"/>
  <c r="I57" i="6" s="1"/>
  <c r="K57" i="6" s="1"/>
  <c r="H58" i="6"/>
  <c r="H59" i="6"/>
  <c r="I59" i="6" s="1"/>
  <c r="K59" i="6" s="1"/>
  <c r="H60" i="6"/>
  <c r="I60" i="6" s="1"/>
  <c r="J60" i="6" s="1"/>
  <c r="K60" i="6" s="1"/>
  <c r="H61" i="6"/>
  <c r="I61" i="6" s="1"/>
  <c r="K61" i="6" s="1"/>
  <c r="H62" i="6"/>
  <c r="I62" i="6" s="1"/>
  <c r="J62" i="6" s="1"/>
  <c r="K62" i="6" s="1"/>
  <c r="H63" i="6"/>
  <c r="I63" i="6" s="1"/>
  <c r="K63" i="6" s="1"/>
  <c r="H64" i="6"/>
  <c r="I64" i="6" s="1"/>
  <c r="K64" i="6" s="1"/>
  <c r="H65" i="6"/>
  <c r="I65" i="6" s="1"/>
  <c r="K65" i="6" s="1"/>
  <c r="H66" i="6"/>
  <c r="H67" i="6"/>
  <c r="I67" i="6" s="1"/>
  <c r="K67" i="6" s="1"/>
  <c r="H68" i="6"/>
  <c r="I68" i="6" s="1"/>
  <c r="J68" i="6" s="1"/>
  <c r="K68" i="6" s="1"/>
  <c r="H69" i="6"/>
  <c r="I69" i="6" s="1"/>
  <c r="K69" i="6" s="1"/>
  <c r="I42" i="6"/>
  <c r="I48" i="6"/>
  <c r="J48" i="6" s="1"/>
  <c r="K48" i="6" s="1"/>
  <c r="I49" i="6"/>
  <c r="J49" i="6" s="1"/>
  <c r="K49" i="6" s="1"/>
  <c r="I53" i="6"/>
  <c r="K53" i="6" s="1"/>
  <c r="I54" i="6"/>
  <c r="K54" i="6" s="1"/>
  <c r="I58" i="6"/>
  <c r="K58" i="6" s="1"/>
  <c r="I66" i="6"/>
  <c r="K66" i="6" s="1"/>
  <c r="H71" i="6"/>
  <c r="I71" i="6" s="1"/>
  <c r="K71" i="6" s="1"/>
  <c r="H72" i="6"/>
  <c r="I72" i="6" s="1"/>
  <c r="K72" i="6" s="1"/>
  <c r="H73" i="6"/>
  <c r="I73" i="6" s="1"/>
  <c r="K73" i="6" s="1"/>
  <c r="H74" i="6"/>
  <c r="I74" i="6" s="1"/>
  <c r="K74" i="6" s="1"/>
  <c r="H75" i="6"/>
  <c r="I75" i="6" s="1"/>
  <c r="K75" i="6" s="1"/>
  <c r="H76" i="6"/>
  <c r="I76" i="6" s="1"/>
  <c r="K76" i="6" s="1"/>
  <c r="H77" i="6"/>
  <c r="I77" i="6" s="1"/>
  <c r="K77" i="6" s="1"/>
  <c r="H78" i="6"/>
  <c r="I78" i="6" s="1"/>
  <c r="J78" i="6" s="1"/>
  <c r="H79" i="6"/>
  <c r="I79" i="6" s="1"/>
  <c r="K79" i="6" s="1"/>
  <c r="H80" i="6"/>
  <c r="I80" i="6" s="1"/>
  <c r="K80" i="6" s="1"/>
  <c r="H81" i="6"/>
  <c r="I81" i="6" s="1"/>
  <c r="K81" i="6" s="1"/>
  <c r="H82" i="6"/>
  <c r="I82" i="6" s="1"/>
  <c r="K82" i="6" s="1"/>
  <c r="H83" i="6"/>
  <c r="I83" i="6" s="1"/>
  <c r="K83" i="6" s="1"/>
  <c r="H84" i="6"/>
  <c r="I84" i="6" s="1"/>
  <c r="K84" i="6" s="1"/>
  <c r="H85" i="6"/>
  <c r="I85" i="6" s="1"/>
  <c r="K85" i="6" s="1"/>
  <c r="H86" i="6"/>
  <c r="I86" i="6" s="1"/>
  <c r="K86" i="6" s="1"/>
  <c r="H87" i="6"/>
  <c r="I87" i="6" s="1"/>
  <c r="K87" i="6" s="1"/>
  <c r="H88" i="6"/>
  <c r="I88" i="6" s="1"/>
  <c r="K88" i="6" s="1"/>
  <c r="H89" i="6"/>
  <c r="I89" i="6" s="1"/>
  <c r="K89" i="6" s="1"/>
  <c r="H90" i="6"/>
  <c r="I90" i="6" s="1"/>
  <c r="K90" i="6" s="1"/>
  <c r="H91" i="6"/>
  <c r="I91" i="6" s="1"/>
  <c r="K91" i="6" s="1"/>
  <c r="H92" i="6"/>
  <c r="I92" i="6" s="1"/>
  <c r="K92" i="6" s="1"/>
  <c r="H93" i="6"/>
  <c r="I93" i="6" s="1"/>
  <c r="K93" i="6" s="1"/>
  <c r="H94" i="6"/>
  <c r="I94" i="6" s="1"/>
  <c r="H95" i="6"/>
  <c r="I95" i="6" s="1"/>
  <c r="H96" i="6"/>
  <c r="I96" i="6" s="1"/>
  <c r="H229" i="6"/>
  <c r="I229" i="6" s="1"/>
  <c r="K229" i="6" s="1"/>
  <c r="J95" i="6" l="1"/>
  <c r="K95" i="6" s="1"/>
  <c r="J96" i="6"/>
  <c r="K96" i="6" s="1"/>
  <c r="J94" i="6"/>
  <c r="K94" i="6" s="1"/>
  <c r="K78" i="6"/>
  <c r="K46" i="6"/>
  <c r="J42" i="6"/>
  <c r="K42" i="6" s="1"/>
  <c r="K50" i="6"/>
  <c r="J43" i="6"/>
  <c r="K43" i="6" s="1"/>
  <c r="A11" i="8"/>
  <c r="F11" i="8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J37" i="6" s="1"/>
  <c r="H38" i="6"/>
  <c r="I38" i="6" s="1"/>
  <c r="H39" i="6"/>
  <c r="I39" i="6" s="1"/>
  <c r="H40" i="6"/>
  <c r="I40" i="6" s="1"/>
  <c r="J40" i="6" s="1"/>
  <c r="H70" i="6"/>
  <c r="I70" i="6" s="1"/>
  <c r="H273" i="6"/>
  <c r="I273" i="6" s="1"/>
  <c r="J273" i="6" s="1"/>
  <c r="H274" i="6"/>
  <c r="I274" i="6" s="1"/>
  <c r="J274" i="6" s="1"/>
  <c r="H275" i="6"/>
  <c r="I275" i="6" s="1"/>
  <c r="J275" i="6" s="1"/>
  <c r="J28" i="6" l="1"/>
  <c r="K28" i="6" s="1"/>
  <c r="K274" i="6"/>
  <c r="K70" i="6"/>
  <c r="J39" i="6"/>
  <c r="K39" i="6" s="1"/>
  <c r="K37" i="6"/>
  <c r="J35" i="6"/>
  <c r="K35" i="6" s="1"/>
  <c r="J33" i="6"/>
  <c r="K33" i="6" s="1"/>
  <c r="J31" i="6"/>
  <c r="K31" i="6" s="1"/>
  <c r="K275" i="6"/>
  <c r="K273" i="6"/>
  <c r="K40" i="6"/>
  <c r="K38" i="6"/>
  <c r="J36" i="6"/>
  <c r="K36" i="6" s="1"/>
  <c r="J34" i="6"/>
  <c r="K34" i="6" s="1"/>
  <c r="J32" i="6"/>
  <c r="K32" i="6" s="1"/>
  <c r="J30" i="6"/>
  <c r="K30" i="6" s="1"/>
  <c r="J29" i="6"/>
  <c r="K29" i="6" s="1"/>
  <c r="J27" i="6"/>
  <c r="K27" i="6" s="1"/>
  <c r="J26" i="6"/>
  <c r="K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I16" i="6"/>
  <c r="I21" i="6"/>
  <c r="I25" i="6"/>
  <c r="J25" i="6" s="1"/>
  <c r="A14" i="7" l="1"/>
  <c r="F14" i="7"/>
  <c r="H25" i="6"/>
  <c r="H276" i="6"/>
  <c r="I276" i="6" s="1"/>
  <c r="J276" i="6" s="1"/>
  <c r="H277" i="6"/>
  <c r="I277" i="6" s="1"/>
  <c r="K277" i="6" s="1"/>
  <c r="H278" i="6"/>
  <c r="I278" i="6" s="1"/>
  <c r="H279" i="6"/>
  <c r="I279" i="6" s="1"/>
  <c r="H280" i="6"/>
  <c r="I280" i="6" s="1"/>
  <c r="H281" i="6"/>
  <c r="I281" i="6" s="1"/>
  <c r="H282" i="6"/>
  <c r="I282" i="6" s="1"/>
  <c r="K282" i="6" s="1"/>
  <c r="H283" i="6"/>
  <c r="I283" i="6" s="1"/>
  <c r="K283" i="6" s="1"/>
  <c r="H284" i="6"/>
  <c r="I284" i="6" s="1"/>
  <c r="K284" i="6" s="1"/>
  <c r="H285" i="6"/>
  <c r="I285" i="6" s="1"/>
  <c r="K285" i="6" s="1"/>
  <c r="H286" i="6"/>
  <c r="I286" i="6" s="1"/>
  <c r="K286" i="6" s="1"/>
  <c r="H287" i="6"/>
  <c r="I287" i="6" s="1"/>
  <c r="K287" i="6" s="1"/>
  <c r="H288" i="6"/>
  <c r="I288" i="6" s="1"/>
  <c r="K288" i="6" s="1"/>
  <c r="H289" i="6"/>
  <c r="I289" i="6" s="1"/>
  <c r="K289" i="6" s="1"/>
  <c r="H290" i="6"/>
  <c r="I290" i="6" s="1"/>
  <c r="K290" i="6" s="1"/>
  <c r="K25" i="6"/>
  <c r="K278" i="6"/>
  <c r="K279" i="6"/>
  <c r="K280" i="6"/>
  <c r="K281" i="6"/>
  <c r="H17" i="6"/>
  <c r="I17" i="6" s="1"/>
  <c r="H18" i="6"/>
  <c r="I18" i="6" s="1"/>
  <c r="H19" i="6"/>
  <c r="I19" i="6" s="1"/>
  <c r="H20" i="6"/>
  <c r="I20" i="6" s="1"/>
  <c r="H21" i="6"/>
  <c r="H22" i="6"/>
  <c r="I22" i="6" s="1"/>
  <c r="K22" i="6" s="1"/>
  <c r="H23" i="6"/>
  <c r="I23" i="6" s="1"/>
  <c r="J23" i="6" s="1"/>
  <c r="H24" i="6"/>
  <c r="I24" i="6" s="1"/>
  <c r="J24" i="6" s="1"/>
  <c r="K17" i="6"/>
  <c r="K18" i="6"/>
  <c r="K19" i="6"/>
  <c r="K20" i="6"/>
  <c r="K21" i="6"/>
  <c r="E15" i="7"/>
  <c r="D15" i="7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K23" i="6" l="1"/>
  <c r="K24" i="6"/>
  <c r="K276" i="6"/>
  <c r="F15" i="7"/>
  <c r="A16" i="5"/>
  <c r="F16" i="5"/>
  <c r="J2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K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l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I15" i="6"/>
  <c r="K15" i="6" s="1"/>
  <c r="I13" i="6"/>
  <c r="K13" i="6" s="1"/>
  <c r="I11" i="6"/>
  <c r="K11" i="6" s="1"/>
  <c r="I9" i="6"/>
  <c r="K9" i="6" s="1"/>
  <c r="I7" i="6"/>
  <c r="K7" i="6" s="1"/>
  <c r="I5" i="6"/>
  <c r="K5" i="6" s="1"/>
  <c r="I14" i="6"/>
  <c r="K14" i="6" s="1"/>
  <c r="I12" i="6"/>
  <c r="K12" i="6" s="1"/>
  <c r="I10" i="6"/>
  <c r="K10" i="6" s="1"/>
  <c r="I8" i="6"/>
  <c r="K8" i="6" s="1"/>
  <c r="I6" i="6"/>
  <c r="K6" i="6" s="1"/>
  <c r="I4" i="6"/>
  <c r="E26" i="5"/>
  <c r="D26" i="5"/>
  <c r="A5" i="5"/>
  <c r="F4" i="5"/>
  <c r="F5" i="5" s="1"/>
  <c r="F6" i="5" s="1"/>
  <c r="A274" i="6" l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30" i="6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K4" i="6"/>
  <c r="K2" i="6" s="1"/>
  <c r="I2" i="6"/>
  <c r="A9" i="5"/>
  <c r="A10" i="5" s="1"/>
  <c r="A6" i="5"/>
  <c r="A7" i="5" s="1"/>
  <c r="A8" i="5" s="1"/>
  <c r="A11" i="5"/>
  <c r="F7" i="5"/>
  <c r="F8" i="5" l="1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21" i="1"/>
  <c r="D2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14" i="5" l="1"/>
  <c r="A13" i="5"/>
  <c r="A15" i="5"/>
  <c r="A17" i="5" s="1"/>
  <c r="A18" i="5" s="1"/>
  <c r="A19" i="5" s="1"/>
  <c r="A20" i="5" s="1"/>
  <c r="A21" i="5" s="1"/>
  <c r="A22" i="5" s="1"/>
  <c r="A23" i="5" s="1"/>
  <c r="A24" i="5" s="1"/>
  <c r="A25" i="5" s="1"/>
  <c r="F12" i="5"/>
  <c r="F13" i="5" l="1"/>
  <c r="F14" i="5" s="1"/>
  <c r="F15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</calcChain>
</file>

<file path=xl/sharedStrings.xml><?xml version="1.0" encoding="utf-8"?>
<sst xmlns="http://schemas.openxmlformats.org/spreadsheetml/2006/main" count="185" uniqueCount="79">
  <si>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</si>
  <si>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</si>
  <si>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</si>
  <si>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</si>
  <si>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</si>
  <si>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</si>
  <si>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</si>
  <si>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</si>
  <si>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</si>
  <si>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</si>
  <si>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</si>
  <si>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</si>
  <si>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</si>
  <si>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</si>
  <si>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</si>
  <si>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</si>
  <si>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</si>
  <si>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</si>
  <si>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</si>
  <si>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</si>
  <si>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</si>
  <si>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</si>
  <si>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رقم الفاتورة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</si>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</sst>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68" formatCode="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8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5" fontId="9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L290" totalsRowShown="0" headerRowDxfId="13" dataDxfId="12">
  <autoFilter ref="A3:L290"/>
  <tableColumns count="12">
    <tableColumn id="1" name="م" dataDxfId="11"/>
    <tableColumn id="2" name="الاسم" dataDxfId="2"/>
    <tableColumn id="3" name="التاريخ" dataDxfId="0"/>
    <tableColumn id="4" name="رقم الفاتورة" dataDxfId="1"/>
    <tableColumn id="5" name="العدد" dataDxfId="6"/>
    <tableColumn id="6" name="الفئة" dataDxfId="4"/>
    <tableColumn id="7" name="السعر" dataDxfId="5"/>
    <tableColumn id="8" name="الكمية" dataDxfId="10">
      <calculatedColumnFormula>Table5[[#This Row],[العدد]]*Table5[[#This Row],[الفئة]]</calculatedColumnFormula>
    </tableColumn>
    <tableColumn id="9" name="الاجمالي" dataDxfId="9">
      <calculatedColumnFormula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calculatedColumnFormula>
    </tableColumn>
    <tableColumn id="10" name="المبلغ المدفوع" dataDxfId="8"/>
    <tableColumn id="11" name="متبقي" dataDxfId="7">
      <calculatedColumnFormula>Table5[[#This Row],[الاجمالي]]-Table5[[#This Row],[المبلغ المدفوع]]</calculatedColumnFormula>
    </tableColumn>
    <tableColumn id="12" name="ملاحظات" dataDxfId="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26" totalsRowShown="0" headerRowDxfId="43" headerRowBorderDxfId="42" tableBorderDxfId="41">
  <autoFilter ref="A3:G26"/>
  <tableColumns count="7">
    <tableColumn id="1" name="م" dataDxfId="40"/>
    <tableColumn id="2" name="التاريخ " dataDxfId="39"/>
    <tableColumn id="3" name="رقم الايصال" dataDxfId="38"/>
    <tableColumn id="4" name="توريد بضاعة" dataDxfId="37"/>
    <tableColumn id="5" name="المبلغ المستلم" dataDxfId="36"/>
    <tableColumn id="6" name="متبقي" dataDxfId="35"/>
    <tableColumn id="7" name="ملاحظات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33" headerRowBorderDxfId="32" tableBorderDxfId="31">
  <autoFilter ref="A3:G13"/>
  <tableColumns count="7">
    <tableColumn id="1" name="م" dataDxfId="30"/>
    <tableColumn id="2" name="التاريخ " dataDxfId="29"/>
    <tableColumn id="3" name="رقم الايصال" dataDxfId="28"/>
    <tableColumn id="4" name="توريد بضاعة" dataDxfId="27"/>
    <tableColumn id="5" name="المبلغ المستلم" dataDxfId="26"/>
    <tableColumn id="6" name="متبقي" dataDxfId="25"/>
    <tableColumn id="7" name="ملاحظات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:G15" totalsRowShown="0" headerRowDxfId="23" headerRowBorderDxfId="22" tableBorderDxfId="21">
  <autoFilter ref="A3:G15"/>
  <tableColumns count="7">
    <tableColumn id="1" name="م" dataDxfId="20"/>
    <tableColumn id="2" name="التاريخ " dataDxfId="19"/>
    <tableColumn id="3" name="رقم الايصال" dataDxfId="18"/>
    <tableColumn id="4" name="توريد بضاعة" dataDxfId="17"/>
    <tableColumn id="5" name="المبلغ المستلم" dataDxfId="16"/>
    <tableColumn id="6" name="متبقي" dataDxfId="15"/>
    <tableColumn id="7" name="ملاحظات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290"/>
  <sheetViews>
    <sheetView rightToLeft="1" tabSelected="1" zoomScale="85" zoomScaleNormal="85" workbookViewId="0">
      <pane xSplit="2" ySplit="3" topLeftCell="C132" activePane="bottomRight" state="frozen"/>
      <selection pane="topRight" activeCell="C1" sqref="C1"/>
      <selection pane="bottomLeft" activeCell="A6" sqref="A6"/>
      <selection pane="bottomRight" activeCell="J135" sqref="J135"/>
    </sheetView>
  </sheetViews>
  <sheetFormatPr defaultRowHeight="20.25" x14ac:dyDescent="0.3"/>
  <cols>
    <col min="1" max="1" width="5.875" style="53" bestFit="1" customWidth="1"/>
    <col min="2" max="2" width="17.875" style="53" bestFit="1" customWidth="1"/>
    <col min="3" max="3" width="14.75" style="53" bestFit="1" customWidth="1"/>
    <col min="4" max="4" width="7.5" style="53" customWidth="1"/>
    <col min="5" max="5" width="8.75" style="53" bestFit="1" customWidth="1"/>
    <col min="6" max="6" width="9.625" style="53" bestFit="1" customWidth="1"/>
    <col min="7" max="7" width="11.375" style="53" bestFit="1" customWidth="1"/>
    <col min="8" max="8" width="10.75" style="53" bestFit="1" customWidth="1"/>
    <col min="9" max="11" width="12.125" style="53" bestFit="1" customWidth="1"/>
    <col min="12" max="12" width="15.875" style="53" bestFit="1" customWidth="1"/>
    <col min="13" max="16384" width="9" style="53"/>
  </cols>
  <sheetData>
    <row r="1" spans="1:12" ht="16.5" customHeight="1" x14ac:dyDescent="0.3"/>
    <row r="2" spans="1:12" ht="25.5" customHeight="1" x14ac:dyDescent="0.3">
      <c r="I2" s="54">
        <f>SUBTOTAL(9,Table5[الاجمالي])</f>
        <v>532116</v>
      </c>
      <c r="J2" s="54">
        <f>SUBTOTAL(9,Table5[المبلغ المدفوع])</f>
        <v>271613</v>
      </c>
      <c r="K2" s="54">
        <f>SUBTOTAL(9,Table5[متبقي])</f>
        <v>260503</v>
      </c>
    </row>
    <row r="3" spans="1:12" ht="45" customHeight="1" x14ac:dyDescent="0.3">
      <c r="A3" s="55" t="s">
        <v>1</v>
      </c>
      <c r="B3" s="55" t="s">
        <v>13</v>
      </c>
      <c r="C3" s="55" t="s">
        <v>11</v>
      </c>
      <c r="D3" s="55" t="s">
        <v>22</v>
      </c>
      <c r="E3" s="55" t="s">
        <v>14</v>
      </c>
      <c r="F3" s="55" t="s">
        <v>15</v>
      </c>
      <c r="G3" s="55" t="s">
        <v>17</v>
      </c>
      <c r="H3" s="55" t="s">
        <v>16</v>
      </c>
      <c r="I3" s="55" t="s">
        <v>18</v>
      </c>
      <c r="J3" s="55" t="s">
        <v>25</v>
      </c>
      <c r="K3" s="55" t="s">
        <v>6</v>
      </c>
      <c r="L3" s="66" t="s">
        <v>7</v>
      </c>
    </row>
    <row r="4" spans="1:12" x14ac:dyDescent="0.3">
      <c r="A4" s="53">
        <v>1</v>
      </c>
      <c r="B4" s="56" t="s">
        <v>21</v>
      </c>
      <c r="C4" s="57">
        <v>45255</v>
      </c>
      <c r="D4" s="56">
        <v>201</v>
      </c>
      <c r="E4" s="58">
        <v>2</v>
      </c>
      <c r="F4" s="64">
        <v>5</v>
      </c>
      <c r="G4" s="58"/>
      <c r="H4" s="58">
        <f>Table5[[#This Row],[العدد]]*Table5[[#This Row],[الفئة]]</f>
        <v>10</v>
      </c>
      <c r="I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4" s="58"/>
      <c r="K4" s="58">
        <f>Table5[[#This Row],[الاجمالي]]-Table5[[#This Row],[المبلغ المدفوع]]</f>
        <v>0</v>
      </c>
      <c r="L4" s="65"/>
    </row>
    <row r="5" spans="1:12" x14ac:dyDescent="0.3">
      <c r="A5" s="53">
        <f>A4+1</f>
        <v>2</v>
      </c>
      <c r="B5" s="56" t="s">
        <v>21</v>
      </c>
      <c r="C5" s="57">
        <v>45255</v>
      </c>
      <c r="D5" s="56">
        <v>201</v>
      </c>
      <c r="E5" s="58">
        <v>4</v>
      </c>
      <c r="F5" s="64">
        <v>5</v>
      </c>
      <c r="G5" s="58">
        <v>37</v>
      </c>
      <c r="H5" s="58">
        <f>Table5[[#This Row],[العدد]]*Table5[[#This Row],[الفئة]]</f>
        <v>20</v>
      </c>
      <c r="I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740</v>
      </c>
      <c r="J5" s="58"/>
      <c r="K5" s="58">
        <f>Table5[[#This Row],[الاجمالي]]-Table5[[#This Row],[المبلغ المدفوع]]</f>
        <v>740</v>
      </c>
      <c r="L5" s="65"/>
    </row>
    <row r="6" spans="1:12" x14ac:dyDescent="0.3">
      <c r="A6" s="53">
        <f t="shared" ref="A6:A290" si="0">A5+1</f>
        <v>3</v>
      </c>
      <c r="B6" s="56" t="s">
        <v>21</v>
      </c>
      <c r="C6" s="57">
        <v>45255</v>
      </c>
      <c r="D6" s="56">
        <v>201</v>
      </c>
      <c r="E6" s="58">
        <v>1</v>
      </c>
      <c r="F6" s="64">
        <v>5</v>
      </c>
      <c r="G6" s="58">
        <v>37</v>
      </c>
      <c r="H6" s="58">
        <f>Table5[[#This Row],[العدد]]*Table5[[#This Row],[الفئة]]</f>
        <v>5</v>
      </c>
      <c r="I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185</v>
      </c>
      <c r="J6" s="58"/>
      <c r="K6" s="58">
        <f>Table5[[#This Row],[الاجمالي]]-Table5[[#This Row],[المبلغ المدفوع]]</f>
        <v>185</v>
      </c>
      <c r="L6" s="65"/>
    </row>
    <row r="7" spans="1:12" x14ac:dyDescent="0.3">
      <c r="A7" s="53">
        <f t="shared" si="0"/>
        <v>4</v>
      </c>
      <c r="B7" s="56" t="s">
        <v>21</v>
      </c>
      <c r="C7" s="57">
        <v>45255</v>
      </c>
      <c r="D7" s="56">
        <v>201</v>
      </c>
      <c r="E7" s="58">
        <v>1</v>
      </c>
      <c r="F7" s="64">
        <v>5</v>
      </c>
      <c r="G7" s="58">
        <v>38</v>
      </c>
      <c r="H7" s="58">
        <f>Table5[[#This Row],[العدد]]*Table5[[#This Row],[الفئة]]</f>
        <v>5</v>
      </c>
      <c r="I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190</v>
      </c>
      <c r="J7" s="58"/>
      <c r="K7" s="58">
        <f>Table5[[#This Row],[الاجمالي]]-Table5[[#This Row],[المبلغ المدفوع]]</f>
        <v>190</v>
      </c>
      <c r="L7" s="65"/>
    </row>
    <row r="8" spans="1:12" x14ac:dyDescent="0.3">
      <c r="A8" s="53">
        <f t="shared" si="0"/>
        <v>5</v>
      </c>
      <c r="B8" s="56"/>
      <c r="C8" s="57"/>
      <c r="D8" s="56"/>
      <c r="E8" s="58"/>
      <c r="F8" s="64"/>
      <c r="G8" s="58"/>
      <c r="H8" s="58">
        <f>Table5[[#This Row],[العدد]]*Table5[[#This Row],[الفئة]]</f>
        <v>0</v>
      </c>
      <c r="I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8" s="58"/>
      <c r="K8" s="58">
        <f>Table5[[#This Row],[الاجمالي]]-Table5[[#This Row],[المبلغ المدفوع]]</f>
        <v>0</v>
      </c>
      <c r="L8" s="65"/>
    </row>
    <row r="9" spans="1:12" x14ac:dyDescent="0.3">
      <c r="A9" s="53">
        <f t="shared" si="0"/>
        <v>6</v>
      </c>
      <c r="B9" s="56" t="s">
        <v>23</v>
      </c>
      <c r="C9" s="57">
        <v>45256</v>
      </c>
      <c r="D9" s="56">
        <v>202</v>
      </c>
      <c r="E9" s="58">
        <v>4</v>
      </c>
      <c r="F9" s="64">
        <v>5</v>
      </c>
      <c r="G9" s="58">
        <v>37</v>
      </c>
      <c r="H9" s="58">
        <f>Table5[[#This Row],[العدد]]*Table5[[#This Row],[الفئة]]</f>
        <v>20</v>
      </c>
      <c r="I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740</v>
      </c>
      <c r="J9" s="58"/>
      <c r="K9" s="58">
        <f>Table5[[#This Row],[الاجمالي]]-Table5[[#This Row],[المبلغ المدفوع]]</f>
        <v>740</v>
      </c>
      <c r="L9" s="65"/>
    </row>
    <row r="10" spans="1:12" x14ac:dyDescent="0.3">
      <c r="A10" s="53">
        <f t="shared" si="0"/>
        <v>7</v>
      </c>
      <c r="B10" s="56"/>
      <c r="C10" s="57"/>
      <c r="D10" s="56"/>
      <c r="E10" s="58"/>
      <c r="F10" s="64"/>
      <c r="G10" s="58"/>
      <c r="H10" s="58">
        <f>Table5[[#This Row],[العدد]]*Table5[[#This Row],[الفئة]]</f>
        <v>0</v>
      </c>
      <c r="I1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0" s="58"/>
      <c r="K10" s="58">
        <f>Table5[[#This Row],[الاجمالي]]-Table5[[#This Row],[المبلغ المدفوع]]</f>
        <v>0</v>
      </c>
      <c r="L10" s="65"/>
    </row>
    <row r="11" spans="1:12" x14ac:dyDescent="0.3">
      <c r="A11" s="53">
        <f t="shared" si="0"/>
        <v>8</v>
      </c>
      <c r="B11" s="56" t="s">
        <v>24</v>
      </c>
      <c r="C11" s="57">
        <v>45257</v>
      </c>
      <c r="D11" s="56">
        <v>203</v>
      </c>
      <c r="E11" s="58">
        <v>60</v>
      </c>
      <c r="F11" s="64">
        <v>5</v>
      </c>
      <c r="G11" s="58">
        <v>36</v>
      </c>
      <c r="H11" s="58">
        <f>Table5[[#This Row],[العدد]]*Table5[[#This Row],[الفئة]]</f>
        <v>300</v>
      </c>
      <c r="I1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10800</v>
      </c>
      <c r="J11" s="58">
        <v>10800</v>
      </c>
      <c r="K11" s="58">
        <f>Table5[[#This Row],[الاجمالي]]-Table5[[#This Row],[المبلغ المدفوع]]</f>
        <v>0</v>
      </c>
      <c r="L11" s="65"/>
    </row>
    <row r="12" spans="1:12" x14ac:dyDescent="0.3">
      <c r="A12" s="53">
        <f t="shared" si="0"/>
        <v>9</v>
      </c>
      <c r="B12" s="56"/>
      <c r="C12" s="57"/>
      <c r="D12" s="56"/>
      <c r="E12" s="58"/>
      <c r="F12" s="64"/>
      <c r="G12" s="58"/>
      <c r="H12" s="58">
        <f>Table5[[#This Row],[العدد]]*Table5[[#This Row],[الفئة]]</f>
        <v>0</v>
      </c>
      <c r="I1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" s="58"/>
      <c r="K12" s="58">
        <f>Table5[[#This Row],[الاجمالي]]-Table5[[#This Row],[المبلغ المدفوع]]</f>
        <v>0</v>
      </c>
      <c r="L12" s="65"/>
    </row>
    <row r="13" spans="1:12" x14ac:dyDescent="0.3">
      <c r="A13" s="53">
        <f t="shared" si="0"/>
        <v>10</v>
      </c>
      <c r="B13" s="56" t="s">
        <v>29</v>
      </c>
      <c r="C13" s="57">
        <v>45261</v>
      </c>
      <c r="D13" s="56">
        <v>204</v>
      </c>
      <c r="E13" s="58">
        <v>25</v>
      </c>
      <c r="F13" s="64">
        <v>5</v>
      </c>
      <c r="G13" s="58">
        <v>37</v>
      </c>
      <c r="H13" s="58">
        <f>Table5[[#This Row],[العدد]]*Table5[[#This Row],[الفئة]]</f>
        <v>125</v>
      </c>
      <c r="I1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4625</v>
      </c>
      <c r="J13" s="58">
        <v>4625</v>
      </c>
      <c r="K13" s="58">
        <f>Table5[[#This Row],[الاجمالي]]-Table5[[#This Row],[المبلغ المدفوع]]</f>
        <v>0</v>
      </c>
      <c r="L13" s="65"/>
    </row>
    <row r="14" spans="1:12" x14ac:dyDescent="0.3">
      <c r="A14" s="53">
        <f t="shared" si="0"/>
        <v>11</v>
      </c>
      <c r="B14" s="56" t="s">
        <v>29</v>
      </c>
      <c r="C14" s="57">
        <v>45261</v>
      </c>
      <c r="D14" s="56">
        <v>204</v>
      </c>
      <c r="E14" s="58">
        <v>4</v>
      </c>
      <c r="F14" s="64">
        <v>5</v>
      </c>
      <c r="G14" s="58">
        <v>37</v>
      </c>
      <c r="H14" s="58">
        <f>Table5[[#This Row],[العدد]]*Table5[[#This Row],[الفئة]]</f>
        <v>20</v>
      </c>
      <c r="I1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740</v>
      </c>
      <c r="J14" s="58">
        <v>740</v>
      </c>
      <c r="K14" s="58">
        <f>Table5[[#This Row],[الاجمالي]]-Table5[[#This Row],[المبلغ المدفوع]]</f>
        <v>0</v>
      </c>
      <c r="L14" s="65"/>
    </row>
    <row r="15" spans="1:12" x14ac:dyDescent="0.3">
      <c r="A15" s="53">
        <f t="shared" si="0"/>
        <v>12</v>
      </c>
      <c r="B15" s="56" t="s">
        <v>29</v>
      </c>
      <c r="C15" s="57">
        <v>45261</v>
      </c>
      <c r="D15" s="56">
        <v>204</v>
      </c>
      <c r="E15" s="58">
        <v>3</v>
      </c>
      <c r="F15" s="64">
        <v>2</v>
      </c>
      <c r="G15" s="58">
        <v>35</v>
      </c>
      <c r="H15" s="58">
        <f>Table5[[#This Row],[العدد]]*Table5[[#This Row],[الفئة]]</f>
        <v>6</v>
      </c>
      <c r="I1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210</v>
      </c>
      <c r="J15" s="58">
        <v>210</v>
      </c>
      <c r="K15" s="58">
        <f>Table5[[#This Row],[الاجمالي]]-Table5[[#This Row],[المبلغ المدفوع]]</f>
        <v>0</v>
      </c>
      <c r="L15" s="65"/>
    </row>
    <row r="16" spans="1:12" x14ac:dyDescent="0.3">
      <c r="A16" s="53">
        <f t="shared" si="0"/>
        <v>13</v>
      </c>
      <c r="B16" s="56" t="s">
        <v>29</v>
      </c>
      <c r="C16" s="57">
        <v>45261</v>
      </c>
      <c r="D16" s="56">
        <v>204</v>
      </c>
      <c r="E16" s="58">
        <v>3</v>
      </c>
      <c r="F16" s="64">
        <v>0.8</v>
      </c>
      <c r="G16" s="58">
        <v>35</v>
      </c>
      <c r="H16" s="58">
        <f>Table5[[#This Row],[العدد]]*Table5[[#This Row],[الفئة]]</f>
        <v>2.4000000000000004</v>
      </c>
      <c r="I1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105</v>
      </c>
      <c r="J16" s="58">
        <v>84.000000000000014</v>
      </c>
      <c r="K16" s="58">
        <f>Table5[[#This Row],[الاجمالي]]-Table5[[#This Row],[المبلغ المدفوع]]</f>
        <v>20.999999999999986</v>
      </c>
      <c r="L16" s="65"/>
    </row>
    <row r="17" spans="1:12" x14ac:dyDescent="0.3">
      <c r="A17" s="53">
        <f t="shared" si="0"/>
        <v>14</v>
      </c>
      <c r="B17" s="56"/>
      <c r="C17" s="57"/>
      <c r="D17" s="56"/>
      <c r="E17" s="58"/>
      <c r="F17" s="64"/>
      <c r="G17" s="58"/>
      <c r="H17" s="58">
        <f>Table5[[#This Row],[العدد]]*Table5[[#This Row],[الفئة]]</f>
        <v>0</v>
      </c>
      <c r="I1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" s="58"/>
      <c r="K17" s="58">
        <f>Table5[[#This Row],[الاجمالي]]-Table5[[#This Row],[المبلغ المدفوع]]</f>
        <v>0</v>
      </c>
      <c r="L17" s="65"/>
    </row>
    <row r="18" spans="1:12" x14ac:dyDescent="0.3">
      <c r="A18" s="53">
        <f t="shared" si="0"/>
        <v>15</v>
      </c>
      <c r="B18" s="56" t="s">
        <v>30</v>
      </c>
      <c r="C18" s="57">
        <v>45263</v>
      </c>
      <c r="D18" s="56">
        <v>205</v>
      </c>
      <c r="E18" s="58">
        <v>5</v>
      </c>
      <c r="F18" s="64">
        <v>5</v>
      </c>
      <c r="G18" s="58">
        <v>37</v>
      </c>
      <c r="H18" s="58">
        <f>Table5[[#This Row],[العدد]]*Table5[[#This Row],[الفئة]]</f>
        <v>25</v>
      </c>
      <c r="I1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925</v>
      </c>
      <c r="J18" s="58">
        <v>925</v>
      </c>
      <c r="K18" s="58">
        <f>Table5[[#This Row],[الاجمالي]]-Table5[[#This Row],[المبلغ المدفوع]]</f>
        <v>0</v>
      </c>
      <c r="L18" s="65"/>
    </row>
    <row r="19" spans="1:12" x14ac:dyDescent="0.3">
      <c r="A19" s="53">
        <f t="shared" si="0"/>
        <v>16</v>
      </c>
      <c r="B19" s="56"/>
      <c r="C19" s="57"/>
      <c r="D19" s="56"/>
      <c r="E19" s="58"/>
      <c r="F19" s="64"/>
      <c r="G19" s="58"/>
      <c r="H19" s="58">
        <f>Table5[[#This Row],[العدد]]*Table5[[#This Row],[الفئة]]</f>
        <v>0</v>
      </c>
      <c r="I1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" s="58"/>
      <c r="K19" s="58">
        <f>Table5[[#This Row],[الاجمالي]]-Table5[[#This Row],[المبلغ المدفوع]]</f>
        <v>0</v>
      </c>
      <c r="L19" s="65"/>
    </row>
    <row r="20" spans="1:12" x14ac:dyDescent="0.3">
      <c r="A20" s="53">
        <f t="shared" si="0"/>
        <v>17</v>
      </c>
      <c r="B20" s="56" t="s">
        <v>31</v>
      </c>
      <c r="C20" s="57">
        <v>45268</v>
      </c>
      <c r="D20" s="56">
        <v>206</v>
      </c>
      <c r="E20" s="58">
        <v>4</v>
      </c>
      <c r="F20" s="64">
        <v>5</v>
      </c>
      <c r="G20" s="58">
        <v>37</v>
      </c>
      <c r="H20" s="58">
        <f>Table5[[#This Row],[العدد]]*Table5[[#This Row],[الفئة]]</f>
        <v>20</v>
      </c>
      <c r="I2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740</v>
      </c>
      <c r="J20" s="58">
        <v>740</v>
      </c>
      <c r="K20" s="58">
        <f>Table5[[#This Row],[الاجمالي]]-Table5[[#This Row],[المبلغ المدفوع]]</f>
        <v>0</v>
      </c>
      <c r="L20" s="65"/>
    </row>
    <row r="21" spans="1:12" x14ac:dyDescent="0.3">
      <c r="A21" s="53">
        <f t="shared" si="0"/>
        <v>18</v>
      </c>
      <c r="B21" s="56" t="s">
        <v>31</v>
      </c>
      <c r="C21" s="57">
        <v>45268</v>
      </c>
      <c r="D21" s="56">
        <v>206</v>
      </c>
      <c r="E21" s="58">
        <v>19</v>
      </c>
      <c r="F21" s="64">
        <v>0.8</v>
      </c>
      <c r="G21" s="58">
        <v>35</v>
      </c>
      <c r="H21" s="58">
        <f>Table5[[#This Row],[العدد]]*Table5[[#This Row],[الفئة]]</f>
        <v>15.200000000000001</v>
      </c>
      <c r="I2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665</v>
      </c>
      <c r="J21" s="58">
        <v>532</v>
      </c>
      <c r="K21" s="58">
        <f>Table5[[#This Row],[الاجمالي]]-Table5[[#This Row],[المبلغ المدفوع]]</f>
        <v>133</v>
      </c>
      <c r="L21" s="65"/>
    </row>
    <row r="22" spans="1:12" x14ac:dyDescent="0.3">
      <c r="A22" s="53">
        <f t="shared" si="0"/>
        <v>19</v>
      </c>
      <c r="B22" s="56" t="s">
        <v>31</v>
      </c>
      <c r="C22" s="57">
        <v>45268</v>
      </c>
      <c r="D22" s="56">
        <v>206</v>
      </c>
      <c r="E22" s="58">
        <v>6</v>
      </c>
      <c r="F22" s="64">
        <v>2</v>
      </c>
      <c r="G22" s="58">
        <v>35</v>
      </c>
      <c r="H22" s="58">
        <f>Table5[[#This Row],[العدد]]*Table5[[#This Row],[الفئة]]</f>
        <v>12</v>
      </c>
      <c r="I2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420</v>
      </c>
      <c r="J22" s="58">
        <v>420</v>
      </c>
      <c r="K22" s="58">
        <f>Table5[[#This Row],[الاجمالي]]-Table5[[#This Row],[المبلغ المدفوع]]</f>
        <v>0</v>
      </c>
      <c r="L22" s="65"/>
    </row>
    <row r="23" spans="1:12" x14ac:dyDescent="0.3">
      <c r="A23" s="53">
        <f t="shared" si="0"/>
        <v>20</v>
      </c>
      <c r="B23" s="56"/>
      <c r="C23" s="57"/>
      <c r="D23" s="56"/>
      <c r="E23" s="58"/>
      <c r="F23" s="64"/>
      <c r="G23" s="58"/>
      <c r="H23" s="58">
        <f>Table5[[#This Row],[العدد]]*Table5[[#This Row],[الفئة]]</f>
        <v>0</v>
      </c>
      <c r="I2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" s="58">
        <f>Table5[[#This Row],[الاجمالي]]</f>
        <v>0</v>
      </c>
      <c r="K23" s="58">
        <f>Table5[[#This Row],[الاجمالي]]-Table5[[#This Row],[المبلغ المدفوع]]</f>
        <v>0</v>
      </c>
      <c r="L23" s="65"/>
    </row>
    <row r="24" spans="1:12" x14ac:dyDescent="0.3">
      <c r="A24" s="53">
        <f t="shared" si="0"/>
        <v>21</v>
      </c>
      <c r="B24" s="56" t="s">
        <v>32</v>
      </c>
      <c r="C24" s="57">
        <v>45269</v>
      </c>
      <c r="D24" s="56">
        <v>207</v>
      </c>
      <c r="E24" s="58">
        <v>6</v>
      </c>
      <c r="F24" s="64">
        <v>5</v>
      </c>
      <c r="G24" s="58">
        <v>37</v>
      </c>
      <c r="H24" s="58">
        <f>Table5[[#This Row],[العدد]]*Table5[[#This Row],[الفئة]]</f>
        <v>30</v>
      </c>
      <c r="I2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1110</v>
      </c>
      <c r="J24" s="58">
        <f>Table5[[#This Row],[الاجمالي]]</f>
        <v>1110</v>
      </c>
      <c r="K24" s="58">
        <f>Table5[[#This Row],[الاجمالي]]-Table5[[#This Row],[المبلغ المدفوع]]</f>
        <v>0</v>
      </c>
      <c r="L24" s="65"/>
    </row>
    <row r="25" spans="1:12" x14ac:dyDescent="0.3">
      <c r="A25" s="53">
        <f t="shared" si="0"/>
        <v>22</v>
      </c>
      <c r="B25" s="56" t="s">
        <v>32</v>
      </c>
      <c r="C25" s="57">
        <v>45269</v>
      </c>
      <c r="D25" s="56">
        <v>207</v>
      </c>
      <c r="E25" s="58">
        <v>6</v>
      </c>
      <c r="F25" s="64">
        <v>0.8</v>
      </c>
      <c r="G25" s="58">
        <v>35</v>
      </c>
      <c r="H25" s="58">
        <f>Table5[[#This Row],[العدد]]*Table5[[#This Row],[الفئة]]</f>
        <v>4.8000000000000007</v>
      </c>
      <c r="I2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210</v>
      </c>
      <c r="J25" s="58">
        <f>Table5[[#This Row],[الاجمالي]]</f>
        <v>210</v>
      </c>
      <c r="K25" s="58">
        <f>Table5[[#This Row],[الاجمالي]]-Table5[[#This Row],[المبلغ المدفوع]]</f>
        <v>0</v>
      </c>
      <c r="L25" s="65"/>
    </row>
    <row r="26" spans="1:12" x14ac:dyDescent="0.3">
      <c r="A26" s="53">
        <f t="shared" si="0"/>
        <v>23</v>
      </c>
      <c r="B26" s="56" t="s">
        <v>32</v>
      </c>
      <c r="C26" s="57">
        <v>45269</v>
      </c>
      <c r="D26" s="56">
        <v>207</v>
      </c>
      <c r="E26" s="58">
        <v>2</v>
      </c>
      <c r="F26" s="64">
        <v>5</v>
      </c>
      <c r="G26" s="58">
        <v>38</v>
      </c>
      <c r="H26" s="58">
        <f>Table5[[#This Row],[العدد]]*Table5[[#This Row],[الفئة]]</f>
        <v>10</v>
      </c>
      <c r="I2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380</v>
      </c>
      <c r="J26" s="58">
        <f>Table5[[#This Row],[الاجمالي]]</f>
        <v>380</v>
      </c>
      <c r="K26" s="58">
        <f>Table5[[#This Row],[الاجمالي]]-Table5[[#This Row],[المبلغ المدفوع]]</f>
        <v>0</v>
      </c>
      <c r="L26" s="65"/>
    </row>
    <row r="27" spans="1:12" x14ac:dyDescent="0.3">
      <c r="A27" s="53">
        <f t="shared" si="0"/>
        <v>24</v>
      </c>
      <c r="B27" s="56" t="s">
        <v>32</v>
      </c>
      <c r="C27" s="57">
        <v>45269</v>
      </c>
      <c r="D27" s="56">
        <v>207</v>
      </c>
      <c r="E27" s="58">
        <v>4</v>
      </c>
      <c r="F27" s="64">
        <v>5</v>
      </c>
      <c r="G27" s="58">
        <v>38</v>
      </c>
      <c r="H27" s="58">
        <f>Table5[[#This Row],[العدد]]*Table5[[#This Row],[الفئة]]</f>
        <v>20</v>
      </c>
      <c r="I2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760</v>
      </c>
      <c r="J27" s="58">
        <f>Table5[[#This Row],[الاجمالي]]</f>
        <v>760</v>
      </c>
      <c r="K27" s="58">
        <f>Table5[[#This Row],[الاجمالي]]-Table5[[#This Row],[المبلغ المدفوع]]</f>
        <v>0</v>
      </c>
      <c r="L27" s="65"/>
    </row>
    <row r="28" spans="1:12" x14ac:dyDescent="0.3">
      <c r="A28" s="53">
        <f t="shared" si="0"/>
        <v>25</v>
      </c>
      <c r="B28" s="56"/>
      <c r="C28" s="57"/>
      <c r="D28" s="56"/>
      <c r="E28" s="58"/>
      <c r="F28" s="64"/>
      <c r="G28" s="58"/>
      <c r="H28" s="58">
        <f>Table5[[#This Row],[العدد]]*Table5[[#This Row],[الفئة]]</f>
        <v>0</v>
      </c>
      <c r="I2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8" s="58">
        <f>Table5[[#This Row],[الاجمالي]]</f>
        <v>0</v>
      </c>
      <c r="K28" s="58">
        <f>Table5[[#This Row],[الاجمالي]]-Table5[[#This Row],[المبلغ المدفوع]]</f>
        <v>0</v>
      </c>
      <c r="L28" s="65"/>
    </row>
    <row r="29" spans="1:12" x14ac:dyDescent="0.3">
      <c r="A29" s="53">
        <f t="shared" si="0"/>
        <v>26</v>
      </c>
      <c r="B29" s="56" t="s">
        <v>29</v>
      </c>
      <c r="C29" s="57">
        <v>45269</v>
      </c>
      <c r="D29" s="56">
        <v>208</v>
      </c>
      <c r="E29" s="58">
        <v>3</v>
      </c>
      <c r="F29" s="64">
        <v>5</v>
      </c>
      <c r="G29" s="58">
        <v>37</v>
      </c>
      <c r="H29" s="58">
        <f>Table5[[#This Row],[العدد]]*Table5[[#This Row],[الفئة]]</f>
        <v>15</v>
      </c>
      <c r="I2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555</v>
      </c>
      <c r="J29" s="58">
        <f>Table5[[#This Row],[الاجمالي]]</f>
        <v>555</v>
      </c>
      <c r="K29" s="58">
        <f>Table5[[#This Row],[الاجمالي]]-Table5[[#This Row],[المبلغ المدفوع]]</f>
        <v>0</v>
      </c>
      <c r="L29" s="65"/>
    </row>
    <row r="30" spans="1:12" x14ac:dyDescent="0.3">
      <c r="A30" s="53">
        <f t="shared" si="0"/>
        <v>27</v>
      </c>
      <c r="B30" s="56" t="s">
        <v>29</v>
      </c>
      <c r="C30" s="57">
        <v>45269</v>
      </c>
      <c r="D30" s="56">
        <v>208</v>
      </c>
      <c r="E30" s="58">
        <v>2</v>
      </c>
      <c r="F30" s="64">
        <v>0.8</v>
      </c>
      <c r="G30" s="58">
        <v>35</v>
      </c>
      <c r="H30" s="58">
        <f>Table5[[#This Row],[العدد]]*Table5[[#This Row],[الفئة]]</f>
        <v>1.6</v>
      </c>
      <c r="I3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70</v>
      </c>
      <c r="J30" s="58">
        <f>Table5[[#This Row],[الاجمالي]]</f>
        <v>70</v>
      </c>
      <c r="K30" s="58">
        <f>Table5[[#This Row],[الاجمالي]]-Table5[[#This Row],[المبلغ المدفوع]]</f>
        <v>0</v>
      </c>
      <c r="L30" s="65"/>
    </row>
    <row r="31" spans="1:12" x14ac:dyDescent="0.3">
      <c r="A31" s="53">
        <f t="shared" si="0"/>
        <v>28</v>
      </c>
      <c r="B31" s="56"/>
      <c r="C31" s="57"/>
      <c r="D31" s="56"/>
      <c r="E31" s="58"/>
      <c r="F31" s="64"/>
      <c r="G31" s="58"/>
      <c r="H31" s="58">
        <f>Table5[[#This Row],[العدد]]*Table5[[#This Row],[الفئة]]</f>
        <v>0</v>
      </c>
      <c r="I3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31" s="58">
        <f>Table5[[#This Row],[الاجمالي]]</f>
        <v>0</v>
      </c>
      <c r="K31" s="58">
        <f>Table5[[#This Row],[الاجمالي]]-Table5[[#This Row],[المبلغ المدفوع]]</f>
        <v>0</v>
      </c>
      <c r="L31" s="65"/>
    </row>
    <row r="32" spans="1:12" x14ac:dyDescent="0.3">
      <c r="A32" s="53">
        <f t="shared" si="0"/>
        <v>29</v>
      </c>
      <c r="B32" s="56" t="s">
        <v>34</v>
      </c>
      <c r="C32" s="57">
        <v>45269</v>
      </c>
      <c r="D32" s="56">
        <v>209</v>
      </c>
      <c r="E32" s="58">
        <v>3</v>
      </c>
      <c r="F32" s="64">
        <v>0.8</v>
      </c>
      <c r="G32" s="58">
        <v>35</v>
      </c>
      <c r="H32" s="58">
        <f>Table5[[#This Row],[العدد]]*Table5[[#This Row],[الفئة]]</f>
        <v>2.4000000000000004</v>
      </c>
      <c r="I3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105</v>
      </c>
      <c r="J32" s="58">
        <f>Table5[[#This Row],[الاجمالي]]</f>
        <v>105</v>
      </c>
      <c r="K32" s="58">
        <f>Table5[[#This Row],[الاجمالي]]-Table5[[#This Row],[المبلغ المدفوع]]</f>
        <v>0</v>
      </c>
      <c r="L32" s="65" t="s">
        <v>35</v>
      </c>
    </row>
    <row r="33" spans="1:12" x14ac:dyDescent="0.3">
      <c r="A33" s="53">
        <f t="shared" si="0"/>
        <v>30</v>
      </c>
      <c r="B33" s="56" t="s">
        <v>34</v>
      </c>
      <c r="C33" s="57">
        <v>45270</v>
      </c>
      <c r="D33" s="56">
        <v>210</v>
      </c>
      <c r="E33" s="58">
        <v>2</v>
      </c>
      <c r="F33" s="64">
        <v>0.8</v>
      </c>
      <c r="G33" s="58">
        <v>35</v>
      </c>
      <c r="H33" s="58">
        <f>Table5[[#This Row],[العدد]]*Table5[[#This Row],[الفئة]]</f>
        <v>1.6</v>
      </c>
      <c r="I3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70</v>
      </c>
      <c r="J33" s="58">
        <f>Table5[[#This Row],[الاجمالي]]</f>
        <v>70</v>
      </c>
      <c r="K33" s="58">
        <f>Table5[[#This Row],[الاجمالي]]-Table5[[#This Row],[المبلغ المدفوع]]</f>
        <v>0</v>
      </c>
      <c r="L33" s="65"/>
    </row>
    <row r="34" spans="1:12" x14ac:dyDescent="0.3">
      <c r="A34" s="53">
        <f t="shared" si="0"/>
        <v>31</v>
      </c>
      <c r="B34" s="56"/>
      <c r="C34" s="57"/>
      <c r="D34" s="56"/>
      <c r="E34" s="58"/>
      <c r="F34" s="64"/>
      <c r="G34" s="58"/>
      <c r="H34" s="58">
        <f>Table5[[#This Row],[العدد]]*Table5[[#This Row],[الفئة]]</f>
        <v>0</v>
      </c>
      <c r="I3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34" s="58">
        <f>Table5[[#This Row],[الاجمالي]]</f>
        <v>0</v>
      </c>
      <c r="K34" s="58">
        <f>Table5[[#This Row],[الاجمالي]]-Table5[[#This Row],[المبلغ المدفوع]]</f>
        <v>0</v>
      </c>
      <c r="L34" s="65"/>
    </row>
    <row r="35" spans="1:12" x14ac:dyDescent="0.3">
      <c r="A35" s="53">
        <f t="shared" si="0"/>
        <v>32</v>
      </c>
      <c r="B35" s="56" t="s">
        <v>36</v>
      </c>
      <c r="C35" s="57">
        <v>45271</v>
      </c>
      <c r="D35" s="56">
        <v>210</v>
      </c>
      <c r="E35" s="58">
        <v>1</v>
      </c>
      <c r="F35" s="64">
        <v>5</v>
      </c>
      <c r="G35" s="58">
        <v>38</v>
      </c>
      <c r="H35" s="58">
        <f>Table5[[#This Row],[العدد]]*Table5[[#This Row],[الفئة]]</f>
        <v>5</v>
      </c>
      <c r="I3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190</v>
      </c>
      <c r="J35" s="58">
        <f>Table5[[#This Row],[الاجمالي]]</f>
        <v>190</v>
      </c>
      <c r="K35" s="58">
        <f>Table5[[#This Row],[الاجمالي]]-Table5[[#This Row],[المبلغ المدفوع]]</f>
        <v>0</v>
      </c>
      <c r="L35" s="65"/>
    </row>
    <row r="36" spans="1:12" x14ac:dyDescent="0.3">
      <c r="A36" s="53">
        <f t="shared" si="0"/>
        <v>33</v>
      </c>
      <c r="B36" s="56"/>
      <c r="C36" s="57"/>
      <c r="D36" s="56"/>
      <c r="E36" s="58"/>
      <c r="F36" s="64"/>
      <c r="G36" s="58"/>
      <c r="H36" s="58">
        <f>Table5[[#This Row],[العدد]]*Table5[[#This Row],[الفئة]]</f>
        <v>0</v>
      </c>
      <c r="I3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36" s="58">
        <f>Table5[[#This Row],[الاجمالي]]</f>
        <v>0</v>
      </c>
      <c r="K36" s="58">
        <f>Table5[[#This Row],[الاجمالي]]-Table5[[#This Row],[المبلغ المدفوع]]</f>
        <v>0</v>
      </c>
      <c r="L36" s="65"/>
    </row>
    <row r="37" spans="1:12" x14ac:dyDescent="0.3">
      <c r="A37" s="53">
        <f t="shared" si="0"/>
        <v>34</v>
      </c>
      <c r="B37" s="56" t="s">
        <v>23</v>
      </c>
      <c r="C37" s="57">
        <v>45274</v>
      </c>
      <c r="D37" s="56">
        <v>211</v>
      </c>
      <c r="E37" s="58">
        <v>3</v>
      </c>
      <c r="F37" s="64">
        <v>5</v>
      </c>
      <c r="G37" s="58">
        <v>38</v>
      </c>
      <c r="H37" s="58">
        <f>Table5[[#This Row],[العدد]]*Table5[[#This Row],[الفئة]]</f>
        <v>15</v>
      </c>
      <c r="I3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570</v>
      </c>
      <c r="J37" s="58">
        <f>Table5[[#This Row],[الاجمالي]]</f>
        <v>570</v>
      </c>
      <c r="K37" s="58">
        <f>Table5[[#This Row],[الاجمالي]]-Table5[[#This Row],[المبلغ المدفوع]]</f>
        <v>0</v>
      </c>
      <c r="L37" s="65"/>
    </row>
    <row r="38" spans="1:12" x14ac:dyDescent="0.3">
      <c r="A38" s="53">
        <f t="shared" si="0"/>
        <v>35</v>
      </c>
      <c r="B38" s="56"/>
      <c r="C38" s="57"/>
      <c r="D38" s="56"/>
      <c r="E38" s="58"/>
      <c r="F38" s="64"/>
      <c r="G38" s="58"/>
      <c r="H38" s="58">
        <f>Table5[[#This Row],[العدد]]*Table5[[#This Row],[الفئة]]</f>
        <v>0</v>
      </c>
      <c r="I3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38" s="58"/>
      <c r="K38" s="58">
        <f>Table5[[#This Row],[الاجمالي]]-Table5[[#This Row],[المبلغ المدفوع]]</f>
        <v>0</v>
      </c>
      <c r="L38" s="65"/>
    </row>
    <row r="39" spans="1:12" x14ac:dyDescent="0.3">
      <c r="A39" s="53">
        <f t="shared" si="0"/>
        <v>36</v>
      </c>
      <c r="B39" s="56" t="s">
        <v>38</v>
      </c>
      <c r="C39" s="57" t="s">
        <v>37</v>
      </c>
      <c r="D39" s="56">
        <v>212</v>
      </c>
      <c r="E39" s="58">
        <v>7</v>
      </c>
      <c r="F39" s="64">
        <v>5</v>
      </c>
      <c r="G39" s="58">
        <v>38</v>
      </c>
      <c r="H39" s="58">
        <f>Table5[[#This Row],[العدد]]*Table5[[#This Row],[الفئة]]</f>
        <v>35</v>
      </c>
      <c r="I3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1330</v>
      </c>
      <c r="J39" s="58">
        <f>Table5[[#This Row],[الاجمالي]]</f>
        <v>1330</v>
      </c>
      <c r="K39" s="58">
        <f>Table5[[#This Row],[الاجمالي]]-Table5[[#This Row],[المبلغ المدفوع]]</f>
        <v>0</v>
      </c>
      <c r="L39" s="65"/>
    </row>
    <row r="40" spans="1:12" x14ac:dyDescent="0.3">
      <c r="A40" s="53">
        <f t="shared" si="0"/>
        <v>37</v>
      </c>
      <c r="B40" s="56" t="s">
        <v>38</v>
      </c>
      <c r="C40" s="57" t="s">
        <v>37</v>
      </c>
      <c r="D40" s="56">
        <v>212</v>
      </c>
      <c r="E40" s="58">
        <v>2</v>
      </c>
      <c r="F40" s="64">
        <v>1.6</v>
      </c>
      <c r="G40" s="58">
        <v>35</v>
      </c>
      <c r="H40" s="58">
        <f>Table5[[#This Row],[العدد]]*Table5[[#This Row],[الفئة]]</f>
        <v>3.2</v>
      </c>
      <c r="I4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140</v>
      </c>
      <c r="J40" s="58">
        <f>Table5[[#This Row],[الاجمالي]]</f>
        <v>140</v>
      </c>
      <c r="K40" s="58">
        <f>Table5[[#This Row],[الاجمالي]]-Table5[[#This Row],[المبلغ المدفوع]]</f>
        <v>0</v>
      </c>
      <c r="L40" s="65"/>
    </row>
    <row r="41" spans="1:12" x14ac:dyDescent="0.3">
      <c r="A41" s="53">
        <f t="shared" si="0"/>
        <v>38</v>
      </c>
      <c r="B41" s="56"/>
      <c r="C41" s="57"/>
      <c r="D41" s="56"/>
      <c r="E41" s="58"/>
      <c r="F41" s="64"/>
      <c r="G41" s="58"/>
      <c r="H41" s="58">
        <f>Table5[[#This Row],[العدد]]*Table5[[#This Row],[الفئة]]</f>
        <v>0</v>
      </c>
      <c r="I4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41" s="58"/>
      <c r="K41" s="58">
        <f>Table5[[#This Row],[الاجمالي]]-Table5[[#This Row],[المبلغ المدفوع]]</f>
        <v>0</v>
      </c>
      <c r="L41" s="65"/>
    </row>
    <row r="42" spans="1:12" x14ac:dyDescent="0.3">
      <c r="A42" s="53">
        <f t="shared" si="0"/>
        <v>39</v>
      </c>
      <c r="B42" s="56" t="s">
        <v>39</v>
      </c>
      <c r="C42" s="57">
        <v>45276</v>
      </c>
      <c r="D42" s="56">
        <v>213</v>
      </c>
      <c r="E42" s="58">
        <v>13</v>
      </c>
      <c r="F42" s="64">
        <v>0.8</v>
      </c>
      <c r="G42" s="58">
        <v>35</v>
      </c>
      <c r="H42" s="58">
        <f>Table5[[#This Row],[العدد]]*Table5[[#This Row],[الفئة]]</f>
        <v>10.4</v>
      </c>
      <c r="I4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455</v>
      </c>
      <c r="J42" s="58">
        <f>Table5[[#This Row],[الاجمالي]]</f>
        <v>455</v>
      </c>
      <c r="K42" s="58">
        <f>Table5[[#This Row],[الاجمالي]]-Table5[[#This Row],[المبلغ المدفوع]]</f>
        <v>0</v>
      </c>
      <c r="L42" s="65"/>
    </row>
    <row r="43" spans="1:12" x14ac:dyDescent="0.3">
      <c r="A43" s="53">
        <f t="shared" si="0"/>
        <v>40</v>
      </c>
      <c r="B43" s="56" t="s">
        <v>39</v>
      </c>
      <c r="C43" s="57">
        <v>45276</v>
      </c>
      <c r="D43" s="56">
        <v>213</v>
      </c>
      <c r="E43" s="58">
        <v>5</v>
      </c>
      <c r="F43" s="64">
        <v>0.8</v>
      </c>
      <c r="G43" s="58">
        <v>35</v>
      </c>
      <c r="H43" s="58">
        <f>Table5[[#This Row],[العدد]]*Table5[[#This Row],[الفئة]]</f>
        <v>4</v>
      </c>
      <c r="I4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175</v>
      </c>
      <c r="J43" s="58">
        <f>Table5[[#This Row],[الاجمالي]]</f>
        <v>175</v>
      </c>
      <c r="K43" s="58">
        <f>Table5[[#This Row],[الاجمالي]]-Table5[[#This Row],[المبلغ المدفوع]]</f>
        <v>0</v>
      </c>
      <c r="L43" s="65"/>
    </row>
    <row r="44" spans="1:12" x14ac:dyDescent="0.3">
      <c r="A44" s="53">
        <f t="shared" si="0"/>
        <v>41</v>
      </c>
      <c r="B44" s="56"/>
      <c r="C44" s="57"/>
      <c r="D44" s="56"/>
      <c r="E44" s="58"/>
      <c r="F44" s="64"/>
      <c r="G44" s="58"/>
      <c r="H44" s="58">
        <f>Table5[[#This Row],[العدد]]*Table5[[#This Row],[الفئة]]</f>
        <v>0</v>
      </c>
      <c r="I4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44" s="58"/>
      <c r="K44" s="58">
        <f>Table5[[#This Row],[الاجمالي]]-Table5[[#This Row],[المبلغ المدفوع]]</f>
        <v>0</v>
      </c>
      <c r="L44" s="65"/>
    </row>
    <row r="45" spans="1:12" x14ac:dyDescent="0.3">
      <c r="A45" s="53">
        <f t="shared" si="0"/>
        <v>42</v>
      </c>
      <c r="B45" s="56" t="s">
        <v>40</v>
      </c>
      <c r="C45" s="57">
        <v>45276</v>
      </c>
      <c r="D45" s="56">
        <v>214</v>
      </c>
      <c r="E45" s="58">
        <v>30</v>
      </c>
      <c r="F45" s="64">
        <v>5</v>
      </c>
      <c r="G45" s="58">
        <v>38</v>
      </c>
      <c r="H45" s="58">
        <f>Table5[[#This Row],[العدد]]*Table5[[#This Row],[الفئة]]</f>
        <v>150</v>
      </c>
      <c r="I4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5700</v>
      </c>
      <c r="J45" s="58">
        <f>Table5[[#This Row],[الاجمالي]]</f>
        <v>5700</v>
      </c>
      <c r="K45" s="58">
        <f>Table5[[#This Row],[الاجمالي]]-Table5[[#This Row],[المبلغ المدفوع]]</f>
        <v>0</v>
      </c>
      <c r="L45" s="65" t="s">
        <v>41</v>
      </c>
    </row>
    <row r="46" spans="1:12" x14ac:dyDescent="0.3">
      <c r="A46" s="53">
        <f t="shared" si="0"/>
        <v>43</v>
      </c>
      <c r="B46" s="56" t="s">
        <v>40</v>
      </c>
      <c r="C46" s="57">
        <v>45276</v>
      </c>
      <c r="D46" s="56">
        <v>214</v>
      </c>
      <c r="E46" s="58">
        <v>15</v>
      </c>
      <c r="F46" s="64">
        <v>5</v>
      </c>
      <c r="G46" s="58">
        <v>40</v>
      </c>
      <c r="H46" s="58">
        <f>Table5[[#This Row],[العدد]]*Table5[[#This Row],[الفئة]]</f>
        <v>75</v>
      </c>
      <c r="I4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3000</v>
      </c>
      <c r="J46" s="58">
        <f>Table5[[#This Row],[الاجمالي]]</f>
        <v>3000</v>
      </c>
      <c r="K46" s="58">
        <f>Table5[[#This Row],[الاجمالي]]-Table5[[#This Row],[المبلغ المدفوع]]</f>
        <v>0</v>
      </c>
      <c r="L46" s="65" t="s">
        <v>41</v>
      </c>
    </row>
    <row r="47" spans="1:12" x14ac:dyDescent="0.3">
      <c r="A47" s="53">
        <f t="shared" si="0"/>
        <v>44</v>
      </c>
      <c r="B47" s="56"/>
      <c r="C47" s="57"/>
      <c r="D47" s="56"/>
      <c r="E47" s="58"/>
      <c r="F47" s="64"/>
      <c r="G47" s="58"/>
      <c r="H47" s="58">
        <f>Table5[[#This Row],[العدد]]*Table5[[#This Row],[الفئة]]</f>
        <v>0</v>
      </c>
      <c r="I4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47" s="58"/>
      <c r="K47" s="58">
        <f>Table5[[#This Row],[الاجمالي]]-Table5[[#This Row],[المبلغ المدفوع]]</f>
        <v>0</v>
      </c>
      <c r="L47" s="65"/>
    </row>
    <row r="48" spans="1:12" x14ac:dyDescent="0.3">
      <c r="A48" s="53">
        <f t="shared" si="0"/>
        <v>45</v>
      </c>
      <c r="B48" s="56" t="s">
        <v>32</v>
      </c>
      <c r="C48" s="57">
        <v>45278</v>
      </c>
      <c r="D48" s="56">
        <v>215</v>
      </c>
      <c r="E48" s="58">
        <v>1</v>
      </c>
      <c r="F48" s="64">
        <v>0.8</v>
      </c>
      <c r="G48" s="58">
        <v>35</v>
      </c>
      <c r="H48" s="58">
        <f>Table5[[#This Row],[العدد]]*Table5[[#This Row],[الفئة]]</f>
        <v>0.8</v>
      </c>
      <c r="I4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35</v>
      </c>
      <c r="J48" s="58">
        <f>Table5[[#This Row],[الاجمالي]]</f>
        <v>35</v>
      </c>
      <c r="K48" s="58">
        <f>Table5[[#This Row],[الاجمالي]]-Table5[[#This Row],[المبلغ المدفوع]]</f>
        <v>0</v>
      </c>
      <c r="L48" s="65"/>
    </row>
    <row r="49" spans="1:12" x14ac:dyDescent="0.3">
      <c r="A49" s="53">
        <f t="shared" si="0"/>
        <v>46</v>
      </c>
      <c r="B49" s="56" t="s">
        <v>32</v>
      </c>
      <c r="C49" s="57">
        <v>45278</v>
      </c>
      <c r="D49" s="56">
        <v>215</v>
      </c>
      <c r="E49" s="58">
        <v>1</v>
      </c>
      <c r="F49" s="64">
        <v>1.6</v>
      </c>
      <c r="G49" s="58">
        <v>35</v>
      </c>
      <c r="H49" s="58">
        <f>Table5[[#This Row],[العدد]]*Table5[[#This Row],[الفئة]]</f>
        <v>1.6</v>
      </c>
      <c r="I4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70</v>
      </c>
      <c r="J49" s="58">
        <f>Table5[[#This Row],[الاجمالي]]</f>
        <v>70</v>
      </c>
      <c r="K49" s="58">
        <f>Table5[[#This Row],[الاجمالي]]-Table5[[#This Row],[المبلغ المدفوع]]</f>
        <v>0</v>
      </c>
      <c r="L49" s="65"/>
    </row>
    <row r="50" spans="1:12" x14ac:dyDescent="0.3">
      <c r="A50" s="53">
        <f t="shared" si="0"/>
        <v>47</v>
      </c>
      <c r="B50" s="56" t="s">
        <v>32</v>
      </c>
      <c r="C50" s="57">
        <v>45278</v>
      </c>
      <c r="D50" s="56">
        <v>215</v>
      </c>
      <c r="E50" s="58">
        <v>1</v>
      </c>
      <c r="F50" s="64">
        <v>5</v>
      </c>
      <c r="G50" s="58">
        <v>38</v>
      </c>
      <c r="H50" s="58">
        <f>Table5[[#This Row],[العدد]]*Table5[[#This Row],[الفئة]]</f>
        <v>5</v>
      </c>
      <c r="I5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190</v>
      </c>
      <c r="J50" s="58">
        <f>Table5[[#This Row],[الاجمالي]]</f>
        <v>190</v>
      </c>
      <c r="K50" s="58">
        <f>Table5[[#This Row],[الاجمالي]]-Table5[[#This Row],[المبلغ المدفوع]]</f>
        <v>0</v>
      </c>
      <c r="L50" s="65"/>
    </row>
    <row r="51" spans="1:12" x14ac:dyDescent="0.3">
      <c r="A51" s="53">
        <f t="shared" si="0"/>
        <v>48</v>
      </c>
      <c r="B51" s="56"/>
      <c r="C51" s="57"/>
      <c r="D51" s="56"/>
      <c r="E51" s="58"/>
      <c r="F51" s="64"/>
      <c r="G51" s="58"/>
      <c r="H51" s="58">
        <f>Table5[[#This Row],[العدد]]*Table5[[#This Row],[الفئة]]</f>
        <v>0</v>
      </c>
      <c r="I5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51" s="58"/>
      <c r="K51" s="58">
        <f>Table5[[#This Row],[الاجمالي]]-Table5[[#This Row],[المبلغ المدفوع]]</f>
        <v>0</v>
      </c>
      <c r="L51" s="65"/>
    </row>
    <row r="52" spans="1:12" x14ac:dyDescent="0.3">
      <c r="A52" s="53">
        <f t="shared" si="0"/>
        <v>49</v>
      </c>
      <c r="B52" s="57" t="s">
        <v>42</v>
      </c>
      <c r="C52" s="57">
        <v>45281</v>
      </c>
      <c r="D52" s="56">
        <v>216</v>
      </c>
      <c r="E52" s="58">
        <v>15</v>
      </c>
      <c r="F52" s="64">
        <v>5</v>
      </c>
      <c r="G52" s="58">
        <v>40</v>
      </c>
      <c r="H52" s="58">
        <f>Table5[[#This Row],[العدد]]*Table5[[#This Row],[الفئة]]</f>
        <v>75</v>
      </c>
      <c r="I5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3000</v>
      </c>
      <c r="J52" s="58"/>
      <c r="K52" s="58">
        <f>Table5[[#This Row],[الاجمالي]]-Table5[[#This Row],[المبلغ المدفوع]]</f>
        <v>3000</v>
      </c>
      <c r="L52" s="65"/>
    </row>
    <row r="53" spans="1:12" x14ac:dyDescent="0.3">
      <c r="A53" s="53">
        <f t="shared" si="0"/>
        <v>50</v>
      </c>
      <c r="B53" s="57" t="s">
        <v>42</v>
      </c>
      <c r="C53" s="57">
        <v>45281</v>
      </c>
      <c r="D53" s="56">
        <v>216</v>
      </c>
      <c r="E53" s="58">
        <v>20</v>
      </c>
      <c r="F53" s="64">
        <v>1.6</v>
      </c>
      <c r="G53" s="58">
        <v>38</v>
      </c>
      <c r="H53" s="58">
        <f>Table5[[#This Row],[العدد]]*Table5[[#This Row],[الفئة]]</f>
        <v>32</v>
      </c>
      <c r="I5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1520</v>
      </c>
      <c r="J53" s="58"/>
      <c r="K53" s="58">
        <f>Table5[[#This Row],[الاجمالي]]-Table5[[#This Row],[المبلغ المدفوع]]</f>
        <v>1520</v>
      </c>
      <c r="L53" s="65"/>
    </row>
    <row r="54" spans="1:12" x14ac:dyDescent="0.3">
      <c r="A54" s="53">
        <f t="shared" si="0"/>
        <v>51</v>
      </c>
      <c r="B54" s="57" t="s">
        <v>42</v>
      </c>
      <c r="C54" s="57">
        <v>45281</v>
      </c>
      <c r="D54" s="56">
        <v>216</v>
      </c>
      <c r="E54" s="58">
        <v>24</v>
      </c>
      <c r="F54" s="64">
        <v>0.8</v>
      </c>
      <c r="G54" s="58">
        <v>38</v>
      </c>
      <c r="H54" s="58">
        <f>Table5[[#This Row],[العدد]]*Table5[[#This Row],[الفئة]]</f>
        <v>19.200000000000003</v>
      </c>
      <c r="I5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912</v>
      </c>
      <c r="J54" s="58"/>
      <c r="K54" s="58">
        <f>Table5[[#This Row],[الاجمالي]]-Table5[[#This Row],[المبلغ المدفوع]]</f>
        <v>912</v>
      </c>
      <c r="L54" s="65"/>
    </row>
    <row r="55" spans="1:12" x14ac:dyDescent="0.3">
      <c r="A55" s="53">
        <f t="shared" si="0"/>
        <v>52</v>
      </c>
      <c r="B55" s="56"/>
      <c r="C55" s="57"/>
      <c r="D55" s="56"/>
      <c r="E55" s="58"/>
      <c r="F55" s="64"/>
      <c r="G55" s="58"/>
      <c r="H55" s="58">
        <f>Table5[[#This Row],[العدد]]*Table5[[#This Row],[الفئة]]</f>
        <v>0</v>
      </c>
      <c r="I5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55" s="58"/>
      <c r="K55" s="58">
        <f>Table5[[#This Row],[الاجمالي]]-Table5[[#This Row],[المبلغ المدفوع]]</f>
        <v>0</v>
      </c>
      <c r="L55" s="65"/>
    </row>
    <row r="56" spans="1:12" x14ac:dyDescent="0.3">
      <c r="A56" s="53">
        <f t="shared" si="0"/>
        <v>53</v>
      </c>
      <c r="B56" s="56" t="s">
        <v>43</v>
      </c>
      <c r="C56" s="57">
        <v>45282</v>
      </c>
      <c r="D56" s="56">
        <v>217</v>
      </c>
      <c r="E56" s="58">
        <v>100</v>
      </c>
      <c r="F56" s="64">
        <v>5</v>
      </c>
      <c r="G56" s="58">
        <v>39</v>
      </c>
      <c r="H56" s="58">
        <f>Table5[[#This Row],[العدد]]*Table5[[#This Row],[الفئة]]</f>
        <v>500</v>
      </c>
      <c r="I5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19500</v>
      </c>
      <c r="J56" s="58">
        <f>Table5[[#This Row],[الاجمالي]]</f>
        <v>19500</v>
      </c>
      <c r="K56" s="58">
        <f>Table5[[#This Row],[الاجمالي]]-Table5[[#This Row],[المبلغ المدفوع]]</f>
        <v>0</v>
      </c>
      <c r="L56" s="65"/>
    </row>
    <row r="57" spans="1:12" x14ac:dyDescent="0.3">
      <c r="A57" s="53">
        <f t="shared" si="0"/>
        <v>54</v>
      </c>
      <c r="B57" s="56"/>
      <c r="C57" s="57"/>
      <c r="D57" s="56"/>
      <c r="E57" s="58"/>
      <c r="F57" s="64"/>
      <c r="G57" s="58"/>
      <c r="H57" s="58">
        <f>Table5[[#This Row],[العدد]]*Table5[[#This Row],[الفئة]]</f>
        <v>0</v>
      </c>
      <c r="I5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57" s="58"/>
      <c r="K57" s="58">
        <f>Table5[[#This Row],[الاجمالي]]-Table5[[#This Row],[المبلغ المدفوع]]</f>
        <v>0</v>
      </c>
      <c r="L57" s="65"/>
    </row>
    <row r="58" spans="1:12" x14ac:dyDescent="0.3">
      <c r="A58" s="53">
        <f t="shared" si="0"/>
        <v>55</v>
      </c>
      <c r="B58" s="56" t="s">
        <v>44</v>
      </c>
      <c r="C58" s="57">
        <v>45283</v>
      </c>
      <c r="D58" s="56">
        <v>218</v>
      </c>
      <c r="E58" s="58">
        <v>4</v>
      </c>
      <c r="F58" s="64">
        <v>1.6</v>
      </c>
      <c r="G58" s="58">
        <v>40</v>
      </c>
      <c r="H58" s="58">
        <f>Table5[[#This Row],[العدد]]*Table5[[#This Row],[الفئة]]</f>
        <v>6.4</v>
      </c>
      <c r="I5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320</v>
      </c>
      <c r="J58" s="58">
        <v>400</v>
      </c>
      <c r="K58" s="67">
        <f>Table5[[#This Row],[الاجمالي]]-Table5[[#This Row],[المبلغ المدفوع]]</f>
        <v>-80</v>
      </c>
      <c r="L58" s="65"/>
    </row>
    <row r="59" spans="1:12" x14ac:dyDescent="0.3">
      <c r="A59" s="53">
        <f t="shared" si="0"/>
        <v>56</v>
      </c>
      <c r="B59" s="56"/>
      <c r="C59" s="57"/>
      <c r="D59" s="56"/>
      <c r="E59" s="58"/>
      <c r="F59" s="64"/>
      <c r="G59" s="58"/>
      <c r="H59" s="58">
        <f>Table5[[#This Row],[العدد]]*Table5[[#This Row],[الفئة]]</f>
        <v>0</v>
      </c>
      <c r="I5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59" s="58"/>
      <c r="K59" s="58">
        <f>Table5[[#This Row],[الاجمالي]]-Table5[[#This Row],[المبلغ المدفوع]]</f>
        <v>0</v>
      </c>
      <c r="L59" s="65"/>
    </row>
    <row r="60" spans="1:12" x14ac:dyDescent="0.3">
      <c r="A60" s="53">
        <f t="shared" si="0"/>
        <v>57</v>
      </c>
      <c r="B60" s="56" t="s">
        <v>45</v>
      </c>
      <c r="C60" s="57">
        <v>45281</v>
      </c>
      <c r="D60" s="56">
        <v>219</v>
      </c>
      <c r="E60" s="58">
        <v>6</v>
      </c>
      <c r="F60" s="64">
        <v>5</v>
      </c>
      <c r="G60" s="58">
        <v>39</v>
      </c>
      <c r="H60" s="58">
        <f>Table5[[#This Row],[العدد]]*Table5[[#This Row],[الفئة]]</f>
        <v>30</v>
      </c>
      <c r="I6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1170</v>
      </c>
      <c r="J60" s="58">
        <f>Table5[[#This Row],[الاجمالي]]</f>
        <v>1170</v>
      </c>
      <c r="K60" s="58">
        <f>Table5[[#This Row],[الاجمالي]]-Table5[[#This Row],[المبلغ المدفوع]]</f>
        <v>0</v>
      </c>
      <c r="L60" s="65"/>
    </row>
    <row r="61" spans="1:12" x14ac:dyDescent="0.3">
      <c r="A61" s="53">
        <f t="shared" si="0"/>
        <v>58</v>
      </c>
      <c r="B61" s="56"/>
      <c r="C61" s="57"/>
      <c r="D61" s="56"/>
      <c r="E61" s="58"/>
      <c r="F61" s="64"/>
      <c r="G61" s="58"/>
      <c r="H61" s="58">
        <f>Table5[[#This Row],[العدد]]*Table5[[#This Row],[الفئة]]</f>
        <v>0</v>
      </c>
      <c r="I6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61" s="58"/>
      <c r="K61" s="58">
        <f>Table5[[#This Row],[الاجمالي]]-Table5[[#This Row],[المبلغ المدفوع]]</f>
        <v>0</v>
      </c>
      <c r="L61" s="65"/>
    </row>
    <row r="62" spans="1:12" x14ac:dyDescent="0.3">
      <c r="A62" s="53">
        <f t="shared" si="0"/>
        <v>59</v>
      </c>
      <c r="B62" s="57" t="s">
        <v>46</v>
      </c>
      <c r="C62" s="57">
        <v>45282</v>
      </c>
      <c r="D62" s="56">
        <v>220</v>
      </c>
      <c r="E62" s="58">
        <v>5</v>
      </c>
      <c r="F62" s="64">
        <v>5</v>
      </c>
      <c r="G62" s="58">
        <v>38</v>
      </c>
      <c r="H62" s="58">
        <f>Table5[[#This Row],[العدد]]*Table5[[#This Row],[الفئة]]</f>
        <v>25</v>
      </c>
      <c r="I6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950</v>
      </c>
      <c r="J62" s="58">
        <f>Table5[[#This Row],[الاجمالي]]</f>
        <v>950</v>
      </c>
      <c r="K62" s="58">
        <f>Table5[[#This Row],[الاجمالي]]-Table5[[#This Row],[المبلغ المدفوع]]</f>
        <v>0</v>
      </c>
      <c r="L62" s="65"/>
    </row>
    <row r="63" spans="1:12" x14ac:dyDescent="0.3">
      <c r="A63" s="53">
        <f t="shared" si="0"/>
        <v>60</v>
      </c>
      <c r="B63" s="56"/>
      <c r="C63" s="57"/>
      <c r="D63" s="56"/>
      <c r="E63" s="58"/>
      <c r="F63" s="64"/>
      <c r="G63" s="58"/>
      <c r="H63" s="58">
        <f>Table5[[#This Row],[العدد]]*Table5[[#This Row],[الفئة]]</f>
        <v>0</v>
      </c>
      <c r="I6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63" s="58"/>
      <c r="K63" s="58">
        <f>Table5[[#This Row],[الاجمالي]]-Table5[[#This Row],[المبلغ المدفوع]]</f>
        <v>0</v>
      </c>
      <c r="L63" s="65"/>
    </row>
    <row r="64" spans="1:12" x14ac:dyDescent="0.3">
      <c r="A64" s="53">
        <f t="shared" si="0"/>
        <v>61</v>
      </c>
      <c r="B64" s="56" t="s">
        <v>47</v>
      </c>
      <c r="C64" s="57">
        <v>45283</v>
      </c>
      <c r="D64" s="56">
        <v>221</v>
      </c>
      <c r="E64" s="58">
        <v>2</v>
      </c>
      <c r="F64" s="64">
        <v>5</v>
      </c>
      <c r="G64" s="58">
        <v>40</v>
      </c>
      <c r="H64" s="58">
        <f>Table5[[#This Row],[العدد]]*Table5[[#This Row],[الفئة]]</f>
        <v>10</v>
      </c>
      <c r="I6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</v>
      </c>
      <c r="J64" s="58">
        <v>400</v>
      </c>
      <c r="K64" s="58">
        <f>Table5[[#This Row],[الاجمالي]]-Table5[[#This Row],[المبلغ المدفوع]]</f>
        <v>0</v>
      </c>
      <c r="L64" s="65"/>
    </row>
    <row r="65" spans="1:12" x14ac:dyDescent="0.3">
      <c r="A65" s="53">
        <f t="shared" si="0"/>
        <v>62</v>
      </c>
      <c r="B65" s="56"/>
      <c r="C65" s="57"/>
      <c r="D65" s="56"/>
      <c r="E65" s="58"/>
      <c r="F65" s="64"/>
      <c r="G65" s="58"/>
      <c r="H65" s="58">
        <f>Table5[[#This Row],[العدد]]*Table5[[#This Row],[الفئة]]</f>
        <v>0</v>
      </c>
      <c r="I6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65" s="58"/>
      <c r="K65" s="58">
        <f>Table5[[#This Row],[الاجمالي]]-Table5[[#This Row],[المبلغ المدفوع]]</f>
        <v>0</v>
      </c>
      <c r="L65" s="65"/>
    </row>
    <row r="66" spans="1:12" x14ac:dyDescent="0.3">
      <c r="A66" s="53">
        <f t="shared" si="0"/>
        <v>63</v>
      </c>
      <c r="B66" s="56" t="s">
        <v>48</v>
      </c>
      <c r="C66" s="57">
        <v>45283</v>
      </c>
      <c r="D66" s="56">
        <v>222</v>
      </c>
      <c r="E66" s="58">
        <v>100</v>
      </c>
      <c r="F66" s="64">
        <v>0.8</v>
      </c>
      <c r="G66" s="58">
        <v>37</v>
      </c>
      <c r="H66" s="58">
        <f>Table5[[#This Row],[العدد]]*Table5[[#This Row],[الفئة]]</f>
        <v>80</v>
      </c>
      <c r="I6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3700</v>
      </c>
      <c r="J66" s="58">
        <v>3700</v>
      </c>
      <c r="K66" s="58">
        <f>Table5[[#This Row],[الاجمالي]]-Table5[[#This Row],[المبلغ المدفوع]]</f>
        <v>0</v>
      </c>
      <c r="L66" s="65"/>
    </row>
    <row r="67" spans="1:12" x14ac:dyDescent="0.3">
      <c r="A67" s="53">
        <f t="shared" si="0"/>
        <v>64</v>
      </c>
      <c r="B67" s="56"/>
      <c r="C67" s="57"/>
      <c r="D67" s="56"/>
      <c r="E67" s="58"/>
      <c r="F67" s="64"/>
      <c r="G67" s="58"/>
      <c r="H67" s="58">
        <f>Table5[[#This Row],[العدد]]*Table5[[#This Row],[الفئة]]</f>
        <v>0</v>
      </c>
      <c r="I6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67" s="58"/>
      <c r="K67" s="58">
        <f>Table5[[#This Row],[الاجمالي]]-Table5[[#This Row],[المبلغ المدفوع]]</f>
        <v>0</v>
      </c>
      <c r="L67" s="65"/>
    </row>
    <row r="68" spans="1:12" x14ac:dyDescent="0.3">
      <c r="A68" s="53">
        <f t="shared" si="0"/>
        <v>65</v>
      </c>
      <c r="B68" s="56" t="s">
        <v>49</v>
      </c>
      <c r="C68" s="57">
        <v>45285</v>
      </c>
      <c r="D68" s="56">
        <v>223</v>
      </c>
      <c r="E68" s="58">
        <v>50</v>
      </c>
      <c r="F68" s="64">
        <v>5</v>
      </c>
      <c r="G68" s="58">
        <v>39.5</v>
      </c>
      <c r="H68" s="58">
        <f>Table5[[#This Row],[العدد]]*Table5[[#This Row],[الفئة]]</f>
        <v>250</v>
      </c>
      <c r="I6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9875</v>
      </c>
      <c r="J68" s="58">
        <f>Table5[[#This Row],[الاجمالي]]</f>
        <v>9875</v>
      </c>
      <c r="K68" s="58">
        <f>Table5[[#This Row],[الاجمالي]]-Table5[[#This Row],[المبلغ المدفوع]]</f>
        <v>0</v>
      </c>
      <c r="L68" s="65"/>
    </row>
    <row r="69" spans="1:12" x14ac:dyDescent="0.3">
      <c r="A69" s="53">
        <f t="shared" si="0"/>
        <v>66</v>
      </c>
      <c r="B69" s="56"/>
      <c r="C69" s="57"/>
      <c r="D69" s="56"/>
      <c r="E69" s="58"/>
      <c r="F69" s="64"/>
      <c r="G69" s="58"/>
      <c r="H69" s="58">
        <f>Table5[[#This Row],[العدد]]*Table5[[#This Row],[الفئة]]</f>
        <v>0</v>
      </c>
      <c r="I6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69" s="58"/>
      <c r="K69" s="58">
        <f>Table5[[#This Row],[الاجمالي]]-Table5[[#This Row],[المبلغ المدفوع]]</f>
        <v>0</v>
      </c>
      <c r="L69" s="65"/>
    </row>
    <row r="70" spans="1:12" x14ac:dyDescent="0.3">
      <c r="A70" s="53">
        <f t="shared" si="0"/>
        <v>67</v>
      </c>
      <c r="B70" s="56" t="s">
        <v>50</v>
      </c>
      <c r="C70" s="57">
        <v>45283</v>
      </c>
      <c r="D70" s="56">
        <v>224</v>
      </c>
      <c r="E70" s="58">
        <v>1</v>
      </c>
      <c r="F70" s="64">
        <v>1.6</v>
      </c>
      <c r="G70" s="58"/>
      <c r="H70" s="58">
        <f>Table5[[#This Row],[العدد]]*Table5[[#This Row],[الفئة]]</f>
        <v>1.6</v>
      </c>
      <c r="I7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0" s="58"/>
      <c r="K70" s="58">
        <f>Table5[[#This Row],[الاجمالي]]-Table5[[#This Row],[المبلغ المدفوع]]</f>
        <v>0</v>
      </c>
      <c r="L70" s="65"/>
    </row>
    <row r="71" spans="1:12" x14ac:dyDescent="0.3">
      <c r="A71" s="53">
        <f t="shared" si="0"/>
        <v>68</v>
      </c>
      <c r="B71" s="56" t="s">
        <v>50</v>
      </c>
      <c r="C71" s="57">
        <v>45283</v>
      </c>
      <c r="D71" s="56">
        <v>224</v>
      </c>
      <c r="E71" s="58">
        <v>1</v>
      </c>
      <c r="F71" s="64">
        <v>15</v>
      </c>
      <c r="G71" s="58"/>
      <c r="H71" s="58">
        <f>Table5[[#This Row],[العدد]]*Table5[[#This Row],[الفئة]]</f>
        <v>15</v>
      </c>
      <c r="I7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1" s="58"/>
      <c r="K71" s="58">
        <f>Table5[[#This Row],[الاجمالي]]-Table5[[#This Row],[المبلغ المدفوع]]</f>
        <v>0</v>
      </c>
      <c r="L71" s="65"/>
    </row>
    <row r="72" spans="1:12" x14ac:dyDescent="0.3">
      <c r="A72" s="53">
        <f t="shared" si="0"/>
        <v>69</v>
      </c>
      <c r="B72" s="56"/>
      <c r="C72" s="57"/>
      <c r="D72" s="56"/>
      <c r="E72" s="58"/>
      <c r="F72" s="64"/>
      <c r="G72" s="58"/>
      <c r="H72" s="58">
        <f>Table5[[#This Row],[العدد]]*Table5[[#This Row],[الفئة]]</f>
        <v>0</v>
      </c>
      <c r="I7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2" s="58"/>
      <c r="K72" s="58">
        <f>Table5[[#This Row],[الاجمالي]]-Table5[[#This Row],[المبلغ المدفوع]]</f>
        <v>0</v>
      </c>
      <c r="L72" s="65"/>
    </row>
    <row r="73" spans="1:12" x14ac:dyDescent="0.3">
      <c r="A73" s="53">
        <f t="shared" si="0"/>
        <v>70</v>
      </c>
      <c r="B73" s="56" t="s">
        <v>48</v>
      </c>
      <c r="C73" s="57">
        <v>45287</v>
      </c>
      <c r="D73" s="56">
        <v>225</v>
      </c>
      <c r="E73" s="58">
        <v>2</v>
      </c>
      <c r="F73" s="64">
        <v>5</v>
      </c>
      <c r="G73" s="58">
        <v>40</v>
      </c>
      <c r="H73" s="58">
        <f>Table5[[#This Row],[العدد]]*Table5[[#This Row],[الفئة]]</f>
        <v>10</v>
      </c>
      <c r="I7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</v>
      </c>
      <c r="J73" s="58">
        <v>400</v>
      </c>
      <c r="K73" s="58">
        <f>Table5[[#This Row],[الاجمالي]]-Table5[[#This Row],[المبلغ المدفوع]]</f>
        <v>0</v>
      </c>
      <c r="L73" s="65"/>
    </row>
    <row r="74" spans="1:12" x14ac:dyDescent="0.3">
      <c r="A74" s="53">
        <f t="shared" si="0"/>
        <v>71</v>
      </c>
      <c r="B74" s="56"/>
      <c r="C74" s="57"/>
      <c r="D74" s="56"/>
      <c r="E74" s="58"/>
      <c r="F74" s="64"/>
      <c r="G74" s="58"/>
      <c r="H74" s="58">
        <f>Table5[[#This Row],[العدد]]*Table5[[#This Row],[الفئة]]</f>
        <v>0</v>
      </c>
      <c r="I7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4" s="58"/>
      <c r="K74" s="58">
        <f>Table5[[#This Row],[الاجمالي]]-Table5[[#This Row],[المبلغ المدفوع]]</f>
        <v>0</v>
      </c>
      <c r="L74" s="65"/>
    </row>
    <row r="75" spans="1:12" x14ac:dyDescent="0.3">
      <c r="A75" s="53">
        <f t="shared" si="0"/>
        <v>72</v>
      </c>
      <c r="B75" s="56" t="s">
        <v>51</v>
      </c>
      <c r="C75" s="57">
        <v>45288</v>
      </c>
      <c r="D75" s="56">
        <v>226</v>
      </c>
      <c r="E75" s="58">
        <v>2</v>
      </c>
      <c r="F75" s="64">
        <v>5</v>
      </c>
      <c r="G75" s="58">
        <v>40</v>
      </c>
      <c r="H75" s="58">
        <f>Table5[[#This Row],[العدد]]*Table5[[#This Row],[الفئة]]</f>
        <v>10</v>
      </c>
      <c r="I7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</v>
      </c>
      <c r="J75" s="58">
        <v>400</v>
      </c>
      <c r="K75" s="58">
        <f>Table5[[#This Row],[الاجمالي]]-Table5[[#This Row],[المبلغ المدفوع]]</f>
        <v>0</v>
      </c>
      <c r="L75" s="65"/>
    </row>
    <row r="76" spans="1:12" x14ac:dyDescent="0.3">
      <c r="A76" s="53">
        <f t="shared" si="0"/>
        <v>73</v>
      </c>
      <c r="B76" s="56" t="s">
        <v>51</v>
      </c>
      <c r="C76" s="57">
        <v>45288</v>
      </c>
      <c r="D76" s="56">
        <v>226</v>
      </c>
      <c r="E76" s="58">
        <v>10</v>
      </c>
      <c r="F76" s="64">
        <v>1.6</v>
      </c>
      <c r="G76" s="58">
        <v>38</v>
      </c>
      <c r="H76" s="58">
        <f>Table5[[#This Row],[العدد]]*Table5[[#This Row],[الفئة]]</f>
        <v>16</v>
      </c>
      <c r="I7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760</v>
      </c>
      <c r="J76" s="58">
        <v>700</v>
      </c>
      <c r="K76" s="58">
        <f>Table5[[#This Row],[الاجمالي]]-Table5[[#This Row],[المبلغ المدفوع]]</f>
        <v>60</v>
      </c>
      <c r="L76" s="65" t="s">
        <v>52</v>
      </c>
    </row>
    <row r="77" spans="1:12" x14ac:dyDescent="0.3">
      <c r="A77" s="53">
        <f t="shared" si="0"/>
        <v>74</v>
      </c>
      <c r="B77" s="56"/>
      <c r="C77" s="57"/>
      <c r="D77" s="56"/>
      <c r="E77" s="58"/>
      <c r="F77" s="64"/>
      <c r="G77" s="58"/>
      <c r="H77" s="58">
        <f>Table5[[#This Row],[العدد]]*Table5[[#This Row],[الفئة]]</f>
        <v>0</v>
      </c>
      <c r="I7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7" s="58"/>
      <c r="K77" s="58">
        <f>Table5[[#This Row],[الاجمالي]]-Table5[[#This Row],[المبلغ المدفوع]]</f>
        <v>0</v>
      </c>
      <c r="L77" s="65"/>
    </row>
    <row r="78" spans="1:12" x14ac:dyDescent="0.3">
      <c r="A78" s="53">
        <f t="shared" si="0"/>
        <v>75</v>
      </c>
      <c r="B78" s="56" t="s">
        <v>21</v>
      </c>
      <c r="C78" s="57">
        <v>45288</v>
      </c>
      <c r="D78" s="56">
        <v>227</v>
      </c>
      <c r="E78" s="58">
        <v>2</v>
      </c>
      <c r="F78" s="64">
        <v>5</v>
      </c>
      <c r="G78" s="58">
        <v>40</v>
      </c>
      <c r="H78" s="58">
        <f>Table5[[#This Row],[العدد]]*Table5[[#This Row],[الفئة]]</f>
        <v>10</v>
      </c>
      <c r="I7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</v>
      </c>
      <c r="J78" s="58">
        <f>Table5[[#This Row],[الاجمالي]]</f>
        <v>400</v>
      </c>
      <c r="K78" s="58">
        <f>Table5[[#This Row],[الاجمالي]]-Table5[[#This Row],[المبلغ المدفوع]]</f>
        <v>0</v>
      </c>
      <c r="L78" s="65"/>
    </row>
    <row r="79" spans="1:12" x14ac:dyDescent="0.3">
      <c r="A79" s="53">
        <f t="shared" si="0"/>
        <v>76</v>
      </c>
      <c r="B79" s="56"/>
      <c r="C79" s="57"/>
      <c r="D79" s="56"/>
      <c r="E79" s="58"/>
      <c r="F79" s="64"/>
      <c r="G79" s="58"/>
      <c r="H79" s="58">
        <f>Table5[[#This Row],[العدد]]*Table5[[#This Row],[الفئة]]</f>
        <v>0</v>
      </c>
      <c r="I7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79" s="58"/>
      <c r="K79" s="58">
        <f>Table5[[#This Row],[الاجمالي]]-Table5[[#This Row],[المبلغ المدفوع]]</f>
        <v>0</v>
      </c>
      <c r="L79" s="65"/>
    </row>
    <row r="80" spans="1:12" x14ac:dyDescent="0.3">
      <c r="A80" s="53">
        <f t="shared" si="0"/>
        <v>77</v>
      </c>
      <c r="B80" s="56" t="s">
        <v>45</v>
      </c>
      <c r="C80" s="57">
        <v>45289</v>
      </c>
      <c r="D80" s="56">
        <v>228</v>
      </c>
      <c r="E80" s="58">
        <v>1</v>
      </c>
      <c r="F80" s="64">
        <v>1.6</v>
      </c>
      <c r="G80" s="58">
        <v>38</v>
      </c>
      <c r="H80" s="58">
        <f>Table5[[#This Row],[العدد]]*Table5[[#This Row],[الفئة]]</f>
        <v>1.6</v>
      </c>
      <c r="I8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</v>
      </c>
      <c r="J80" s="58">
        <v>76</v>
      </c>
      <c r="K80" s="58">
        <f>Table5[[#This Row],[الاجمالي]]-Table5[[#This Row],[المبلغ المدفوع]]</f>
        <v>0</v>
      </c>
      <c r="L80" s="65" t="s">
        <v>35</v>
      </c>
    </row>
    <row r="81" spans="1:12" x14ac:dyDescent="0.3">
      <c r="A81" s="53">
        <f t="shared" si="0"/>
        <v>78</v>
      </c>
      <c r="B81" s="56"/>
      <c r="C81" s="57"/>
      <c r="D81" s="56"/>
      <c r="E81" s="58"/>
      <c r="F81" s="64"/>
      <c r="G81" s="58"/>
      <c r="H81" s="58">
        <f>Table5[[#This Row],[العدد]]*Table5[[#This Row],[الفئة]]</f>
        <v>0</v>
      </c>
      <c r="I8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81" s="58"/>
      <c r="K81" s="58">
        <f>Table5[[#This Row],[الاجمالي]]-Table5[[#This Row],[المبلغ المدفوع]]</f>
        <v>0</v>
      </c>
      <c r="L81" s="65"/>
    </row>
    <row r="82" spans="1:12" x14ac:dyDescent="0.3">
      <c r="A82" s="53">
        <f t="shared" si="0"/>
        <v>79</v>
      </c>
      <c r="B82" s="56" t="s">
        <v>49</v>
      </c>
      <c r="C82" s="57">
        <v>45290</v>
      </c>
      <c r="D82" s="56">
        <v>229</v>
      </c>
      <c r="E82" s="58">
        <v>160</v>
      </c>
      <c r="F82" s="64">
        <v>5</v>
      </c>
      <c r="G82" s="58">
        <v>40</v>
      </c>
      <c r="H82" s="58">
        <f>Table5[[#This Row],[العدد]]*Table5[[#This Row],[الفئة]]</f>
        <v>800</v>
      </c>
      <c r="I8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32000</v>
      </c>
      <c r="J82" s="58">
        <v>32000</v>
      </c>
      <c r="K82" s="58">
        <f>Table5[[#This Row],[الاجمالي]]-Table5[[#This Row],[المبلغ المدفوع]]</f>
        <v>0</v>
      </c>
      <c r="L82" s="65"/>
    </row>
    <row r="83" spans="1:12" x14ac:dyDescent="0.3">
      <c r="A83" s="53">
        <f t="shared" si="0"/>
        <v>80</v>
      </c>
      <c r="B83" s="56"/>
      <c r="C83" s="57"/>
      <c r="D83" s="56"/>
      <c r="E83" s="58"/>
      <c r="F83" s="64"/>
      <c r="G83" s="58"/>
      <c r="H83" s="58">
        <f>Table5[[#This Row],[العدد]]*Table5[[#This Row],[الفئة]]</f>
        <v>0</v>
      </c>
      <c r="I8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83" s="58"/>
      <c r="K83" s="58">
        <f>Table5[[#This Row],[الاجمالي]]-Table5[[#This Row],[المبلغ المدفوع]]</f>
        <v>0</v>
      </c>
      <c r="L83" s="65"/>
    </row>
    <row r="84" spans="1:12" x14ac:dyDescent="0.3">
      <c r="A84" s="53">
        <f t="shared" si="0"/>
        <v>81</v>
      </c>
      <c r="B84" s="56" t="s">
        <v>42</v>
      </c>
      <c r="C84" s="57">
        <v>45292</v>
      </c>
      <c r="D84" s="56">
        <v>230</v>
      </c>
      <c r="E84" s="58">
        <v>98</v>
      </c>
      <c r="F84" s="64">
        <v>5</v>
      </c>
      <c r="G84" s="58">
        <v>40</v>
      </c>
      <c r="H84" s="58">
        <f>Table5[[#This Row],[العدد]]*Table5[[#This Row],[الفئة]]</f>
        <v>490</v>
      </c>
      <c r="I8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19600</v>
      </c>
      <c r="J84" s="58"/>
      <c r="K84" s="58">
        <f>Table5[[#This Row],[الاجمالي]]-Table5[[#This Row],[المبلغ المدفوع]]</f>
        <v>19600</v>
      </c>
      <c r="L84" s="65"/>
    </row>
    <row r="85" spans="1:12" x14ac:dyDescent="0.3">
      <c r="A85" s="53">
        <f t="shared" si="0"/>
        <v>82</v>
      </c>
      <c r="B85" s="56" t="s">
        <v>42</v>
      </c>
      <c r="C85" s="57">
        <v>45292</v>
      </c>
      <c r="D85" s="56">
        <v>230</v>
      </c>
      <c r="E85" s="58">
        <v>67</v>
      </c>
      <c r="F85" s="64">
        <v>1.6</v>
      </c>
      <c r="G85" s="58">
        <v>38</v>
      </c>
      <c r="H85" s="58">
        <f>Table5[[#This Row],[العدد]]*Table5[[#This Row],[الفئة]]</f>
        <v>107.2</v>
      </c>
      <c r="I8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5092</v>
      </c>
      <c r="J85" s="58"/>
      <c r="K85" s="58">
        <f>Table5[[#This Row],[الاجمالي]]-Table5[[#This Row],[المبلغ المدفوع]]</f>
        <v>5092</v>
      </c>
      <c r="L85" s="65"/>
    </row>
    <row r="86" spans="1:12" x14ac:dyDescent="0.3">
      <c r="A86" s="53">
        <f t="shared" si="0"/>
        <v>83</v>
      </c>
      <c r="B86" s="56" t="s">
        <v>42</v>
      </c>
      <c r="C86" s="57">
        <v>45292</v>
      </c>
      <c r="D86" s="56">
        <v>230</v>
      </c>
      <c r="E86" s="58">
        <v>170</v>
      </c>
      <c r="F86" s="64">
        <v>0.8</v>
      </c>
      <c r="G86" s="58">
        <v>38</v>
      </c>
      <c r="H86" s="58">
        <f>Table5[[#This Row],[العدد]]*Table5[[#This Row],[الفئة]]</f>
        <v>136</v>
      </c>
      <c r="I8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6460</v>
      </c>
      <c r="J86" s="58"/>
      <c r="K86" s="58">
        <f>Table5[[#This Row],[الاجمالي]]-Table5[[#This Row],[المبلغ المدفوع]]</f>
        <v>6460</v>
      </c>
      <c r="L86" s="65"/>
    </row>
    <row r="87" spans="1:12" x14ac:dyDescent="0.3">
      <c r="A87" s="53">
        <f t="shared" si="0"/>
        <v>84</v>
      </c>
      <c r="B87" s="56"/>
      <c r="C87" s="57"/>
      <c r="D87" s="56"/>
      <c r="E87" s="58"/>
      <c r="F87" s="64"/>
      <c r="G87" s="58"/>
      <c r="H87" s="58">
        <f>Table5[[#This Row],[العدد]]*Table5[[#This Row],[الفئة]]</f>
        <v>0</v>
      </c>
      <c r="I8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87" s="58"/>
      <c r="K87" s="58">
        <f>Table5[[#This Row],[الاجمالي]]-Table5[[#This Row],[المبلغ المدفوع]]</f>
        <v>0</v>
      </c>
      <c r="L87" s="65"/>
    </row>
    <row r="88" spans="1:12" x14ac:dyDescent="0.3">
      <c r="A88" s="53">
        <f t="shared" si="0"/>
        <v>85</v>
      </c>
      <c r="B88" s="56" t="s">
        <v>49</v>
      </c>
      <c r="C88" s="57">
        <v>45295</v>
      </c>
      <c r="D88" s="56">
        <v>231</v>
      </c>
      <c r="E88" s="58">
        <v>200</v>
      </c>
      <c r="F88" s="64">
        <v>5</v>
      </c>
      <c r="G88" s="58">
        <v>40</v>
      </c>
      <c r="H88" s="58">
        <f>Table5[[#This Row],[العدد]]*Table5[[#This Row],[الفئة]]</f>
        <v>1000</v>
      </c>
      <c r="I8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40000</v>
      </c>
      <c r="J88" s="58"/>
      <c r="K88" s="58">
        <f>Table5[[#This Row],[الاجمالي]]-Table5[[#This Row],[المبلغ المدفوع]]</f>
        <v>40000</v>
      </c>
      <c r="L88" s="65"/>
    </row>
    <row r="89" spans="1:12" x14ac:dyDescent="0.3">
      <c r="A89" s="53">
        <f t="shared" si="0"/>
        <v>86</v>
      </c>
      <c r="B89" s="56"/>
      <c r="C89" s="57"/>
      <c r="D89" s="56"/>
      <c r="E89" s="58"/>
      <c r="F89" s="64"/>
      <c r="G89" s="58"/>
      <c r="H89" s="58">
        <f>Table5[[#This Row],[العدد]]*Table5[[#This Row],[الفئة]]</f>
        <v>0</v>
      </c>
      <c r="I8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89" s="58"/>
      <c r="K89" s="58">
        <f>Table5[[#This Row],[الاجمالي]]-Table5[[#This Row],[المبلغ المدفوع]]</f>
        <v>0</v>
      </c>
      <c r="L89" s="65"/>
    </row>
    <row r="90" spans="1:12" x14ac:dyDescent="0.3">
      <c r="A90" s="53">
        <f t="shared" si="0"/>
        <v>87</v>
      </c>
      <c r="B90" s="56" t="s">
        <v>53</v>
      </c>
      <c r="C90" s="57">
        <v>45296</v>
      </c>
      <c r="D90" s="56">
        <v>232</v>
      </c>
      <c r="E90" s="74"/>
      <c r="F90" s="75"/>
      <c r="G90" s="74"/>
      <c r="H90" s="74">
        <f>Table5[[#This Row],[العدد]]*Table5[[#This Row],[الفئة]]</f>
        <v>0</v>
      </c>
      <c r="I90" s="74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90" s="74"/>
      <c r="K90" s="74">
        <f>Table5[[#This Row],[الاجمالي]]-Table5[[#This Row],[المبلغ المدفوع]]</f>
        <v>0</v>
      </c>
      <c r="L90" s="65" t="s">
        <v>69</v>
      </c>
    </row>
    <row r="91" spans="1:12" x14ac:dyDescent="0.3">
      <c r="A91" s="53">
        <f t="shared" si="0"/>
        <v>88</v>
      </c>
      <c r="B91" s="56"/>
      <c r="C91" s="57"/>
      <c r="D91" s="56"/>
      <c r="E91" s="58"/>
      <c r="F91" s="64"/>
      <c r="G91" s="58"/>
      <c r="H91" s="58">
        <f>Table5[[#This Row],[العدد]]*Table5[[#This Row],[الفئة]]</f>
        <v>0</v>
      </c>
      <c r="I9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91" s="58"/>
      <c r="K91" s="58">
        <f>Table5[[#This Row],[الاجمالي]]-Table5[[#This Row],[المبلغ المدفوع]]</f>
        <v>0</v>
      </c>
      <c r="L91" s="65"/>
    </row>
    <row r="92" spans="1:12" x14ac:dyDescent="0.3">
      <c r="A92" s="53">
        <f t="shared" si="0"/>
        <v>89</v>
      </c>
      <c r="B92" s="56" t="s">
        <v>70</v>
      </c>
      <c r="C92" s="57"/>
      <c r="D92" s="56">
        <v>233</v>
      </c>
      <c r="E92" s="58"/>
      <c r="F92" s="64"/>
      <c r="G92" s="58"/>
      <c r="H92" s="58">
        <f>Table5[[#This Row],[العدد]]*Table5[[#This Row],[الفئة]]</f>
        <v>0</v>
      </c>
      <c r="I9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92" s="58"/>
      <c r="K92" s="58">
        <f>Table5[[#This Row],[الاجمالي]]-Table5[[#This Row],[المبلغ المدفوع]]</f>
        <v>0</v>
      </c>
      <c r="L92" s="65"/>
    </row>
    <row r="93" spans="1:12" x14ac:dyDescent="0.3">
      <c r="A93" s="53">
        <f t="shared" si="0"/>
        <v>90</v>
      </c>
      <c r="B93" s="56"/>
      <c r="C93" s="57"/>
      <c r="D93" s="56"/>
      <c r="E93" s="58"/>
      <c r="F93" s="64"/>
      <c r="G93" s="58"/>
      <c r="H93" s="58">
        <f>Table5[[#This Row],[العدد]]*Table5[[#This Row],[الفئة]]</f>
        <v>0</v>
      </c>
      <c r="I9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93" s="58"/>
      <c r="K93" s="58">
        <f>Table5[[#This Row],[الاجمالي]]-Table5[[#This Row],[المبلغ المدفوع]]</f>
        <v>0</v>
      </c>
      <c r="L93" s="65"/>
    </row>
    <row r="94" spans="1:12" x14ac:dyDescent="0.3">
      <c r="A94" s="53">
        <f t="shared" si="0"/>
        <v>91</v>
      </c>
      <c r="B94" s="68" t="s">
        <v>71</v>
      </c>
      <c r="C94" s="57">
        <v>45306</v>
      </c>
      <c r="D94" s="56">
        <v>234</v>
      </c>
      <c r="E94" s="58">
        <v>200</v>
      </c>
      <c r="F94" s="64">
        <v>5</v>
      </c>
      <c r="G94" s="58">
        <v>40</v>
      </c>
      <c r="H94" s="58">
        <f>Table5[[#This Row],[العدد]]*Table5[[#This Row],[الفئة]]</f>
        <v>1000</v>
      </c>
      <c r="I9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40000</v>
      </c>
      <c r="J94" s="58">
        <f>Table5[[#This Row],[الاجمالي]]</f>
        <v>40000</v>
      </c>
      <c r="K94" s="58">
        <f>Table5[[#This Row],[الاجمالي]]-Table5[[#This Row],[المبلغ المدفوع]]</f>
        <v>0</v>
      </c>
      <c r="L94" s="65"/>
    </row>
    <row r="95" spans="1:12" x14ac:dyDescent="0.3">
      <c r="A95" s="53">
        <f t="shared" si="0"/>
        <v>92</v>
      </c>
      <c r="B95" s="68" t="s">
        <v>71</v>
      </c>
      <c r="C95" s="57">
        <v>45306</v>
      </c>
      <c r="D95" s="56">
        <v>234</v>
      </c>
      <c r="E95" s="58">
        <v>200</v>
      </c>
      <c r="F95" s="64">
        <v>1.6</v>
      </c>
      <c r="G95" s="58">
        <v>38</v>
      </c>
      <c r="H95" s="58">
        <f>Table5[[#This Row],[العدد]]*Table5[[#This Row],[الفئة]]</f>
        <v>320</v>
      </c>
      <c r="I9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15200</v>
      </c>
      <c r="J95" s="58">
        <f>Table5[[#This Row],[الاجمالي]]</f>
        <v>15200</v>
      </c>
      <c r="K95" s="58">
        <f>Table5[[#This Row],[الاجمالي]]-Table5[[#This Row],[المبلغ المدفوع]]</f>
        <v>0</v>
      </c>
      <c r="L95" s="65"/>
    </row>
    <row r="96" spans="1:12" x14ac:dyDescent="0.3">
      <c r="A96" s="53">
        <f t="shared" si="0"/>
        <v>93</v>
      </c>
      <c r="B96" s="68" t="s">
        <v>71</v>
      </c>
      <c r="C96" s="57">
        <v>45306</v>
      </c>
      <c r="D96" s="56">
        <v>234</v>
      </c>
      <c r="E96" s="58">
        <v>1000</v>
      </c>
      <c r="F96" s="64">
        <v>0.8</v>
      </c>
      <c r="G96" s="58">
        <v>38</v>
      </c>
      <c r="H96" s="58">
        <f>Table5[[#This Row],[العدد]]*Table5[[#This Row],[الفئة]]</f>
        <v>800</v>
      </c>
      <c r="I9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38000</v>
      </c>
      <c r="J96" s="58">
        <f>Table5[[#This Row],[الاجمالي]]</f>
        <v>38000</v>
      </c>
      <c r="K96" s="58">
        <f>Table5[[#This Row],[الاجمالي]]-Table5[[#This Row],[المبلغ المدفوع]]</f>
        <v>0</v>
      </c>
      <c r="L96" s="65"/>
    </row>
    <row r="97" spans="1:12" x14ac:dyDescent="0.3">
      <c r="A97" s="53">
        <f t="shared" si="0"/>
        <v>94</v>
      </c>
      <c r="B97" s="68"/>
      <c r="C97" s="57"/>
      <c r="D97" s="56"/>
      <c r="E97" s="58"/>
      <c r="F97" s="64"/>
      <c r="G97" s="58"/>
      <c r="H97" s="58">
        <f>Table5[[#This Row],[العدد]]*Table5[[#This Row],[الفئة]]</f>
        <v>0</v>
      </c>
      <c r="I9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97" s="58"/>
      <c r="K97" s="58">
        <f>Table5[[#This Row],[الاجمالي]]-Table5[[#This Row],[المبلغ المدفوع]]</f>
        <v>0</v>
      </c>
      <c r="L97" s="65"/>
    </row>
    <row r="98" spans="1:12" x14ac:dyDescent="0.3">
      <c r="A98" s="53">
        <f t="shared" si="0"/>
        <v>95</v>
      </c>
      <c r="B98" s="68" t="s">
        <v>42</v>
      </c>
      <c r="C98" s="57">
        <v>45310</v>
      </c>
      <c r="D98" s="56">
        <v>235</v>
      </c>
      <c r="E98" s="58">
        <v>100</v>
      </c>
      <c r="F98" s="64">
        <v>0.8</v>
      </c>
      <c r="G98" s="58">
        <v>38</v>
      </c>
      <c r="H98" s="58">
        <f>Table5[[#This Row],[العدد]]*Table5[[#This Row],[الفئة]]</f>
        <v>80</v>
      </c>
      <c r="I9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3800</v>
      </c>
      <c r="J98" s="58"/>
      <c r="K98" s="58">
        <f>Table5[[#This Row],[الاجمالي]]-Table5[[#This Row],[المبلغ المدفوع]]</f>
        <v>3800</v>
      </c>
      <c r="L98" s="65"/>
    </row>
    <row r="99" spans="1:12" x14ac:dyDescent="0.3">
      <c r="A99" s="53">
        <f t="shared" si="0"/>
        <v>96</v>
      </c>
      <c r="B99" s="68" t="s">
        <v>42</v>
      </c>
      <c r="C99" s="57">
        <v>45310</v>
      </c>
      <c r="D99" s="56">
        <v>235</v>
      </c>
      <c r="E99" s="58">
        <v>100</v>
      </c>
      <c r="F99" s="64">
        <v>1.6</v>
      </c>
      <c r="G99" s="58">
        <v>38</v>
      </c>
      <c r="H99" s="58">
        <f>Table5[[#This Row],[العدد]]*Table5[[#This Row],[الفئة]]</f>
        <v>160</v>
      </c>
      <c r="I9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7600</v>
      </c>
      <c r="J99" s="58"/>
      <c r="K99" s="58">
        <f>Table5[[#This Row],[الاجمالي]]-Table5[[#This Row],[المبلغ المدفوع]]</f>
        <v>7600</v>
      </c>
      <c r="L99" s="65"/>
    </row>
    <row r="100" spans="1:12" x14ac:dyDescent="0.3">
      <c r="A100" s="53">
        <f t="shared" si="0"/>
        <v>97</v>
      </c>
      <c r="B100" s="68" t="s">
        <v>42</v>
      </c>
      <c r="C100" s="57">
        <v>45310</v>
      </c>
      <c r="D100" s="56">
        <v>235</v>
      </c>
      <c r="E100" s="58">
        <v>33</v>
      </c>
      <c r="F100" s="64">
        <v>5</v>
      </c>
      <c r="G100" s="58">
        <v>40</v>
      </c>
      <c r="H100" s="58">
        <f>Table5[[#This Row],[العدد]]*Table5[[#This Row],[الفئة]]</f>
        <v>165</v>
      </c>
      <c r="I10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6600</v>
      </c>
      <c r="J100" s="58"/>
      <c r="K100" s="58">
        <f>Table5[[#This Row],[الاجمالي]]-Table5[[#This Row],[المبلغ المدفوع]]</f>
        <v>6600</v>
      </c>
      <c r="L100" s="65"/>
    </row>
    <row r="101" spans="1:12" x14ac:dyDescent="0.3">
      <c r="A101" s="53">
        <f t="shared" si="0"/>
        <v>98</v>
      </c>
      <c r="B101" s="68"/>
      <c r="C101" s="57"/>
      <c r="D101" s="56"/>
      <c r="E101" s="58"/>
      <c r="F101" s="64"/>
      <c r="G101" s="58"/>
      <c r="H101" s="58">
        <f>Table5[[#This Row],[العدد]]*Table5[[#This Row],[الفئة]]</f>
        <v>0</v>
      </c>
      <c r="I10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01" s="58"/>
      <c r="K101" s="58">
        <f>Table5[[#This Row],[الاجمالي]]-Table5[[#This Row],[المبلغ المدفوع]]</f>
        <v>0</v>
      </c>
      <c r="L101" s="65"/>
    </row>
    <row r="102" spans="1:12" x14ac:dyDescent="0.3">
      <c r="A102" s="53">
        <f t="shared" si="0"/>
        <v>99</v>
      </c>
      <c r="B102" s="68" t="s">
        <v>19</v>
      </c>
      <c r="C102" s="57">
        <v>45310</v>
      </c>
      <c r="D102" s="56">
        <v>236</v>
      </c>
      <c r="E102" s="58">
        <v>500</v>
      </c>
      <c r="F102" s="64">
        <v>5</v>
      </c>
      <c r="G102" s="58">
        <v>40</v>
      </c>
      <c r="H102" s="58">
        <f>Table5[[#This Row],[العدد]]*Table5[[#This Row],[الفئة]]</f>
        <v>2500</v>
      </c>
      <c r="I10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100000</v>
      </c>
      <c r="J102" s="58"/>
      <c r="K102" s="58">
        <f>Table5[[#This Row],[الاجمالي]]-Table5[[#This Row],[المبلغ المدفوع]]</f>
        <v>100000</v>
      </c>
      <c r="L102" s="65"/>
    </row>
    <row r="103" spans="1:12" x14ac:dyDescent="0.3">
      <c r="A103" s="53">
        <f t="shared" si="0"/>
        <v>100</v>
      </c>
      <c r="B103" s="68"/>
      <c r="C103" s="57"/>
      <c r="D103" s="56"/>
      <c r="E103" s="58"/>
      <c r="F103" s="64"/>
      <c r="G103" s="58"/>
      <c r="H103" s="58">
        <f>Table5[[#This Row],[العدد]]*Table5[[#This Row],[الفئة]]</f>
        <v>0</v>
      </c>
      <c r="I10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03" s="58"/>
      <c r="K103" s="58">
        <f>Table5[[#This Row],[الاجمالي]]-Table5[[#This Row],[المبلغ المدفوع]]</f>
        <v>0</v>
      </c>
      <c r="L103" s="65"/>
    </row>
    <row r="104" spans="1:12" x14ac:dyDescent="0.3">
      <c r="A104" s="53">
        <f t="shared" si="0"/>
        <v>101</v>
      </c>
      <c r="B104" s="68" t="s">
        <v>72</v>
      </c>
      <c r="C104" s="57">
        <v>45292</v>
      </c>
      <c r="D104" s="56">
        <v>237</v>
      </c>
      <c r="E104" s="58">
        <v>3</v>
      </c>
      <c r="F104" s="64">
        <v>5</v>
      </c>
      <c r="G104" s="58">
        <v>40</v>
      </c>
      <c r="H104" s="58">
        <f>Table5[[#This Row],[العدد]]*Table5[[#This Row],[الفئة]]</f>
        <v>15</v>
      </c>
      <c r="I10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600</v>
      </c>
      <c r="J104" s="58"/>
      <c r="K104" s="58">
        <f>Table5[[#This Row],[الاجمالي]]-Table5[[#This Row],[المبلغ المدفوع]]</f>
        <v>600</v>
      </c>
      <c r="L104" s="65"/>
    </row>
    <row r="105" spans="1:12" x14ac:dyDescent="0.3">
      <c r="A105" s="53">
        <f t="shared" si="0"/>
        <v>102</v>
      </c>
      <c r="B105" s="68"/>
      <c r="C105" s="57"/>
      <c r="D105" s="56"/>
      <c r="E105" s="58"/>
      <c r="F105" s="64"/>
      <c r="G105" s="58"/>
      <c r="H105" s="58">
        <f>Table5[[#This Row],[العدد]]*Table5[[#This Row],[الفئة]]</f>
        <v>0</v>
      </c>
      <c r="I10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05" s="58"/>
      <c r="K105" s="58">
        <f>Table5[[#This Row],[الاجمالي]]-Table5[[#This Row],[المبلغ المدفوع]]</f>
        <v>0</v>
      </c>
      <c r="L105" s="65"/>
    </row>
    <row r="106" spans="1:12" x14ac:dyDescent="0.3">
      <c r="A106" s="53">
        <f t="shared" si="0"/>
        <v>103</v>
      </c>
      <c r="B106" s="68" t="s">
        <v>73</v>
      </c>
      <c r="C106" s="57">
        <v>45292</v>
      </c>
      <c r="D106" s="56">
        <v>238</v>
      </c>
      <c r="E106" s="58">
        <v>7</v>
      </c>
      <c r="F106" s="64">
        <v>5</v>
      </c>
      <c r="G106" s="58">
        <v>40</v>
      </c>
      <c r="H106" s="58">
        <f>Table5[[#This Row],[العدد]]*Table5[[#This Row],[الفئة]]</f>
        <v>35</v>
      </c>
      <c r="I10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1400</v>
      </c>
      <c r="J106" s="58"/>
      <c r="K106" s="58">
        <f>Table5[[#This Row],[الاجمالي]]-Table5[[#This Row],[المبلغ المدفوع]]</f>
        <v>1400</v>
      </c>
      <c r="L106" s="65" t="s">
        <v>35</v>
      </c>
    </row>
    <row r="107" spans="1:12" x14ac:dyDescent="0.3">
      <c r="A107" s="53">
        <f t="shared" si="0"/>
        <v>104</v>
      </c>
      <c r="B107" s="68"/>
      <c r="C107" s="57"/>
      <c r="D107" s="56"/>
      <c r="E107" s="58"/>
      <c r="F107" s="64"/>
      <c r="G107" s="58"/>
      <c r="H107" s="58">
        <f>Table5[[#This Row],[العدد]]*Table5[[#This Row],[الفئة]]</f>
        <v>0</v>
      </c>
      <c r="I10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07" s="58"/>
      <c r="K107" s="58">
        <f>Table5[[#This Row],[الاجمالي]]-Table5[[#This Row],[المبلغ المدفوع]]</f>
        <v>0</v>
      </c>
      <c r="L107" s="65"/>
    </row>
    <row r="108" spans="1:12" x14ac:dyDescent="0.3">
      <c r="A108" s="53">
        <f t="shared" si="0"/>
        <v>105</v>
      </c>
      <c r="B108" s="68" t="s">
        <v>45</v>
      </c>
      <c r="C108" s="57">
        <v>45292</v>
      </c>
      <c r="D108" s="56">
        <v>239</v>
      </c>
      <c r="E108" s="58">
        <v>6</v>
      </c>
      <c r="F108" s="64">
        <v>5</v>
      </c>
      <c r="G108" s="58">
        <v>40</v>
      </c>
      <c r="H108" s="58">
        <f>Table5[[#This Row],[العدد]]*Table5[[#This Row],[الفئة]]</f>
        <v>30</v>
      </c>
      <c r="I10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1200</v>
      </c>
      <c r="J108" s="58"/>
      <c r="K108" s="58">
        <f>Table5[[#This Row],[الاجمالي]]-Table5[[#This Row],[المبلغ المدفوع]]</f>
        <v>1200</v>
      </c>
      <c r="L108" s="65" t="s">
        <v>35</v>
      </c>
    </row>
    <row r="109" spans="1:12" x14ac:dyDescent="0.3">
      <c r="A109" s="53">
        <f t="shared" si="0"/>
        <v>106</v>
      </c>
      <c r="B109" s="68" t="s">
        <v>45</v>
      </c>
      <c r="C109" s="57">
        <v>45292</v>
      </c>
      <c r="D109" s="56">
        <v>239</v>
      </c>
      <c r="E109" s="58">
        <v>3</v>
      </c>
      <c r="F109" s="64">
        <v>5</v>
      </c>
      <c r="G109" s="58">
        <v>40</v>
      </c>
      <c r="H109" s="58">
        <f>Table5[[#This Row],[العدد]]*Table5[[#This Row],[الفئة]]</f>
        <v>15</v>
      </c>
      <c r="I10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600</v>
      </c>
      <c r="J109" s="58"/>
      <c r="K109" s="58">
        <f>Table5[[#This Row],[الاجمالي]]-Table5[[#This Row],[المبلغ المدفوع]]</f>
        <v>600</v>
      </c>
      <c r="L109" s="65" t="s">
        <v>35</v>
      </c>
    </row>
    <row r="110" spans="1:12" x14ac:dyDescent="0.3">
      <c r="A110" s="53">
        <f t="shared" si="0"/>
        <v>107</v>
      </c>
      <c r="B110" s="68"/>
      <c r="C110" s="57"/>
      <c r="D110" s="56"/>
      <c r="E110" s="58"/>
      <c r="F110" s="64"/>
      <c r="G110" s="58"/>
      <c r="H110" s="58">
        <f>Table5[[#This Row],[العدد]]*Table5[[#This Row],[الفئة]]</f>
        <v>0</v>
      </c>
      <c r="I11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10" s="58"/>
      <c r="K110" s="58">
        <f>Table5[[#This Row],[الاجمالي]]-Table5[[#This Row],[المبلغ المدفوع]]</f>
        <v>0</v>
      </c>
      <c r="L110" s="65"/>
    </row>
    <row r="111" spans="1:12" x14ac:dyDescent="0.3">
      <c r="A111" s="53">
        <f t="shared" si="0"/>
        <v>108</v>
      </c>
      <c r="B111" s="68" t="s">
        <v>50</v>
      </c>
      <c r="C111" s="57">
        <v>45292</v>
      </c>
      <c r="D111" s="56">
        <v>240</v>
      </c>
      <c r="E111" s="58">
        <v>1</v>
      </c>
      <c r="F111" s="64">
        <v>3</v>
      </c>
      <c r="G111" s="58">
        <v>40</v>
      </c>
      <c r="H111" s="58">
        <f>Table5[[#This Row],[العدد]]*Table5[[#This Row],[الفئة]]</f>
        <v>3</v>
      </c>
      <c r="I11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120</v>
      </c>
      <c r="J111" s="58"/>
      <c r="K111" s="58">
        <f>Table5[[#This Row],[الاجمالي]]-Table5[[#This Row],[المبلغ المدفوع]]</f>
        <v>120</v>
      </c>
      <c r="L111" s="65"/>
    </row>
    <row r="112" spans="1:12" x14ac:dyDescent="0.3">
      <c r="A112" s="53">
        <f t="shared" si="0"/>
        <v>109</v>
      </c>
      <c r="B112" s="68"/>
      <c r="C112" s="57"/>
      <c r="D112" s="56"/>
      <c r="E112" s="58"/>
      <c r="F112" s="64"/>
      <c r="G112" s="58"/>
      <c r="H112" s="58">
        <f>Table5[[#This Row],[العدد]]*Table5[[#This Row],[الفئة]]</f>
        <v>0</v>
      </c>
      <c r="I11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12" s="58"/>
      <c r="K112" s="58">
        <f>Table5[[#This Row],[الاجمالي]]-Table5[[#This Row],[المبلغ المدفوع]]</f>
        <v>0</v>
      </c>
      <c r="L112" s="65"/>
    </row>
    <row r="113" spans="1:12" x14ac:dyDescent="0.3">
      <c r="A113" s="53">
        <f t="shared" si="0"/>
        <v>110</v>
      </c>
      <c r="B113" s="68" t="s">
        <v>74</v>
      </c>
      <c r="C113" s="57">
        <v>45292</v>
      </c>
      <c r="D113" s="56">
        <v>241</v>
      </c>
      <c r="E113" s="58">
        <v>1</v>
      </c>
      <c r="F113" s="64">
        <v>5</v>
      </c>
      <c r="G113" s="58">
        <v>40</v>
      </c>
      <c r="H113" s="58">
        <f>Table5[[#This Row],[العدد]]*Table5[[#This Row],[الفئة]]</f>
        <v>5</v>
      </c>
      <c r="I11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200</v>
      </c>
      <c r="J113" s="58"/>
      <c r="K113" s="58">
        <f>Table5[[#This Row],[الاجمالي]]-Table5[[#This Row],[المبلغ المدفوع]]</f>
        <v>200</v>
      </c>
      <c r="L113" s="65"/>
    </row>
    <row r="114" spans="1:12" x14ac:dyDescent="0.3">
      <c r="A114" s="53">
        <f t="shared" si="0"/>
        <v>111</v>
      </c>
      <c r="B114" s="68"/>
      <c r="C114" s="57"/>
      <c r="D114" s="56"/>
      <c r="E114" s="58"/>
      <c r="F114" s="64"/>
      <c r="G114" s="58"/>
      <c r="H114" s="58">
        <f>Table5[[#This Row],[العدد]]*Table5[[#This Row],[الفئة]]</f>
        <v>0</v>
      </c>
      <c r="I11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14" s="58"/>
      <c r="K114" s="58">
        <f>Table5[[#This Row],[الاجمالي]]-Table5[[#This Row],[المبلغ المدفوع]]</f>
        <v>0</v>
      </c>
      <c r="L114" s="65"/>
    </row>
    <row r="115" spans="1:12" x14ac:dyDescent="0.3">
      <c r="A115" s="53">
        <f t="shared" si="0"/>
        <v>112</v>
      </c>
      <c r="B115" s="68" t="s">
        <v>75</v>
      </c>
      <c r="C115" s="57">
        <v>45293</v>
      </c>
      <c r="D115" s="56">
        <v>242</v>
      </c>
      <c r="E115" s="58">
        <v>8</v>
      </c>
      <c r="F115" s="64">
        <v>5</v>
      </c>
      <c r="G115" s="58">
        <v>40</v>
      </c>
      <c r="H115" s="58">
        <f>Table5[[#This Row],[العدد]]*Table5[[#This Row],[الفئة]]</f>
        <v>40</v>
      </c>
      <c r="I11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1600</v>
      </c>
      <c r="J115" s="58"/>
      <c r="K115" s="58">
        <f>Table5[[#This Row],[الاجمالي]]-Table5[[#This Row],[المبلغ المدفوع]]</f>
        <v>1600</v>
      </c>
      <c r="L115" s="65"/>
    </row>
    <row r="116" spans="1:12" x14ac:dyDescent="0.3">
      <c r="A116" s="53">
        <f t="shared" si="0"/>
        <v>113</v>
      </c>
      <c r="B116" s="68" t="s">
        <v>75</v>
      </c>
      <c r="C116" s="57">
        <v>45293</v>
      </c>
      <c r="D116" s="56">
        <v>242</v>
      </c>
      <c r="E116" s="58">
        <v>5</v>
      </c>
      <c r="F116" s="64">
        <v>2</v>
      </c>
      <c r="G116" s="58">
        <v>40</v>
      </c>
      <c r="H116" s="58">
        <f>Table5[[#This Row],[العدد]]*Table5[[#This Row],[الفئة]]</f>
        <v>10</v>
      </c>
      <c r="I11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400</v>
      </c>
      <c r="J116" s="58"/>
      <c r="K116" s="58">
        <f>Table5[[#This Row],[الاجمالي]]-Table5[[#This Row],[المبلغ المدفوع]]</f>
        <v>400</v>
      </c>
      <c r="L116" s="65"/>
    </row>
    <row r="117" spans="1:12" x14ac:dyDescent="0.3">
      <c r="A117" s="53">
        <f t="shared" si="0"/>
        <v>114</v>
      </c>
      <c r="B117" s="68" t="s">
        <v>75</v>
      </c>
      <c r="C117" s="57">
        <v>45293</v>
      </c>
      <c r="D117" s="56">
        <v>242</v>
      </c>
      <c r="E117" s="58">
        <v>1</v>
      </c>
      <c r="F117" s="64">
        <v>5</v>
      </c>
      <c r="G117" s="58">
        <v>40</v>
      </c>
      <c r="H117" s="58">
        <f>Table5[[#This Row],[العدد]]*Table5[[#This Row],[الفئة]]</f>
        <v>5</v>
      </c>
      <c r="I11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200</v>
      </c>
      <c r="J117" s="58"/>
      <c r="K117" s="58">
        <f>Table5[[#This Row],[الاجمالي]]-Table5[[#This Row],[المبلغ المدفوع]]</f>
        <v>200</v>
      </c>
      <c r="L117" s="65"/>
    </row>
    <row r="118" spans="1:12" x14ac:dyDescent="0.3">
      <c r="A118" s="53">
        <f t="shared" si="0"/>
        <v>115</v>
      </c>
      <c r="B118" s="68"/>
      <c r="C118" s="57"/>
      <c r="D118" s="56"/>
      <c r="E118" s="58"/>
      <c r="F118" s="64"/>
      <c r="G118" s="58"/>
      <c r="H118" s="58">
        <f>Table5[[#This Row],[العدد]]*Table5[[#This Row],[الفئة]]</f>
        <v>0</v>
      </c>
      <c r="I11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18" s="58"/>
      <c r="K118" s="58">
        <f>Table5[[#This Row],[الاجمالي]]-Table5[[#This Row],[المبلغ المدفوع]]</f>
        <v>0</v>
      </c>
      <c r="L118" s="65"/>
    </row>
    <row r="119" spans="1:12" x14ac:dyDescent="0.3">
      <c r="A119" s="53">
        <f t="shared" si="0"/>
        <v>116</v>
      </c>
      <c r="B119" s="68" t="s">
        <v>32</v>
      </c>
      <c r="C119" s="57">
        <v>45294</v>
      </c>
      <c r="D119" s="56">
        <v>243</v>
      </c>
      <c r="E119" s="58">
        <v>1</v>
      </c>
      <c r="F119" s="64">
        <v>1.25</v>
      </c>
      <c r="G119" s="58">
        <v>40</v>
      </c>
      <c r="H119" s="58">
        <f>Table5[[#This Row],[العدد]]*Table5[[#This Row],[الفئة]]</f>
        <v>1.25</v>
      </c>
      <c r="I11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50</v>
      </c>
      <c r="J119" s="58">
        <v>50</v>
      </c>
      <c r="K119" s="58">
        <f>Table5[[#This Row],[الاجمالي]]-Table5[[#This Row],[المبلغ المدفوع]]</f>
        <v>0</v>
      </c>
      <c r="L119" s="65"/>
    </row>
    <row r="120" spans="1:12" x14ac:dyDescent="0.3">
      <c r="A120" s="53">
        <f t="shared" si="0"/>
        <v>117</v>
      </c>
      <c r="B120" s="68"/>
      <c r="C120" s="57"/>
      <c r="D120" s="56"/>
      <c r="E120" s="58"/>
      <c r="F120" s="64"/>
      <c r="G120" s="58"/>
      <c r="H120" s="58">
        <f>Table5[[#This Row],[العدد]]*Table5[[#This Row],[الفئة]]</f>
        <v>0</v>
      </c>
      <c r="I12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0" s="58"/>
      <c r="K120" s="58">
        <f>Table5[[#This Row],[الاجمالي]]-Table5[[#This Row],[المبلغ المدفوع]]</f>
        <v>0</v>
      </c>
      <c r="L120" s="65"/>
    </row>
    <row r="121" spans="1:12" x14ac:dyDescent="0.3">
      <c r="A121" s="53">
        <f t="shared" si="0"/>
        <v>118</v>
      </c>
      <c r="B121" s="68" t="s">
        <v>76</v>
      </c>
      <c r="C121" s="57">
        <v>45298</v>
      </c>
      <c r="D121" s="56">
        <v>244</v>
      </c>
      <c r="E121" s="58">
        <v>1</v>
      </c>
      <c r="F121" s="64">
        <v>14</v>
      </c>
      <c r="G121" s="58">
        <v>40</v>
      </c>
      <c r="H121" s="58">
        <f>Table5[[#This Row],[العدد]]*Table5[[#This Row],[الفئة]]</f>
        <v>14</v>
      </c>
      <c r="I12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560</v>
      </c>
      <c r="J121" s="58"/>
      <c r="K121" s="58">
        <f>Table5[[#This Row],[الاجمالي]]-Table5[[#This Row],[المبلغ المدفوع]]</f>
        <v>560</v>
      </c>
      <c r="L121" s="65"/>
    </row>
    <row r="122" spans="1:12" x14ac:dyDescent="0.3">
      <c r="A122" s="53">
        <f t="shared" si="0"/>
        <v>119</v>
      </c>
      <c r="B122" s="68"/>
      <c r="C122" s="57"/>
      <c r="D122" s="56"/>
      <c r="E122" s="58"/>
      <c r="F122" s="64"/>
      <c r="G122" s="58"/>
      <c r="H122" s="58">
        <f>Table5[[#This Row],[العدد]]*Table5[[#This Row],[الفئة]]</f>
        <v>0</v>
      </c>
      <c r="I12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2" s="58"/>
      <c r="K122" s="58">
        <f>Table5[[#This Row],[الاجمالي]]-Table5[[#This Row],[المبلغ المدفوع]]</f>
        <v>0</v>
      </c>
      <c r="L122" s="65"/>
    </row>
    <row r="123" spans="1:12" x14ac:dyDescent="0.3">
      <c r="A123" s="53">
        <f t="shared" si="0"/>
        <v>120</v>
      </c>
      <c r="B123" s="68" t="s">
        <v>77</v>
      </c>
      <c r="C123" s="57">
        <v>45298</v>
      </c>
      <c r="D123" s="56">
        <v>245</v>
      </c>
      <c r="E123" s="58">
        <v>1</v>
      </c>
      <c r="F123" s="64">
        <v>3</v>
      </c>
      <c r="G123" s="58">
        <v>40</v>
      </c>
      <c r="H123" s="58">
        <f>Table5[[#This Row],[العدد]]*Table5[[#This Row],[الفئة]]</f>
        <v>3</v>
      </c>
      <c r="I12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120</v>
      </c>
      <c r="J123" s="58"/>
      <c r="K123" s="58">
        <f>Table5[[#This Row],[الاجمالي]]-Table5[[#This Row],[المبلغ المدفوع]]</f>
        <v>120</v>
      </c>
      <c r="L123" s="65"/>
    </row>
    <row r="124" spans="1:12" x14ac:dyDescent="0.3">
      <c r="A124" s="53">
        <f t="shared" si="0"/>
        <v>121</v>
      </c>
      <c r="B124" s="68"/>
      <c r="C124" s="57"/>
      <c r="D124" s="56"/>
      <c r="E124" s="58"/>
      <c r="F124" s="64"/>
      <c r="G124" s="58"/>
      <c r="H124" s="58">
        <f>Table5[[#This Row],[العدد]]*Table5[[#This Row],[الفئة]]</f>
        <v>0</v>
      </c>
      <c r="I12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4" s="58"/>
      <c r="K124" s="58">
        <f>Table5[[#This Row],[الاجمالي]]-Table5[[#This Row],[المبلغ المدفوع]]</f>
        <v>0</v>
      </c>
      <c r="L124" s="65"/>
    </row>
    <row r="125" spans="1:12" x14ac:dyDescent="0.3">
      <c r="A125" s="53">
        <f t="shared" si="0"/>
        <v>122</v>
      </c>
      <c r="B125" s="68" t="s">
        <v>23</v>
      </c>
      <c r="C125" s="57">
        <v>45299</v>
      </c>
      <c r="D125" s="56">
        <v>246</v>
      </c>
      <c r="E125" s="58">
        <v>4</v>
      </c>
      <c r="F125" s="64">
        <v>5</v>
      </c>
      <c r="G125" s="58">
        <v>40</v>
      </c>
      <c r="H125" s="58">
        <f>Table5[[#This Row],[العدد]]*Table5[[#This Row],[الفئة]]</f>
        <v>20</v>
      </c>
      <c r="I12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800</v>
      </c>
      <c r="J125" s="58">
        <v>800</v>
      </c>
      <c r="K125" s="58">
        <f>Table5[[#This Row],[الاجمالي]]-Table5[[#This Row],[المبلغ المدفوع]]</f>
        <v>0</v>
      </c>
      <c r="L125" s="65"/>
    </row>
    <row r="126" spans="1:12" x14ac:dyDescent="0.3">
      <c r="A126" s="53">
        <f t="shared" si="0"/>
        <v>123</v>
      </c>
      <c r="B126" s="68"/>
      <c r="C126" s="57"/>
      <c r="D126" s="56"/>
      <c r="E126" s="58"/>
      <c r="F126" s="64"/>
      <c r="G126" s="58"/>
      <c r="H126" s="58">
        <f>Table5[[#This Row],[العدد]]*Table5[[#This Row],[الفئة]]</f>
        <v>0</v>
      </c>
      <c r="I12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6" s="58"/>
      <c r="K126" s="58">
        <f>Table5[[#This Row],[الاجمالي]]-Table5[[#This Row],[المبلغ المدفوع]]</f>
        <v>0</v>
      </c>
      <c r="L126" s="65"/>
    </row>
    <row r="127" spans="1:12" x14ac:dyDescent="0.3">
      <c r="A127" s="53">
        <f t="shared" si="0"/>
        <v>124</v>
      </c>
      <c r="B127" s="68" t="s">
        <v>21</v>
      </c>
      <c r="C127" s="57">
        <v>45299</v>
      </c>
      <c r="D127" s="56">
        <v>247</v>
      </c>
      <c r="E127" s="58">
        <v>1</v>
      </c>
      <c r="F127" s="64">
        <v>5</v>
      </c>
      <c r="G127" s="58">
        <v>40</v>
      </c>
      <c r="H127" s="58">
        <f>Table5[[#This Row],[العدد]]*Table5[[#This Row],[الفئة]]</f>
        <v>5</v>
      </c>
      <c r="I12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200</v>
      </c>
      <c r="J127" s="58"/>
      <c r="K127" s="58">
        <f>Table5[[#This Row],[الاجمالي]]-Table5[[#This Row],[المبلغ المدفوع]]</f>
        <v>200</v>
      </c>
      <c r="L127" s="65"/>
    </row>
    <row r="128" spans="1:12" x14ac:dyDescent="0.3">
      <c r="A128" s="53">
        <f t="shared" si="0"/>
        <v>125</v>
      </c>
      <c r="B128" s="68"/>
      <c r="C128" s="57"/>
      <c r="D128" s="56"/>
      <c r="E128" s="58"/>
      <c r="F128" s="64"/>
      <c r="G128" s="58"/>
      <c r="H128" s="58">
        <f>Table5[[#This Row],[العدد]]*Table5[[#This Row],[الفئة]]</f>
        <v>0</v>
      </c>
      <c r="I12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28" s="58"/>
      <c r="K128" s="58">
        <f>Table5[[#This Row],[الاجمالي]]-Table5[[#This Row],[المبلغ المدفوع]]</f>
        <v>0</v>
      </c>
      <c r="L128" s="65"/>
    </row>
    <row r="129" spans="1:12" x14ac:dyDescent="0.3">
      <c r="A129" s="53">
        <f t="shared" si="0"/>
        <v>126</v>
      </c>
      <c r="B129" s="68" t="s">
        <v>46</v>
      </c>
      <c r="C129" s="57">
        <v>45303</v>
      </c>
      <c r="D129" s="56">
        <v>248</v>
      </c>
      <c r="E129" s="58">
        <v>15</v>
      </c>
      <c r="F129" s="64">
        <v>5</v>
      </c>
      <c r="G129" s="58">
        <v>39</v>
      </c>
      <c r="H129" s="58">
        <f>Table5[[#This Row],[العدد]]*Table5[[#This Row],[الفئة]]</f>
        <v>75</v>
      </c>
      <c r="I12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2925</v>
      </c>
      <c r="J129" s="58">
        <v>2925</v>
      </c>
      <c r="K129" s="58">
        <f>Table5[[#This Row],[الاجمالي]]-Table5[[#This Row],[المبلغ المدفوع]]</f>
        <v>0</v>
      </c>
      <c r="L129" s="65"/>
    </row>
    <row r="130" spans="1:12" x14ac:dyDescent="0.3">
      <c r="A130" s="53">
        <f t="shared" si="0"/>
        <v>127</v>
      </c>
      <c r="B130" s="68"/>
      <c r="C130" s="57"/>
      <c r="D130" s="56"/>
      <c r="E130" s="58"/>
      <c r="F130" s="64"/>
      <c r="G130" s="58"/>
      <c r="H130" s="58">
        <f>Table5[[#This Row],[العدد]]*Table5[[#This Row],[الفئة]]</f>
        <v>0</v>
      </c>
      <c r="I13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0" s="58"/>
      <c r="K130" s="58">
        <f>Table5[[#This Row],[الاجمالي]]-Table5[[#This Row],[المبلغ المدفوع]]</f>
        <v>0</v>
      </c>
      <c r="L130" s="65"/>
    </row>
    <row r="131" spans="1:12" x14ac:dyDescent="0.3">
      <c r="A131" s="53">
        <f t="shared" si="0"/>
        <v>128</v>
      </c>
      <c r="B131" s="68" t="s">
        <v>78</v>
      </c>
      <c r="C131" s="57">
        <v>45303</v>
      </c>
      <c r="D131" s="56">
        <v>249</v>
      </c>
      <c r="E131" s="58">
        <v>1</v>
      </c>
      <c r="F131" s="64">
        <v>5</v>
      </c>
      <c r="G131" s="58">
        <v>40</v>
      </c>
      <c r="H131" s="58">
        <f>Table5[[#This Row],[العدد]]*Table5[[#This Row],[الفئة]]</f>
        <v>5</v>
      </c>
      <c r="I13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200</v>
      </c>
      <c r="J131" s="58">
        <f>Table5[[#This Row],[الاجمالي]]</f>
        <v>200</v>
      </c>
      <c r="K131" s="58">
        <f>Table5[[#This Row],[الاجمالي]]-Table5[[#This Row],[المبلغ المدفوع]]</f>
        <v>0</v>
      </c>
      <c r="L131" s="65"/>
    </row>
    <row r="132" spans="1:12" x14ac:dyDescent="0.3">
      <c r="A132" s="53">
        <f t="shared" si="0"/>
        <v>129</v>
      </c>
      <c r="B132" s="68" t="s">
        <v>78</v>
      </c>
      <c r="C132" s="57">
        <v>45303</v>
      </c>
      <c r="D132" s="56">
        <v>249</v>
      </c>
      <c r="E132" s="58">
        <v>2</v>
      </c>
      <c r="F132" s="64">
        <v>0.8</v>
      </c>
      <c r="G132" s="58">
        <v>38</v>
      </c>
      <c r="H132" s="58">
        <f>Table5[[#This Row],[العدد]]*Table5[[#This Row],[الفئة]]</f>
        <v>1.6</v>
      </c>
      <c r="I13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</v>
      </c>
      <c r="J132" s="58">
        <f>Table5[[#This Row],[الاجمالي]]</f>
        <v>76</v>
      </c>
      <c r="K132" s="58">
        <f>Table5[[#This Row],[الاجمالي]]-Table5[[#This Row],[المبلغ المدفوع]]</f>
        <v>0</v>
      </c>
      <c r="L132" s="65"/>
    </row>
    <row r="133" spans="1:12" x14ac:dyDescent="0.3">
      <c r="A133" s="53">
        <f t="shared" si="0"/>
        <v>130</v>
      </c>
      <c r="B133" s="68"/>
      <c r="C133" s="57"/>
      <c r="D133" s="56"/>
      <c r="E133" s="58"/>
      <c r="F133" s="64"/>
      <c r="G133" s="58"/>
      <c r="H133" s="58">
        <f>Table5[[#This Row],[العدد]]*Table5[[#This Row],[الفئة]]</f>
        <v>0</v>
      </c>
      <c r="I13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3" s="58"/>
      <c r="K133" s="58">
        <f>Table5[[#This Row],[الاجمالي]]-Table5[[#This Row],[المبلغ المدفوع]]</f>
        <v>0</v>
      </c>
      <c r="L133" s="65"/>
    </row>
    <row r="134" spans="1:12" x14ac:dyDescent="0.3">
      <c r="A134" s="53">
        <f t="shared" si="0"/>
        <v>131</v>
      </c>
      <c r="B134" s="68" t="s">
        <v>32</v>
      </c>
      <c r="C134" s="57">
        <v>45302</v>
      </c>
      <c r="D134" s="56">
        <v>250</v>
      </c>
      <c r="E134" s="58">
        <v>1</v>
      </c>
      <c r="F134" s="64">
        <v>5</v>
      </c>
      <c r="G134" s="58">
        <v>40</v>
      </c>
      <c r="H134" s="58">
        <f>Table5[[#This Row],[العدد]]*Table5[[#This Row],[الفئة]]</f>
        <v>5</v>
      </c>
      <c r="I13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200</v>
      </c>
      <c r="J134" s="58">
        <v>200</v>
      </c>
      <c r="K134" s="58">
        <f>Table5[[#This Row],[الاجمالي]]-Table5[[#This Row],[المبلغ المدفوع]]</f>
        <v>0</v>
      </c>
      <c r="L134" s="65"/>
    </row>
    <row r="135" spans="1:12" x14ac:dyDescent="0.3">
      <c r="A135" s="53">
        <f t="shared" si="0"/>
        <v>132</v>
      </c>
      <c r="B135" s="68"/>
      <c r="C135" s="57"/>
      <c r="D135" s="56"/>
      <c r="E135" s="58"/>
      <c r="F135" s="64"/>
      <c r="G135" s="58"/>
      <c r="H135" s="58">
        <f>Table5[[#This Row],[العدد]]*Table5[[#This Row],[الفئة]]</f>
        <v>0</v>
      </c>
      <c r="I13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5" s="58"/>
      <c r="K135" s="58">
        <f>Table5[[#This Row],[الاجمالي]]-Table5[[#This Row],[المبلغ المدفوع]]</f>
        <v>0</v>
      </c>
      <c r="L135" s="65"/>
    </row>
    <row r="136" spans="1:12" x14ac:dyDescent="0.3">
      <c r="A136" s="53">
        <f t="shared" si="0"/>
        <v>133</v>
      </c>
      <c r="B136" s="68"/>
      <c r="C136" s="57"/>
      <c r="D136" s="56"/>
      <c r="E136" s="58"/>
      <c r="F136" s="64"/>
      <c r="G136" s="58"/>
      <c r="H136" s="58">
        <f>Table5[[#This Row],[العدد]]*Table5[[#This Row],[الفئة]]</f>
        <v>0</v>
      </c>
      <c r="I13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6" s="58"/>
      <c r="K136" s="58">
        <f>Table5[[#This Row],[الاجمالي]]-Table5[[#This Row],[المبلغ المدفوع]]</f>
        <v>0</v>
      </c>
      <c r="L136" s="65"/>
    </row>
    <row r="137" spans="1:12" x14ac:dyDescent="0.3">
      <c r="A137" s="53">
        <f t="shared" si="0"/>
        <v>134</v>
      </c>
      <c r="B137" s="68"/>
      <c r="C137" s="57"/>
      <c r="D137" s="56"/>
      <c r="E137" s="58"/>
      <c r="F137" s="64"/>
      <c r="G137" s="58"/>
      <c r="H137" s="58">
        <f>Table5[[#This Row],[العدد]]*Table5[[#This Row],[الفئة]]</f>
        <v>0</v>
      </c>
      <c r="I13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7" s="58"/>
      <c r="K137" s="58">
        <f>Table5[[#This Row],[الاجمالي]]-Table5[[#This Row],[المبلغ المدفوع]]</f>
        <v>0</v>
      </c>
      <c r="L137" s="65"/>
    </row>
    <row r="138" spans="1:12" x14ac:dyDescent="0.3">
      <c r="A138" s="53">
        <f t="shared" si="0"/>
        <v>135</v>
      </c>
      <c r="B138" s="68"/>
      <c r="C138" s="57"/>
      <c r="D138" s="56"/>
      <c r="E138" s="58"/>
      <c r="F138" s="64"/>
      <c r="G138" s="58"/>
      <c r="H138" s="58">
        <f>Table5[[#This Row],[العدد]]*Table5[[#This Row],[الفئة]]</f>
        <v>0</v>
      </c>
      <c r="I13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8" s="58"/>
      <c r="K138" s="58">
        <f>Table5[[#This Row],[الاجمالي]]-Table5[[#This Row],[المبلغ المدفوع]]</f>
        <v>0</v>
      </c>
      <c r="L138" s="65"/>
    </row>
    <row r="139" spans="1:12" x14ac:dyDescent="0.3">
      <c r="A139" s="53">
        <f t="shared" si="0"/>
        <v>136</v>
      </c>
      <c r="B139" s="68"/>
      <c r="C139" s="57"/>
      <c r="D139" s="56"/>
      <c r="E139" s="58"/>
      <c r="F139" s="64"/>
      <c r="G139" s="58"/>
      <c r="H139" s="58">
        <f>Table5[[#This Row],[العدد]]*Table5[[#This Row],[الفئة]]</f>
        <v>0</v>
      </c>
      <c r="I13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39" s="58"/>
      <c r="K139" s="58">
        <f>Table5[[#This Row],[الاجمالي]]-Table5[[#This Row],[المبلغ المدفوع]]</f>
        <v>0</v>
      </c>
      <c r="L139" s="65"/>
    </row>
    <row r="140" spans="1:12" x14ac:dyDescent="0.3">
      <c r="A140" s="53">
        <f t="shared" si="0"/>
        <v>137</v>
      </c>
      <c r="B140" s="68"/>
      <c r="C140" s="57"/>
      <c r="D140" s="56"/>
      <c r="E140" s="58"/>
      <c r="F140" s="64"/>
      <c r="G140" s="58"/>
      <c r="H140" s="58">
        <f>Table5[[#This Row],[العدد]]*Table5[[#This Row],[الفئة]]</f>
        <v>0</v>
      </c>
      <c r="I14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0" s="58"/>
      <c r="K140" s="58">
        <f>Table5[[#This Row],[الاجمالي]]-Table5[[#This Row],[المبلغ المدفوع]]</f>
        <v>0</v>
      </c>
      <c r="L140" s="65"/>
    </row>
    <row r="141" spans="1:12" x14ac:dyDescent="0.3">
      <c r="A141" s="53">
        <f t="shared" si="0"/>
        <v>138</v>
      </c>
      <c r="B141" s="68"/>
      <c r="C141" s="57"/>
      <c r="D141" s="56"/>
      <c r="E141" s="58"/>
      <c r="F141" s="64"/>
      <c r="G141" s="58"/>
      <c r="H141" s="58">
        <f>Table5[[#This Row],[العدد]]*Table5[[#This Row],[الفئة]]</f>
        <v>0</v>
      </c>
      <c r="I14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1" s="58"/>
      <c r="K141" s="58">
        <f>Table5[[#This Row],[الاجمالي]]-Table5[[#This Row],[المبلغ المدفوع]]</f>
        <v>0</v>
      </c>
      <c r="L141" s="65"/>
    </row>
    <row r="142" spans="1:12" x14ac:dyDescent="0.3">
      <c r="A142" s="53">
        <f t="shared" si="0"/>
        <v>139</v>
      </c>
      <c r="B142" s="68"/>
      <c r="C142" s="57"/>
      <c r="D142" s="56"/>
      <c r="E142" s="58"/>
      <c r="F142" s="64"/>
      <c r="G142" s="58"/>
      <c r="H142" s="58">
        <f>Table5[[#This Row],[العدد]]*Table5[[#This Row],[الفئة]]</f>
        <v>0</v>
      </c>
      <c r="I14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2" s="58"/>
      <c r="K142" s="58">
        <f>Table5[[#This Row],[الاجمالي]]-Table5[[#This Row],[المبلغ المدفوع]]</f>
        <v>0</v>
      </c>
      <c r="L142" s="65"/>
    </row>
    <row r="143" spans="1:12" x14ac:dyDescent="0.3">
      <c r="A143" s="53">
        <f t="shared" si="0"/>
        <v>140</v>
      </c>
      <c r="B143" s="68"/>
      <c r="C143" s="57"/>
      <c r="D143" s="56"/>
      <c r="E143" s="58"/>
      <c r="F143" s="64"/>
      <c r="G143" s="58"/>
      <c r="H143" s="58">
        <f>Table5[[#This Row],[العدد]]*Table5[[#This Row],[الفئة]]</f>
        <v>0</v>
      </c>
      <c r="I14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3" s="58"/>
      <c r="K143" s="58">
        <f>Table5[[#This Row],[الاجمالي]]-Table5[[#This Row],[المبلغ المدفوع]]</f>
        <v>0</v>
      </c>
      <c r="L143" s="65"/>
    </row>
    <row r="144" spans="1:12" x14ac:dyDescent="0.3">
      <c r="A144" s="53">
        <f t="shared" si="0"/>
        <v>141</v>
      </c>
      <c r="B144" s="68"/>
      <c r="C144" s="57"/>
      <c r="D144" s="56"/>
      <c r="E144" s="58"/>
      <c r="F144" s="64"/>
      <c r="G144" s="58"/>
      <c r="H144" s="58">
        <f>Table5[[#This Row],[العدد]]*Table5[[#This Row],[الفئة]]</f>
        <v>0</v>
      </c>
      <c r="I14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4" s="58"/>
      <c r="K144" s="58">
        <f>Table5[[#This Row],[الاجمالي]]-Table5[[#This Row],[المبلغ المدفوع]]</f>
        <v>0</v>
      </c>
      <c r="L144" s="65"/>
    </row>
    <row r="145" spans="1:12" x14ac:dyDescent="0.3">
      <c r="A145" s="53">
        <f t="shared" si="0"/>
        <v>142</v>
      </c>
      <c r="B145" s="68"/>
      <c r="C145" s="57"/>
      <c r="D145" s="56"/>
      <c r="E145" s="58"/>
      <c r="F145" s="64"/>
      <c r="G145" s="58"/>
      <c r="H145" s="58">
        <f>Table5[[#This Row],[العدد]]*Table5[[#This Row],[الفئة]]</f>
        <v>0</v>
      </c>
      <c r="I14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5" s="58"/>
      <c r="K145" s="58">
        <f>Table5[[#This Row],[الاجمالي]]-Table5[[#This Row],[المبلغ المدفوع]]</f>
        <v>0</v>
      </c>
      <c r="L145" s="65"/>
    </row>
    <row r="146" spans="1:12" x14ac:dyDescent="0.3">
      <c r="A146" s="53">
        <f t="shared" si="0"/>
        <v>143</v>
      </c>
      <c r="B146" s="68"/>
      <c r="C146" s="57"/>
      <c r="D146" s="56"/>
      <c r="E146" s="58"/>
      <c r="F146" s="64"/>
      <c r="G146" s="58"/>
      <c r="H146" s="58">
        <f>Table5[[#This Row],[العدد]]*Table5[[#This Row],[الفئة]]</f>
        <v>0</v>
      </c>
      <c r="I14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6" s="58"/>
      <c r="K146" s="58">
        <f>Table5[[#This Row],[الاجمالي]]-Table5[[#This Row],[المبلغ المدفوع]]</f>
        <v>0</v>
      </c>
      <c r="L146" s="65"/>
    </row>
    <row r="147" spans="1:12" x14ac:dyDescent="0.3">
      <c r="A147" s="53">
        <f t="shared" si="0"/>
        <v>144</v>
      </c>
      <c r="B147" s="68"/>
      <c r="C147" s="57"/>
      <c r="D147" s="56"/>
      <c r="E147" s="58"/>
      <c r="F147" s="64"/>
      <c r="G147" s="58"/>
      <c r="H147" s="58">
        <f>Table5[[#This Row],[العدد]]*Table5[[#This Row],[الفئة]]</f>
        <v>0</v>
      </c>
      <c r="I14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7" s="58"/>
      <c r="K147" s="58">
        <f>Table5[[#This Row],[الاجمالي]]-Table5[[#This Row],[المبلغ المدفوع]]</f>
        <v>0</v>
      </c>
      <c r="L147" s="65"/>
    </row>
    <row r="148" spans="1:12" x14ac:dyDescent="0.3">
      <c r="A148" s="53">
        <f t="shared" si="0"/>
        <v>145</v>
      </c>
      <c r="B148" s="68"/>
      <c r="C148" s="57"/>
      <c r="D148" s="56"/>
      <c r="E148" s="58"/>
      <c r="F148" s="64"/>
      <c r="G148" s="58"/>
      <c r="H148" s="58">
        <f>Table5[[#This Row],[العدد]]*Table5[[#This Row],[الفئة]]</f>
        <v>0</v>
      </c>
      <c r="I14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8" s="58"/>
      <c r="K148" s="58">
        <f>Table5[[#This Row],[الاجمالي]]-Table5[[#This Row],[المبلغ المدفوع]]</f>
        <v>0</v>
      </c>
      <c r="L148" s="65"/>
    </row>
    <row r="149" spans="1:12" x14ac:dyDescent="0.3">
      <c r="A149" s="53">
        <f t="shared" si="0"/>
        <v>146</v>
      </c>
      <c r="B149" s="68"/>
      <c r="C149" s="57"/>
      <c r="D149" s="56"/>
      <c r="E149" s="58"/>
      <c r="F149" s="64"/>
      <c r="G149" s="58"/>
      <c r="H149" s="58">
        <f>Table5[[#This Row],[العدد]]*Table5[[#This Row],[الفئة]]</f>
        <v>0</v>
      </c>
      <c r="I14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49" s="58"/>
      <c r="K149" s="58">
        <f>Table5[[#This Row],[الاجمالي]]-Table5[[#This Row],[المبلغ المدفوع]]</f>
        <v>0</v>
      </c>
      <c r="L149" s="65"/>
    </row>
    <row r="150" spans="1:12" x14ac:dyDescent="0.3">
      <c r="A150" s="53">
        <f t="shared" si="0"/>
        <v>147</v>
      </c>
      <c r="B150" s="68"/>
      <c r="C150" s="57"/>
      <c r="D150" s="56"/>
      <c r="E150" s="58"/>
      <c r="F150" s="64"/>
      <c r="G150" s="58"/>
      <c r="H150" s="58">
        <f>Table5[[#This Row],[العدد]]*Table5[[#This Row],[الفئة]]</f>
        <v>0</v>
      </c>
      <c r="I15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0" s="58"/>
      <c r="K150" s="58">
        <f>Table5[[#This Row],[الاجمالي]]-Table5[[#This Row],[المبلغ المدفوع]]</f>
        <v>0</v>
      </c>
      <c r="L150" s="65"/>
    </row>
    <row r="151" spans="1:12" x14ac:dyDescent="0.3">
      <c r="A151" s="53">
        <f t="shared" si="0"/>
        <v>148</v>
      </c>
      <c r="B151" s="68"/>
      <c r="C151" s="57"/>
      <c r="D151" s="56"/>
      <c r="E151" s="58"/>
      <c r="F151" s="64"/>
      <c r="G151" s="58"/>
      <c r="H151" s="58">
        <f>Table5[[#This Row],[العدد]]*Table5[[#This Row],[الفئة]]</f>
        <v>0</v>
      </c>
      <c r="I15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1" s="58"/>
      <c r="K151" s="58">
        <f>Table5[[#This Row],[الاجمالي]]-Table5[[#This Row],[المبلغ المدفوع]]</f>
        <v>0</v>
      </c>
      <c r="L151" s="65"/>
    </row>
    <row r="152" spans="1:12" x14ac:dyDescent="0.3">
      <c r="A152" s="53">
        <f t="shared" si="0"/>
        <v>149</v>
      </c>
      <c r="B152" s="68"/>
      <c r="C152" s="57"/>
      <c r="D152" s="56"/>
      <c r="E152" s="58"/>
      <c r="F152" s="64"/>
      <c r="G152" s="58"/>
      <c r="H152" s="58">
        <f>Table5[[#This Row],[العدد]]*Table5[[#This Row],[الفئة]]</f>
        <v>0</v>
      </c>
      <c r="I15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2" s="58"/>
      <c r="K152" s="58">
        <f>Table5[[#This Row],[الاجمالي]]-Table5[[#This Row],[المبلغ المدفوع]]</f>
        <v>0</v>
      </c>
      <c r="L152" s="65"/>
    </row>
    <row r="153" spans="1:12" x14ac:dyDescent="0.3">
      <c r="A153" s="53">
        <f t="shared" si="0"/>
        <v>150</v>
      </c>
      <c r="B153" s="68"/>
      <c r="C153" s="57"/>
      <c r="D153" s="56"/>
      <c r="E153" s="58"/>
      <c r="F153" s="64"/>
      <c r="G153" s="58"/>
      <c r="H153" s="58">
        <f>Table5[[#This Row],[العدد]]*Table5[[#This Row],[الفئة]]</f>
        <v>0</v>
      </c>
      <c r="I15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3" s="58"/>
      <c r="K153" s="58">
        <f>Table5[[#This Row],[الاجمالي]]-Table5[[#This Row],[المبلغ المدفوع]]</f>
        <v>0</v>
      </c>
      <c r="L153" s="65"/>
    </row>
    <row r="154" spans="1:12" x14ac:dyDescent="0.3">
      <c r="A154" s="53">
        <f t="shared" si="0"/>
        <v>151</v>
      </c>
      <c r="B154" s="68"/>
      <c r="C154" s="57"/>
      <c r="D154" s="56"/>
      <c r="E154" s="58"/>
      <c r="F154" s="64"/>
      <c r="G154" s="58"/>
      <c r="H154" s="58">
        <f>Table5[[#This Row],[العدد]]*Table5[[#This Row],[الفئة]]</f>
        <v>0</v>
      </c>
      <c r="I15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4" s="58"/>
      <c r="K154" s="58">
        <f>Table5[[#This Row],[الاجمالي]]-Table5[[#This Row],[المبلغ المدفوع]]</f>
        <v>0</v>
      </c>
      <c r="L154" s="65"/>
    </row>
    <row r="155" spans="1:12" x14ac:dyDescent="0.3">
      <c r="A155" s="53">
        <f t="shared" si="0"/>
        <v>152</v>
      </c>
      <c r="B155" s="68"/>
      <c r="C155" s="57"/>
      <c r="D155" s="56"/>
      <c r="E155" s="58"/>
      <c r="F155" s="64"/>
      <c r="G155" s="58"/>
      <c r="H155" s="58">
        <f>Table5[[#This Row],[العدد]]*Table5[[#This Row],[الفئة]]</f>
        <v>0</v>
      </c>
      <c r="I15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5" s="58"/>
      <c r="K155" s="58">
        <f>Table5[[#This Row],[الاجمالي]]-Table5[[#This Row],[المبلغ المدفوع]]</f>
        <v>0</v>
      </c>
      <c r="L155" s="65"/>
    </row>
    <row r="156" spans="1:12" x14ac:dyDescent="0.3">
      <c r="A156" s="53">
        <f t="shared" si="0"/>
        <v>153</v>
      </c>
      <c r="B156" s="68"/>
      <c r="C156" s="57"/>
      <c r="D156" s="56"/>
      <c r="E156" s="58"/>
      <c r="F156" s="64"/>
      <c r="G156" s="58"/>
      <c r="H156" s="58">
        <f>Table5[[#This Row],[العدد]]*Table5[[#This Row],[الفئة]]</f>
        <v>0</v>
      </c>
      <c r="I15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6" s="58"/>
      <c r="K156" s="58">
        <f>Table5[[#This Row],[الاجمالي]]-Table5[[#This Row],[المبلغ المدفوع]]</f>
        <v>0</v>
      </c>
      <c r="L156" s="65"/>
    </row>
    <row r="157" spans="1:12" x14ac:dyDescent="0.3">
      <c r="A157" s="53">
        <f t="shared" si="0"/>
        <v>154</v>
      </c>
      <c r="B157" s="68"/>
      <c r="C157" s="57"/>
      <c r="D157" s="56"/>
      <c r="E157" s="58"/>
      <c r="F157" s="64"/>
      <c r="G157" s="58"/>
      <c r="H157" s="58">
        <f>Table5[[#This Row],[العدد]]*Table5[[#This Row],[الفئة]]</f>
        <v>0</v>
      </c>
      <c r="I15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7" s="58"/>
      <c r="K157" s="58">
        <f>Table5[[#This Row],[الاجمالي]]-Table5[[#This Row],[المبلغ المدفوع]]</f>
        <v>0</v>
      </c>
      <c r="L157" s="65"/>
    </row>
    <row r="158" spans="1:12" x14ac:dyDescent="0.3">
      <c r="A158" s="53">
        <f t="shared" si="0"/>
        <v>155</v>
      </c>
      <c r="B158" s="68"/>
      <c r="C158" s="57"/>
      <c r="D158" s="56"/>
      <c r="E158" s="58"/>
      <c r="F158" s="64"/>
      <c r="G158" s="58"/>
      <c r="H158" s="58">
        <f>Table5[[#This Row],[العدد]]*Table5[[#This Row],[الفئة]]</f>
        <v>0</v>
      </c>
      <c r="I15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8" s="58"/>
      <c r="K158" s="58">
        <f>Table5[[#This Row],[الاجمالي]]-Table5[[#This Row],[المبلغ المدفوع]]</f>
        <v>0</v>
      </c>
      <c r="L158" s="65"/>
    </row>
    <row r="159" spans="1:12" x14ac:dyDescent="0.3">
      <c r="A159" s="53">
        <f t="shared" si="0"/>
        <v>156</v>
      </c>
      <c r="B159" s="68"/>
      <c r="C159" s="57"/>
      <c r="D159" s="56"/>
      <c r="E159" s="58"/>
      <c r="F159" s="64"/>
      <c r="G159" s="58"/>
      <c r="H159" s="58">
        <f>Table5[[#This Row],[العدد]]*Table5[[#This Row],[الفئة]]</f>
        <v>0</v>
      </c>
      <c r="I15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59" s="58"/>
      <c r="K159" s="58">
        <f>Table5[[#This Row],[الاجمالي]]-Table5[[#This Row],[المبلغ المدفوع]]</f>
        <v>0</v>
      </c>
      <c r="L159" s="65"/>
    </row>
    <row r="160" spans="1:12" x14ac:dyDescent="0.3">
      <c r="A160" s="53">
        <f t="shared" si="0"/>
        <v>157</v>
      </c>
      <c r="B160" s="68"/>
      <c r="C160" s="57"/>
      <c r="D160" s="56"/>
      <c r="E160" s="58"/>
      <c r="F160" s="64"/>
      <c r="G160" s="58"/>
      <c r="H160" s="58">
        <f>Table5[[#This Row],[العدد]]*Table5[[#This Row],[الفئة]]</f>
        <v>0</v>
      </c>
      <c r="I16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0" s="58"/>
      <c r="K160" s="58">
        <f>Table5[[#This Row],[الاجمالي]]-Table5[[#This Row],[المبلغ المدفوع]]</f>
        <v>0</v>
      </c>
      <c r="L160" s="65"/>
    </row>
    <row r="161" spans="1:12" x14ac:dyDescent="0.3">
      <c r="A161" s="53">
        <f t="shared" si="0"/>
        <v>158</v>
      </c>
      <c r="B161" s="68"/>
      <c r="C161" s="57"/>
      <c r="D161" s="56"/>
      <c r="E161" s="58"/>
      <c r="F161" s="64"/>
      <c r="G161" s="58"/>
      <c r="H161" s="58">
        <f>Table5[[#This Row],[العدد]]*Table5[[#This Row],[الفئة]]</f>
        <v>0</v>
      </c>
      <c r="I16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1" s="58"/>
      <c r="K161" s="58">
        <f>Table5[[#This Row],[الاجمالي]]-Table5[[#This Row],[المبلغ المدفوع]]</f>
        <v>0</v>
      </c>
      <c r="L161" s="65"/>
    </row>
    <row r="162" spans="1:12" x14ac:dyDescent="0.3">
      <c r="A162" s="53">
        <f t="shared" si="0"/>
        <v>159</v>
      </c>
      <c r="B162" s="68"/>
      <c r="C162" s="57"/>
      <c r="D162" s="56"/>
      <c r="E162" s="58"/>
      <c r="F162" s="64"/>
      <c r="G162" s="58"/>
      <c r="H162" s="58">
        <f>Table5[[#This Row],[العدد]]*Table5[[#This Row],[الفئة]]</f>
        <v>0</v>
      </c>
      <c r="I16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2" s="58"/>
      <c r="K162" s="58">
        <f>Table5[[#This Row],[الاجمالي]]-Table5[[#This Row],[المبلغ المدفوع]]</f>
        <v>0</v>
      </c>
      <c r="L162" s="65"/>
    </row>
    <row r="163" spans="1:12" x14ac:dyDescent="0.3">
      <c r="A163" s="53">
        <f t="shared" si="0"/>
        <v>160</v>
      </c>
      <c r="B163" s="68"/>
      <c r="C163" s="57"/>
      <c r="D163" s="56"/>
      <c r="E163" s="58"/>
      <c r="F163" s="64"/>
      <c r="G163" s="58"/>
      <c r="H163" s="58">
        <f>Table5[[#This Row],[العدد]]*Table5[[#This Row],[الفئة]]</f>
        <v>0</v>
      </c>
      <c r="I16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3" s="58"/>
      <c r="K163" s="58">
        <f>Table5[[#This Row],[الاجمالي]]-Table5[[#This Row],[المبلغ المدفوع]]</f>
        <v>0</v>
      </c>
      <c r="L163" s="65"/>
    </row>
    <row r="164" spans="1:12" x14ac:dyDescent="0.3">
      <c r="A164" s="53">
        <f t="shared" si="0"/>
        <v>161</v>
      </c>
      <c r="B164" s="68"/>
      <c r="C164" s="57"/>
      <c r="D164" s="56"/>
      <c r="E164" s="58"/>
      <c r="F164" s="64"/>
      <c r="G164" s="58"/>
      <c r="H164" s="58">
        <f>Table5[[#This Row],[العدد]]*Table5[[#This Row],[الفئة]]</f>
        <v>0</v>
      </c>
      <c r="I16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4" s="58"/>
      <c r="K164" s="58">
        <f>Table5[[#This Row],[الاجمالي]]-Table5[[#This Row],[المبلغ المدفوع]]</f>
        <v>0</v>
      </c>
      <c r="L164" s="65"/>
    </row>
    <row r="165" spans="1:12" x14ac:dyDescent="0.3">
      <c r="A165" s="53">
        <f t="shared" si="0"/>
        <v>162</v>
      </c>
      <c r="B165" s="68"/>
      <c r="C165" s="57"/>
      <c r="D165" s="56"/>
      <c r="E165" s="58"/>
      <c r="F165" s="64"/>
      <c r="G165" s="58"/>
      <c r="H165" s="58">
        <f>Table5[[#This Row],[العدد]]*Table5[[#This Row],[الفئة]]</f>
        <v>0</v>
      </c>
      <c r="I16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5" s="58"/>
      <c r="K165" s="58">
        <f>Table5[[#This Row],[الاجمالي]]-Table5[[#This Row],[المبلغ المدفوع]]</f>
        <v>0</v>
      </c>
      <c r="L165" s="65"/>
    </row>
    <row r="166" spans="1:12" x14ac:dyDescent="0.3">
      <c r="A166" s="53">
        <f t="shared" si="0"/>
        <v>163</v>
      </c>
      <c r="B166" s="68"/>
      <c r="C166" s="57"/>
      <c r="D166" s="56"/>
      <c r="E166" s="58"/>
      <c r="F166" s="64"/>
      <c r="G166" s="58"/>
      <c r="H166" s="58">
        <f>Table5[[#This Row],[العدد]]*Table5[[#This Row],[الفئة]]</f>
        <v>0</v>
      </c>
      <c r="I16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6" s="58"/>
      <c r="K166" s="58">
        <f>Table5[[#This Row],[الاجمالي]]-Table5[[#This Row],[المبلغ المدفوع]]</f>
        <v>0</v>
      </c>
      <c r="L166" s="65"/>
    </row>
    <row r="167" spans="1:12" x14ac:dyDescent="0.3">
      <c r="A167" s="53">
        <f t="shared" si="0"/>
        <v>164</v>
      </c>
      <c r="B167" s="68"/>
      <c r="C167" s="57"/>
      <c r="D167" s="56"/>
      <c r="E167" s="58"/>
      <c r="F167" s="64"/>
      <c r="G167" s="58"/>
      <c r="H167" s="58">
        <f>Table5[[#This Row],[العدد]]*Table5[[#This Row],[الفئة]]</f>
        <v>0</v>
      </c>
      <c r="I16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7" s="58"/>
      <c r="K167" s="58">
        <f>Table5[[#This Row],[الاجمالي]]-Table5[[#This Row],[المبلغ المدفوع]]</f>
        <v>0</v>
      </c>
      <c r="L167" s="65"/>
    </row>
    <row r="168" spans="1:12" x14ac:dyDescent="0.3">
      <c r="A168" s="53">
        <f t="shared" si="0"/>
        <v>165</v>
      </c>
      <c r="B168" s="68"/>
      <c r="C168" s="57"/>
      <c r="D168" s="56"/>
      <c r="E168" s="58"/>
      <c r="F168" s="64"/>
      <c r="G168" s="58"/>
      <c r="H168" s="58">
        <f>Table5[[#This Row],[العدد]]*Table5[[#This Row],[الفئة]]</f>
        <v>0</v>
      </c>
      <c r="I16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8" s="58"/>
      <c r="K168" s="58">
        <f>Table5[[#This Row],[الاجمالي]]-Table5[[#This Row],[المبلغ المدفوع]]</f>
        <v>0</v>
      </c>
      <c r="L168" s="65"/>
    </row>
    <row r="169" spans="1:12" x14ac:dyDescent="0.3">
      <c r="A169" s="53">
        <f t="shared" si="0"/>
        <v>166</v>
      </c>
      <c r="B169" s="68"/>
      <c r="C169" s="57"/>
      <c r="D169" s="56"/>
      <c r="E169" s="58"/>
      <c r="F169" s="64"/>
      <c r="G169" s="58"/>
      <c r="H169" s="58">
        <f>Table5[[#This Row],[العدد]]*Table5[[#This Row],[الفئة]]</f>
        <v>0</v>
      </c>
      <c r="I16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69" s="58"/>
      <c r="K169" s="58">
        <f>Table5[[#This Row],[الاجمالي]]-Table5[[#This Row],[المبلغ المدفوع]]</f>
        <v>0</v>
      </c>
      <c r="L169" s="65"/>
    </row>
    <row r="170" spans="1:12" x14ac:dyDescent="0.3">
      <c r="A170" s="53">
        <f t="shared" si="0"/>
        <v>167</v>
      </c>
      <c r="B170" s="68"/>
      <c r="C170" s="57"/>
      <c r="D170" s="56"/>
      <c r="E170" s="58"/>
      <c r="F170" s="64"/>
      <c r="G170" s="58"/>
      <c r="H170" s="58">
        <f>Table5[[#This Row],[العدد]]*Table5[[#This Row],[الفئة]]</f>
        <v>0</v>
      </c>
      <c r="I17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0" s="58"/>
      <c r="K170" s="58">
        <f>Table5[[#This Row],[الاجمالي]]-Table5[[#This Row],[المبلغ المدفوع]]</f>
        <v>0</v>
      </c>
      <c r="L170" s="65"/>
    </row>
    <row r="171" spans="1:12" x14ac:dyDescent="0.3">
      <c r="A171" s="53">
        <f t="shared" si="0"/>
        <v>168</v>
      </c>
      <c r="B171" s="68"/>
      <c r="C171" s="57"/>
      <c r="D171" s="56"/>
      <c r="E171" s="58"/>
      <c r="F171" s="64"/>
      <c r="G171" s="58"/>
      <c r="H171" s="58">
        <f>Table5[[#This Row],[العدد]]*Table5[[#This Row],[الفئة]]</f>
        <v>0</v>
      </c>
      <c r="I17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1" s="58"/>
      <c r="K171" s="58">
        <f>Table5[[#This Row],[الاجمالي]]-Table5[[#This Row],[المبلغ المدفوع]]</f>
        <v>0</v>
      </c>
      <c r="L171" s="65"/>
    </row>
    <row r="172" spans="1:12" x14ac:dyDescent="0.3">
      <c r="A172" s="53">
        <f t="shared" si="0"/>
        <v>169</v>
      </c>
      <c r="B172" s="68"/>
      <c r="C172" s="57"/>
      <c r="D172" s="56"/>
      <c r="E172" s="58"/>
      <c r="F172" s="64"/>
      <c r="G172" s="58"/>
      <c r="H172" s="58">
        <f>Table5[[#This Row],[العدد]]*Table5[[#This Row],[الفئة]]</f>
        <v>0</v>
      </c>
      <c r="I17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2" s="58"/>
      <c r="K172" s="58">
        <f>Table5[[#This Row],[الاجمالي]]-Table5[[#This Row],[المبلغ المدفوع]]</f>
        <v>0</v>
      </c>
      <c r="L172" s="65"/>
    </row>
    <row r="173" spans="1:12" x14ac:dyDescent="0.3">
      <c r="A173" s="53">
        <f t="shared" si="0"/>
        <v>170</v>
      </c>
      <c r="B173" s="68"/>
      <c r="C173" s="57"/>
      <c r="D173" s="56"/>
      <c r="E173" s="58"/>
      <c r="F173" s="64"/>
      <c r="G173" s="58"/>
      <c r="H173" s="58">
        <f>Table5[[#This Row],[العدد]]*Table5[[#This Row],[الفئة]]</f>
        <v>0</v>
      </c>
      <c r="I17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3" s="58"/>
      <c r="K173" s="58">
        <f>Table5[[#This Row],[الاجمالي]]-Table5[[#This Row],[المبلغ المدفوع]]</f>
        <v>0</v>
      </c>
      <c r="L173" s="65"/>
    </row>
    <row r="174" spans="1:12" x14ac:dyDescent="0.3">
      <c r="A174" s="53">
        <f t="shared" si="0"/>
        <v>171</v>
      </c>
      <c r="B174" s="68"/>
      <c r="C174" s="57"/>
      <c r="D174" s="56"/>
      <c r="E174" s="58"/>
      <c r="F174" s="64"/>
      <c r="G174" s="58"/>
      <c r="H174" s="58">
        <f>Table5[[#This Row],[العدد]]*Table5[[#This Row],[الفئة]]</f>
        <v>0</v>
      </c>
      <c r="I17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4" s="58"/>
      <c r="K174" s="58">
        <f>Table5[[#This Row],[الاجمالي]]-Table5[[#This Row],[المبلغ المدفوع]]</f>
        <v>0</v>
      </c>
      <c r="L174" s="65"/>
    </row>
    <row r="175" spans="1:12" x14ac:dyDescent="0.3">
      <c r="A175" s="53">
        <f t="shared" si="0"/>
        <v>172</v>
      </c>
      <c r="B175" s="68"/>
      <c r="C175" s="57"/>
      <c r="D175" s="56"/>
      <c r="E175" s="58"/>
      <c r="F175" s="64"/>
      <c r="G175" s="58"/>
      <c r="H175" s="58">
        <f>Table5[[#This Row],[العدد]]*Table5[[#This Row],[الفئة]]</f>
        <v>0</v>
      </c>
      <c r="I17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5" s="58"/>
      <c r="K175" s="58">
        <f>Table5[[#This Row],[الاجمالي]]-Table5[[#This Row],[المبلغ المدفوع]]</f>
        <v>0</v>
      </c>
      <c r="L175" s="65"/>
    </row>
    <row r="176" spans="1:12" x14ac:dyDescent="0.3">
      <c r="A176" s="53">
        <f t="shared" si="0"/>
        <v>173</v>
      </c>
      <c r="B176" s="68"/>
      <c r="C176" s="57"/>
      <c r="D176" s="56"/>
      <c r="E176" s="58"/>
      <c r="F176" s="64"/>
      <c r="G176" s="58"/>
      <c r="H176" s="58">
        <f>Table5[[#This Row],[العدد]]*Table5[[#This Row],[الفئة]]</f>
        <v>0</v>
      </c>
      <c r="I17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6" s="58"/>
      <c r="K176" s="58">
        <f>Table5[[#This Row],[الاجمالي]]-Table5[[#This Row],[المبلغ المدفوع]]</f>
        <v>0</v>
      </c>
      <c r="L176" s="65"/>
    </row>
    <row r="177" spans="1:12" x14ac:dyDescent="0.3">
      <c r="A177" s="53">
        <f t="shared" si="0"/>
        <v>174</v>
      </c>
      <c r="B177" s="68"/>
      <c r="C177" s="57"/>
      <c r="D177" s="56"/>
      <c r="E177" s="58"/>
      <c r="F177" s="64"/>
      <c r="G177" s="58"/>
      <c r="H177" s="58">
        <f>Table5[[#This Row],[العدد]]*Table5[[#This Row],[الفئة]]</f>
        <v>0</v>
      </c>
      <c r="I17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7" s="58"/>
      <c r="K177" s="58">
        <f>Table5[[#This Row],[الاجمالي]]-Table5[[#This Row],[المبلغ المدفوع]]</f>
        <v>0</v>
      </c>
      <c r="L177" s="65"/>
    </row>
    <row r="178" spans="1:12" x14ac:dyDescent="0.3">
      <c r="A178" s="53">
        <f t="shared" si="0"/>
        <v>175</v>
      </c>
      <c r="B178" s="68"/>
      <c r="C178" s="57"/>
      <c r="D178" s="56"/>
      <c r="E178" s="58"/>
      <c r="F178" s="64"/>
      <c r="G178" s="58"/>
      <c r="H178" s="58">
        <f>Table5[[#This Row],[العدد]]*Table5[[#This Row],[الفئة]]</f>
        <v>0</v>
      </c>
      <c r="I17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8" s="58"/>
      <c r="K178" s="58">
        <f>Table5[[#This Row],[الاجمالي]]-Table5[[#This Row],[المبلغ المدفوع]]</f>
        <v>0</v>
      </c>
      <c r="L178" s="65"/>
    </row>
    <row r="179" spans="1:12" x14ac:dyDescent="0.3">
      <c r="A179" s="53">
        <f t="shared" si="0"/>
        <v>176</v>
      </c>
      <c r="B179" s="68"/>
      <c r="C179" s="57"/>
      <c r="D179" s="56"/>
      <c r="E179" s="58"/>
      <c r="F179" s="64"/>
      <c r="G179" s="58"/>
      <c r="H179" s="58">
        <f>Table5[[#This Row],[العدد]]*Table5[[#This Row],[الفئة]]</f>
        <v>0</v>
      </c>
      <c r="I17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79" s="58"/>
      <c r="K179" s="58">
        <f>Table5[[#This Row],[الاجمالي]]-Table5[[#This Row],[المبلغ المدفوع]]</f>
        <v>0</v>
      </c>
      <c r="L179" s="65"/>
    </row>
    <row r="180" spans="1:12" x14ac:dyDescent="0.3">
      <c r="A180" s="53">
        <f t="shared" si="0"/>
        <v>177</v>
      </c>
      <c r="B180" s="68"/>
      <c r="C180" s="57"/>
      <c r="D180" s="56"/>
      <c r="E180" s="58"/>
      <c r="F180" s="64"/>
      <c r="G180" s="58"/>
      <c r="H180" s="58">
        <f>Table5[[#This Row],[العدد]]*Table5[[#This Row],[الفئة]]</f>
        <v>0</v>
      </c>
      <c r="I18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0" s="58"/>
      <c r="K180" s="58">
        <f>Table5[[#This Row],[الاجمالي]]-Table5[[#This Row],[المبلغ المدفوع]]</f>
        <v>0</v>
      </c>
      <c r="L180" s="65"/>
    </row>
    <row r="181" spans="1:12" x14ac:dyDescent="0.3">
      <c r="A181" s="53">
        <f t="shared" si="0"/>
        <v>178</v>
      </c>
      <c r="B181" s="68"/>
      <c r="C181" s="57"/>
      <c r="D181" s="56"/>
      <c r="E181" s="58"/>
      <c r="F181" s="64"/>
      <c r="G181" s="58"/>
      <c r="H181" s="58">
        <f>Table5[[#This Row],[العدد]]*Table5[[#This Row],[الفئة]]</f>
        <v>0</v>
      </c>
      <c r="I18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1" s="58"/>
      <c r="K181" s="58">
        <f>Table5[[#This Row],[الاجمالي]]-Table5[[#This Row],[المبلغ المدفوع]]</f>
        <v>0</v>
      </c>
      <c r="L181" s="65"/>
    </row>
    <row r="182" spans="1:12" x14ac:dyDescent="0.3">
      <c r="A182" s="53">
        <f t="shared" si="0"/>
        <v>179</v>
      </c>
      <c r="B182" s="68"/>
      <c r="C182" s="57"/>
      <c r="D182" s="56"/>
      <c r="E182" s="58"/>
      <c r="F182" s="64"/>
      <c r="G182" s="58"/>
      <c r="H182" s="58">
        <f>Table5[[#This Row],[العدد]]*Table5[[#This Row],[الفئة]]</f>
        <v>0</v>
      </c>
      <c r="I18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2" s="58"/>
      <c r="K182" s="58">
        <f>Table5[[#This Row],[الاجمالي]]-Table5[[#This Row],[المبلغ المدفوع]]</f>
        <v>0</v>
      </c>
      <c r="L182" s="65"/>
    </row>
    <row r="183" spans="1:12" x14ac:dyDescent="0.3">
      <c r="A183" s="53">
        <f t="shared" si="0"/>
        <v>180</v>
      </c>
      <c r="B183" s="68"/>
      <c r="C183" s="57"/>
      <c r="D183" s="56"/>
      <c r="E183" s="58"/>
      <c r="F183" s="64"/>
      <c r="G183" s="58"/>
      <c r="H183" s="58">
        <f>Table5[[#This Row],[العدد]]*Table5[[#This Row],[الفئة]]</f>
        <v>0</v>
      </c>
      <c r="I18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3" s="58"/>
      <c r="K183" s="58">
        <f>Table5[[#This Row],[الاجمالي]]-Table5[[#This Row],[المبلغ المدفوع]]</f>
        <v>0</v>
      </c>
      <c r="L183" s="65"/>
    </row>
    <row r="184" spans="1:12" x14ac:dyDescent="0.3">
      <c r="A184" s="53">
        <f t="shared" si="0"/>
        <v>181</v>
      </c>
      <c r="B184" s="68"/>
      <c r="C184" s="57"/>
      <c r="D184" s="56"/>
      <c r="E184" s="58"/>
      <c r="F184" s="64"/>
      <c r="G184" s="58"/>
      <c r="H184" s="58">
        <f>Table5[[#This Row],[العدد]]*Table5[[#This Row],[الفئة]]</f>
        <v>0</v>
      </c>
      <c r="I18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4" s="58"/>
      <c r="K184" s="58">
        <f>Table5[[#This Row],[الاجمالي]]-Table5[[#This Row],[المبلغ المدفوع]]</f>
        <v>0</v>
      </c>
      <c r="L184" s="65"/>
    </row>
    <row r="185" spans="1:12" x14ac:dyDescent="0.3">
      <c r="A185" s="53">
        <f t="shared" si="0"/>
        <v>182</v>
      </c>
      <c r="B185" s="68"/>
      <c r="C185" s="57"/>
      <c r="D185" s="56"/>
      <c r="E185" s="58"/>
      <c r="F185" s="64"/>
      <c r="G185" s="58"/>
      <c r="H185" s="58">
        <f>Table5[[#This Row],[العدد]]*Table5[[#This Row],[الفئة]]</f>
        <v>0</v>
      </c>
      <c r="I18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5" s="58"/>
      <c r="K185" s="58">
        <f>Table5[[#This Row],[الاجمالي]]-Table5[[#This Row],[المبلغ المدفوع]]</f>
        <v>0</v>
      </c>
      <c r="L185" s="65"/>
    </row>
    <row r="186" spans="1:12" x14ac:dyDescent="0.3">
      <c r="A186" s="53">
        <f t="shared" si="0"/>
        <v>183</v>
      </c>
      <c r="B186" s="68"/>
      <c r="C186" s="57"/>
      <c r="D186" s="56"/>
      <c r="E186" s="58"/>
      <c r="F186" s="64"/>
      <c r="G186" s="58"/>
      <c r="H186" s="58">
        <f>Table5[[#This Row],[العدد]]*Table5[[#This Row],[الفئة]]</f>
        <v>0</v>
      </c>
      <c r="I18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6" s="58"/>
      <c r="K186" s="58">
        <f>Table5[[#This Row],[الاجمالي]]-Table5[[#This Row],[المبلغ المدفوع]]</f>
        <v>0</v>
      </c>
      <c r="L186" s="65"/>
    </row>
    <row r="187" spans="1:12" x14ac:dyDescent="0.3">
      <c r="A187" s="53">
        <f t="shared" si="0"/>
        <v>184</v>
      </c>
      <c r="B187" s="68"/>
      <c r="C187" s="57"/>
      <c r="D187" s="56"/>
      <c r="E187" s="58"/>
      <c r="F187" s="64"/>
      <c r="G187" s="58"/>
      <c r="H187" s="58">
        <f>Table5[[#This Row],[العدد]]*Table5[[#This Row],[الفئة]]</f>
        <v>0</v>
      </c>
      <c r="I18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7" s="58"/>
      <c r="K187" s="58">
        <f>Table5[[#This Row],[الاجمالي]]-Table5[[#This Row],[المبلغ المدفوع]]</f>
        <v>0</v>
      </c>
      <c r="L187" s="65"/>
    </row>
    <row r="188" spans="1:12" x14ac:dyDescent="0.3">
      <c r="A188" s="53">
        <f t="shared" si="0"/>
        <v>185</v>
      </c>
      <c r="B188" s="68"/>
      <c r="C188" s="57"/>
      <c r="D188" s="56"/>
      <c r="E188" s="58"/>
      <c r="F188" s="64"/>
      <c r="G188" s="58"/>
      <c r="H188" s="58">
        <f>Table5[[#This Row],[العدد]]*Table5[[#This Row],[الفئة]]</f>
        <v>0</v>
      </c>
      <c r="I18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8" s="58"/>
      <c r="K188" s="58">
        <f>Table5[[#This Row],[الاجمالي]]-Table5[[#This Row],[المبلغ المدفوع]]</f>
        <v>0</v>
      </c>
      <c r="L188" s="65"/>
    </row>
    <row r="189" spans="1:12" x14ac:dyDescent="0.3">
      <c r="A189" s="53">
        <f t="shared" si="0"/>
        <v>186</v>
      </c>
      <c r="B189" s="68"/>
      <c r="C189" s="57"/>
      <c r="D189" s="56"/>
      <c r="E189" s="58"/>
      <c r="F189" s="64"/>
      <c r="G189" s="58"/>
      <c r="H189" s="58">
        <f>Table5[[#This Row],[العدد]]*Table5[[#This Row],[الفئة]]</f>
        <v>0</v>
      </c>
      <c r="I18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89" s="58"/>
      <c r="K189" s="58">
        <f>Table5[[#This Row],[الاجمالي]]-Table5[[#This Row],[المبلغ المدفوع]]</f>
        <v>0</v>
      </c>
      <c r="L189" s="65"/>
    </row>
    <row r="190" spans="1:12" x14ac:dyDescent="0.3">
      <c r="A190" s="53">
        <f t="shared" si="0"/>
        <v>187</v>
      </c>
      <c r="B190" s="68"/>
      <c r="C190" s="57"/>
      <c r="D190" s="56"/>
      <c r="E190" s="58"/>
      <c r="F190" s="64"/>
      <c r="G190" s="58"/>
      <c r="H190" s="58">
        <f>Table5[[#This Row],[العدد]]*Table5[[#This Row],[الفئة]]</f>
        <v>0</v>
      </c>
      <c r="I19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0" s="58"/>
      <c r="K190" s="58">
        <f>Table5[[#This Row],[الاجمالي]]-Table5[[#This Row],[المبلغ المدفوع]]</f>
        <v>0</v>
      </c>
      <c r="L190" s="65"/>
    </row>
    <row r="191" spans="1:12" x14ac:dyDescent="0.3">
      <c r="A191" s="53">
        <f t="shared" si="0"/>
        <v>188</v>
      </c>
      <c r="B191" s="68"/>
      <c r="C191" s="57"/>
      <c r="D191" s="56"/>
      <c r="E191" s="58"/>
      <c r="F191" s="64"/>
      <c r="G191" s="58"/>
      <c r="H191" s="58">
        <f>Table5[[#This Row],[العدد]]*Table5[[#This Row],[الفئة]]</f>
        <v>0</v>
      </c>
      <c r="I19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1" s="58"/>
      <c r="K191" s="58">
        <f>Table5[[#This Row],[الاجمالي]]-Table5[[#This Row],[المبلغ المدفوع]]</f>
        <v>0</v>
      </c>
      <c r="L191" s="65"/>
    </row>
    <row r="192" spans="1:12" x14ac:dyDescent="0.3">
      <c r="A192" s="53">
        <f t="shared" si="0"/>
        <v>189</v>
      </c>
      <c r="B192" s="68"/>
      <c r="C192" s="57"/>
      <c r="D192" s="56"/>
      <c r="E192" s="58"/>
      <c r="F192" s="64"/>
      <c r="G192" s="58"/>
      <c r="H192" s="58">
        <f>Table5[[#This Row],[العدد]]*Table5[[#This Row],[الفئة]]</f>
        <v>0</v>
      </c>
      <c r="I19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2" s="58"/>
      <c r="K192" s="58">
        <f>Table5[[#This Row],[الاجمالي]]-Table5[[#This Row],[المبلغ المدفوع]]</f>
        <v>0</v>
      </c>
      <c r="L192" s="65"/>
    </row>
    <row r="193" spans="1:12" x14ac:dyDescent="0.3">
      <c r="A193" s="53">
        <f t="shared" si="0"/>
        <v>190</v>
      </c>
      <c r="B193" s="68"/>
      <c r="C193" s="57"/>
      <c r="D193" s="56"/>
      <c r="E193" s="58"/>
      <c r="F193" s="64"/>
      <c r="G193" s="58"/>
      <c r="H193" s="58">
        <f>Table5[[#This Row],[العدد]]*Table5[[#This Row],[الفئة]]</f>
        <v>0</v>
      </c>
      <c r="I19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3" s="58"/>
      <c r="K193" s="58">
        <f>Table5[[#This Row],[الاجمالي]]-Table5[[#This Row],[المبلغ المدفوع]]</f>
        <v>0</v>
      </c>
      <c r="L193" s="65"/>
    </row>
    <row r="194" spans="1:12" x14ac:dyDescent="0.3">
      <c r="A194" s="53">
        <f t="shared" si="0"/>
        <v>191</v>
      </c>
      <c r="B194" s="68"/>
      <c r="C194" s="57"/>
      <c r="D194" s="56"/>
      <c r="E194" s="58"/>
      <c r="F194" s="64"/>
      <c r="G194" s="58"/>
      <c r="H194" s="58">
        <f>Table5[[#This Row],[العدد]]*Table5[[#This Row],[الفئة]]</f>
        <v>0</v>
      </c>
      <c r="I19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4" s="58"/>
      <c r="K194" s="58">
        <f>Table5[[#This Row],[الاجمالي]]-Table5[[#This Row],[المبلغ المدفوع]]</f>
        <v>0</v>
      </c>
      <c r="L194" s="65"/>
    </row>
    <row r="195" spans="1:12" x14ac:dyDescent="0.3">
      <c r="A195" s="53">
        <f t="shared" si="0"/>
        <v>192</v>
      </c>
      <c r="B195" s="68"/>
      <c r="C195" s="57"/>
      <c r="D195" s="56"/>
      <c r="E195" s="58"/>
      <c r="F195" s="64"/>
      <c r="G195" s="58"/>
      <c r="H195" s="58">
        <f>Table5[[#This Row],[العدد]]*Table5[[#This Row],[الفئة]]</f>
        <v>0</v>
      </c>
      <c r="I19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5" s="58"/>
      <c r="K195" s="58">
        <f>Table5[[#This Row],[الاجمالي]]-Table5[[#This Row],[المبلغ المدفوع]]</f>
        <v>0</v>
      </c>
      <c r="L195" s="65"/>
    </row>
    <row r="196" spans="1:12" x14ac:dyDescent="0.3">
      <c r="A196" s="53">
        <f t="shared" si="0"/>
        <v>193</v>
      </c>
      <c r="B196" s="68"/>
      <c r="C196" s="57"/>
      <c r="D196" s="56"/>
      <c r="E196" s="58"/>
      <c r="F196" s="64"/>
      <c r="G196" s="58"/>
      <c r="H196" s="58">
        <f>Table5[[#This Row],[العدد]]*Table5[[#This Row],[الفئة]]</f>
        <v>0</v>
      </c>
      <c r="I19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6" s="58"/>
      <c r="K196" s="58">
        <f>Table5[[#This Row],[الاجمالي]]-Table5[[#This Row],[المبلغ المدفوع]]</f>
        <v>0</v>
      </c>
      <c r="L196" s="65"/>
    </row>
    <row r="197" spans="1:12" x14ac:dyDescent="0.3">
      <c r="A197" s="53">
        <f t="shared" si="0"/>
        <v>194</v>
      </c>
      <c r="B197" s="68"/>
      <c r="C197" s="57"/>
      <c r="D197" s="56"/>
      <c r="E197" s="58"/>
      <c r="F197" s="64"/>
      <c r="G197" s="58"/>
      <c r="H197" s="58">
        <f>Table5[[#This Row],[العدد]]*Table5[[#This Row],[الفئة]]</f>
        <v>0</v>
      </c>
      <c r="I19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7" s="58"/>
      <c r="K197" s="58">
        <f>Table5[[#This Row],[الاجمالي]]-Table5[[#This Row],[المبلغ المدفوع]]</f>
        <v>0</v>
      </c>
      <c r="L197" s="65"/>
    </row>
    <row r="198" spans="1:12" x14ac:dyDescent="0.3">
      <c r="A198" s="53">
        <f t="shared" si="0"/>
        <v>195</v>
      </c>
      <c r="B198" s="68"/>
      <c r="C198" s="57"/>
      <c r="D198" s="56"/>
      <c r="E198" s="58"/>
      <c r="F198" s="64"/>
      <c r="G198" s="58"/>
      <c r="H198" s="58">
        <f>Table5[[#This Row],[العدد]]*Table5[[#This Row],[الفئة]]</f>
        <v>0</v>
      </c>
      <c r="I19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8" s="58"/>
      <c r="K198" s="58">
        <f>Table5[[#This Row],[الاجمالي]]-Table5[[#This Row],[المبلغ المدفوع]]</f>
        <v>0</v>
      </c>
      <c r="L198" s="65"/>
    </row>
    <row r="199" spans="1:12" x14ac:dyDescent="0.3">
      <c r="A199" s="53">
        <f t="shared" si="0"/>
        <v>196</v>
      </c>
      <c r="B199" s="68"/>
      <c r="C199" s="57"/>
      <c r="D199" s="56"/>
      <c r="E199" s="58"/>
      <c r="F199" s="64"/>
      <c r="G199" s="58"/>
      <c r="H199" s="58">
        <f>Table5[[#This Row],[العدد]]*Table5[[#This Row],[الفئة]]</f>
        <v>0</v>
      </c>
      <c r="I19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199" s="58"/>
      <c r="K199" s="58">
        <f>Table5[[#This Row],[الاجمالي]]-Table5[[#This Row],[المبلغ المدفوع]]</f>
        <v>0</v>
      </c>
      <c r="L199" s="65"/>
    </row>
    <row r="200" spans="1:12" x14ac:dyDescent="0.3">
      <c r="A200" s="53">
        <f t="shared" si="0"/>
        <v>197</v>
      </c>
      <c r="B200" s="68"/>
      <c r="C200" s="57"/>
      <c r="D200" s="56"/>
      <c r="E200" s="58"/>
      <c r="F200" s="64"/>
      <c r="G200" s="58"/>
      <c r="H200" s="58">
        <f>Table5[[#This Row],[العدد]]*Table5[[#This Row],[الفئة]]</f>
        <v>0</v>
      </c>
      <c r="I20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0" s="58"/>
      <c r="K200" s="58">
        <f>Table5[[#This Row],[الاجمالي]]-Table5[[#This Row],[المبلغ المدفوع]]</f>
        <v>0</v>
      </c>
      <c r="L200" s="65"/>
    </row>
    <row r="201" spans="1:12" x14ac:dyDescent="0.3">
      <c r="A201" s="53">
        <f t="shared" ref="A201:A229" si="1">A200+1</f>
        <v>198</v>
      </c>
      <c r="B201" s="68"/>
      <c r="C201" s="57"/>
      <c r="D201" s="56"/>
      <c r="E201" s="58"/>
      <c r="F201" s="64"/>
      <c r="G201" s="58"/>
      <c r="H201" s="58">
        <f>Table5[[#This Row],[العدد]]*Table5[[#This Row],[الفئة]]</f>
        <v>0</v>
      </c>
      <c r="I20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1" s="58"/>
      <c r="K201" s="58">
        <f>Table5[[#This Row],[الاجمالي]]-Table5[[#This Row],[المبلغ المدفوع]]</f>
        <v>0</v>
      </c>
      <c r="L201" s="65"/>
    </row>
    <row r="202" spans="1:12" x14ac:dyDescent="0.3">
      <c r="A202" s="53">
        <f t="shared" si="1"/>
        <v>199</v>
      </c>
      <c r="B202" s="68"/>
      <c r="C202" s="57"/>
      <c r="D202" s="56"/>
      <c r="E202" s="58"/>
      <c r="F202" s="64"/>
      <c r="G202" s="58"/>
      <c r="H202" s="58">
        <f>Table5[[#This Row],[العدد]]*Table5[[#This Row],[الفئة]]</f>
        <v>0</v>
      </c>
      <c r="I20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2" s="58"/>
      <c r="K202" s="58">
        <f>Table5[[#This Row],[الاجمالي]]-Table5[[#This Row],[المبلغ المدفوع]]</f>
        <v>0</v>
      </c>
      <c r="L202" s="65"/>
    </row>
    <row r="203" spans="1:12" x14ac:dyDescent="0.3">
      <c r="A203" s="53">
        <f t="shared" si="1"/>
        <v>200</v>
      </c>
      <c r="B203" s="68"/>
      <c r="C203" s="57"/>
      <c r="D203" s="56"/>
      <c r="E203" s="58"/>
      <c r="F203" s="64"/>
      <c r="G203" s="58"/>
      <c r="H203" s="58">
        <f>Table5[[#This Row],[العدد]]*Table5[[#This Row],[الفئة]]</f>
        <v>0</v>
      </c>
      <c r="I20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3" s="58"/>
      <c r="K203" s="58">
        <f>Table5[[#This Row],[الاجمالي]]-Table5[[#This Row],[المبلغ المدفوع]]</f>
        <v>0</v>
      </c>
      <c r="L203" s="65"/>
    </row>
    <row r="204" spans="1:12" x14ac:dyDescent="0.3">
      <c r="A204" s="53">
        <f t="shared" si="1"/>
        <v>201</v>
      </c>
      <c r="B204" s="68"/>
      <c r="C204" s="57"/>
      <c r="D204" s="56"/>
      <c r="E204" s="58"/>
      <c r="F204" s="64"/>
      <c r="G204" s="58"/>
      <c r="H204" s="58">
        <f>Table5[[#This Row],[العدد]]*Table5[[#This Row],[الفئة]]</f>
        <v>0</v>
      </c>
      <c r="I20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4" s="58"/>
      <c r="K204" s="58">
        <f>Table5[[#This Row],[الاجمالي]]-Table5[[#This Row],[المبلغ المدفوع]]</f>
        <v>0</v>
      </c>
      <c r="L204" s="65"/>
    </row>
    <row r="205" spans="1:12" x14ac:dyDescent="0.3">
      <c r="A205" s="53">
        <f t="shared" si="1"/>
        <v>202</v>
      </c>
      <c r="B205" s="68"/>
      <c r="C205" s="57"/>
      <c r="D205" s="56"/>
      <c r="E205" s="58"/>
      <c r="F205" s="64"/>
      <c r="G205" s="58"/>
      <c r="H205" s="58">
        <f>Table5[[#This Row],[العدد]]*Table5[[#This Row],[الفئة]]</f>
        <v>0</v>
      </c>
      <c r="I20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5" s="58"/>
      <c r="K205" s="58">
        <f>Table5[[#This Row],[الاجمالي]]-Table5[[#This Row],[المبلغ المدفوع]]</f>
        <v>0</v>
      </c>
      <c r="L205" s="65"/>
    </row>
    <row r="206" spans="1:12" x14ac:dyDescent="0.3">
      <c r="A206" s="53">
        <f t="shared" si="1"/>
        <v>203</v>
      </c>
      <c r="B206" s="68"/>
      <c r="C206" s="57"/>
      <c r="D206" s="56"/>
      <c r="E206" s="58"/>
      <c r="F206" s="64"/>
      <c r="G206" s="58"/>
      <c r="H206" s="58">
        <f>Table5[[#This Row],[العدد]]*Table5[[#This Row],[الفئة]]</f>
        <v>0</v>
      </c>
      <c r="I20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6" s="58"/>
      <c r="K206" s="58">
        <f>Table5[[#This Row],[الاجمالي]]-Table5[[#This Row],[المبلغ المدفوع]]</f>
        <v>0</v>
      </c>
      <c r="L206" s="65"/>
    </row>
    <row r="207" spans="1:12" x14ac:dyDescent="0.3">
      <c r="A207" s="53">
        <f t="shared" si="1"/>
        <v>204</v>
      </c>
      <c r="B207" s="68"/>
      <c r="C207" s="57"/>
      <c r="D207" s="56"/>
      <c r="E207" s="58"/>
      <c r="F207" s="64"/>
      <c r="G207" s="58"/>
      <c r="H207" s="58">
        <f>Table5[[#This Row],[العدد]]*Table5[[#This Row],[الفئة]]</f>
        <v>0</v>
      </c>
      <c r="I20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7" s="58"/>
      <c r="K207" s="58">
        <f>Table5[[#This Row],[الاجمالي]]-Table5[[#This Row],[المبلغ المدفوع]]</f>
        <v>0</v>
      </c>
      <c r="L207" s="65"/>
    </row>
    <row r="208" spans="1:12" x14ac:dyDescent="0.3">
      <c r="A208" s="53">
        <f t="shared" si="1"/>
        <v>205</v>
      </c>
      <c r="B208" s="68"/>
      <c r="C208" s="57"/>
      <c r="D208" s="56"/>
      <c r="E208" s="58"/>
      <c r="F208" s="64"/>
      <c r="G208" s="58"/>
      <c r="H208" s="58">
        <f>Table5[[#This Row],[العدد]]*Table5[[#This Row],[الفئة]]</f>
        <v>0</v>
      </c>
      <c r="I20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8" s="58"/>
      <c r="K208" s="58">
        <f>Table5[[#This Row],[الاجمالي]]-Table5[[#This Row],[المبلغ المدفوع]]</f>
        <v>0</v>
      </c>
      <c r="L208" s="65"/>
    </row>
    <row r="209" spans="1:12" x14ac:dyDescent="0.3">
      <c r="A209" s="53">
        <f t="shared" si="1"/>
        <v>206</v>
      </c>
      <c r="B209" s="68"/>
      <c r="C209" s="57"/>
      <c r="D209" s="56"/>
      <c r="E209" s="58"/>
      <c r="F209" s="64"/>
      <c r="G209" s="58"/>
      <c r="H209" s="58">
        <f>Table5[[#This Row],[العدد]]*Table5[[#This Row],[الفئة]]</f>
        <v>0</v>
      </c>
      <c r="I20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09" s="58"/>
      <c r="K209" s="58">
        <f>Table5[[#This Row],[الاجمالي]]-Table5[[#This Row],[المبلغ المدفوع]]</f>
        <v>0</v>
      </c>
      <c r="L209" s="65"/>
    </row>
    <row r="210" spans="1:12" x14ac:dyDescent="0.3">
      <c r="A210" s="53">
        <f t="shared" si="1"/>
        <v>207</v>
      </c>
      <c r="B210" s="68"/>
      <c r="C210" s="57"/>
      <c r="D210" s="56"/>
      <c r="E210" s="58"/>
      <c r="F210" s="64"/>
      <c r="G210" s="58"/>
      <c r="H210" s="58">
        <f>Table5[[#This Row],[العدد]]*Table5[[#This Row],[الفئة]]</f>
        <v>0</v>
      </c>
      <c r="I21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0" s="58"/>
      <c r="K210" s="58">
        <f>Table5[[#This Row],[الاجمالي]]-Table5[[#This Row],[المبلغ المدفوع]]</f>
        <v>0</v>
      </c>
      <c r="L210" s="65"/>
    </row>
    <row r="211" spans="1:12" x14ac:dyDescent="0.3">
      <c r="A211" s="53">
        <f t="shared" si="1"/>
        <v>208</v>
      </c>
      <c r="B211" s="68"/>
      <c r="C211" s="57"/>
      <c r="D211" s="56"/>
      <c r="E211" s="58"/>
      <c r="F211" s="64"/>
      <c r="G211" s="58"/>
      <c r="H211" s="58">
        <f>Table5[[#This Row],[العدد]]*Table5[[#This Row],[الفئة]]</f>
        <v>0</v>
      </c>
      <c r="I21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1" s="58"/>
      <c r="K211" s="58">
        <f>Table5[[#This Row],[الاجمالي]]-Table5[[#This Row],[المبلغ المدفوع]]</f>
        <v>0</v>
      </c>
      <c r="L211" s="65"/>
    </row>
    <row r="212" spans="1:12" x14ac:dyDescent="0.3">
      <c r="A212" s="53">
        <f t="shared" si="1"/>
        <v>209</v>
      </c>
      <c r="B212" s="68"/>
      <c r="C212" s="57"/>
      <c r="D212" s="56"/>
      <c r="E212" s="58"/>
      <c r="F212" s="64"/>
      <c r="G212" s="58"/>
      <c r="H212" s="58">
        <f>Table5[[#This Row],[العدد]]*Table5[[#This Row],[الفئة]]</f>
        <v>0</v>
      </c>
      <c r="I21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2" s="58"/>
      <c r="K212" s="58">
        <f>Table5[[#This Row],[الاجمالي]]-Table5[[#This Row],[المبلغ المدفوع]]</f>
        <v>0</v>
      </c>
      <c r="L212" s="65"/>
    </row>
    <row r="213" spans="1:12" x14ac:dyDescent="0.3">
      <c r="A213" s="53">
        <f t="shared" si="1"/>
        <v>210</v>
      </c>
      <c r="B213" s="68"/>
      <c r="C213" s="57"/>
      <c r="D213" s="56"/>
      <c r="E213" s="58"/>
      <c r="F213" s="64"/>
      <c r="G213" s="58"/>
      <c r="H213" s="58">
        <f>Table5[[#This Row],[العدد]]*Table5[[#This Row],[الفئة]]</f>
        <v>0</v>
      </c>
      <c r="I21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3" s="58"/>
      <c r="K213" s="58">
        <f>Table5[[#This Row],[الاجمالي]]-Table5[[#This Row],[المبلغ المدفوع]]</f>
        <v>0</v>
      </c>
      <c r="L213" s="65"/>
    </row>
    <row r="214" spans="1:12" x14ac:dyDescent="0.3">
      <c r="A214" s="53">
        <f t="shared" si="1"/>
        <v>211</v>
      </c>
      <c r="B214" s="68"/>
      <c r="C214" s="57"/>
      <c r="D214" s="56"/>
      <c r="E214" s="58"/>
      <c r="F214" s="64"/>
      <c r="G214" s="58"/>
      <c r="H214" s="58">
        <f>Table5[[#This Row],[العدد]]*Table5[[#This Row],[الفئة]]</f>
        <v>0</v>
      </c>
      <c r="I21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4" s="58"/>
      <c r="K214" s="58">
        <f>Table5[[#This Row],[الاجمالي]]-Table5[[#This Row],[المبلغ المدفوع]]</f>
        <v>0</v>
      </c>
      <c r="L214" s="65"/>
    </row>
    <row r="215" spans="1:12" x14ac:dyDescent="0.3">
      <c r="A215" s="53">
        <f t="shared" si="1"/>
        <v>212</v>
      </c>
      <c r="B215" s="68"/>
      <c r="C215" s="57"/>
      <c r="D215" s="56"/>
      <c r="E215" s="58"/>
      <c r="F215" s="64"/>
      <c r="G215" s="58"/>
      <c r="H215" s="58">
        <f>Table5[[#This Row],[العدد]]*Table5[[#This Row],[الفئة]]</f>
        <v>0</v>
      </c>
      <c r="I21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5" s="58"/>
      <c r="K215" s="58">
        <f>Table5[[#This Row],[الاجمالي]]-Table5[[#This Row],[المبلغ المدفوع]]</f>
        <v>0</v>
      </c>
      <c r="L215" s="65"/>
    </row>
    <row r="216" spans="1:12" x14ac:dyDescent="0.3">
      <c r="A216" s="53">
        <f t="shared" si="1"/>
        <v>213</v>
      </c>
      <c r="B216" s="68"/>
      <c r="C216" s="57"/>
      <c r="D216" s="56"/>
      <c r="E216" s="58"/>
      <c r="F216" s="64"/>
      <c r="G216" s="58"/>
      <c r="H216" s="58">
        <f>Table5[[#This Row],[العدد]]*Table5[[#This Row],[الفئة]]</f>
        <v>0</v>
      </c>
      <c r="I21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6" s="58"/>
      <c r="K216" s="58">
        <f>Table5[[#This Row],[الاجمالي]]-Table5[[#This Row],[المبلغ المدفوع]]</f>
        <v>0</v>
      </c>
      <c r="L216" s="65"/>
    </row>
    <row r="217" spans="1:12" x14ac:dyDescent="0.3">
      <c r="A217" s="53">
        <f t="shared" si="1"/>
        <v>214</v>
      </c>
      <c r="B217" s="68"/>
      <c r="C217" s="57"/>
      <c r="D217" s="56"/>
      <c r="E217" s="58"/>
      <c r="F217" s="64"/>
      <c r="G217" s="58"/>
      <c r="H217" s="58">
        <f>Table5[[#This Row],[العدد]]*Table5[[#This Row],[الفئة]]</f>
        <v>0</v>
      </c>
      <c r="I21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7" s="58"/>
      <c r="K217" s="58">
        <f>Table5[[#This Row],[الاجمالي]]-Table5[[#This Row],[المبلغ المدفوع]]</f>
        <v>0</v>
      </c>
      <c r="L217" s="65"/>
    </row>
    <row r="218" spans="1:12" x14ac:dyDescent="0.3">
      <c r="A218" s="53">
        <f t="shared" si="1"/>
        <v>215</v>
      </c>
      <c r="B218" s="68"/>
      <c r="C218" s="57"/>
      <c r="D218" s="56"/>
      <c r="E218" s="58"/>
      <c r="F218" s="64"/>
      <c r="G218" s="58"/>
      <c r="H218" s="58">
        <f>Table5[[#This Row],[العدد]]*Table5[[#This Row],[الفئة]]</f>
        <v>0</v>
      </c>
      <c r="I21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8" s="58"/>
      <c r="K218" s="58">
        <f>Table5[[#This Row],[الاجمالي]]-Table5[[#This Row],[المبلغ المدفوع]]</f>
        <v>0</v>
      </c>
      <c r="L218" s="65"/>
    </row>
    <row r="219" spans="1:12" x14ac:dyDescent="0.3">
      <c r="A219" s="53">
        <f t="shared" si="1"/>
        <v>216</v>
      </c>
      <c r="B219" s="68"/>
      <c r="C219" s="57"/>
      <c r="D219" s="56"/>
      <c r="E219" s="58"/>
      <c r="F219" s="64"/>
      <c r="G219" s="58"/>
      <c r="H219" s="58">
        <f>Table5[[#This Row],[العدد]]*Table5[[#This Row],[الفئة]]</f>
        <v>0</v>
      </c>
      <c r="I21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19" s="58"/>
      <c r="K219" s="58">
        <f>Table5[[#This Row],[الاجمالي]]-Table5[[#This Row],[المبلغ المدفوع]]</f>
        <v>0</v>
      </c>
      <c r="L219" s="65"/>
    </row>
    <row r="220" spans="1:12" x14ac:dyDescent="0.3">
      <c r="A220" s="53">
        <f t="shared" si="1"/>
        <v>217</v>
      </c>
      <c r="B220" s="68"/>
      <c r="C220" s="57"/>
      <c r="D220" s="56"/>
      <c r="E220" s="58"/>
      <c r="F220" s="64"/>
      <c r="G220" s="58"/>
      <c r="H220" s="58">
        <f>Table5[[#This Row],[العدد]]*Table5[[#This Row],[الفئة]]</f>
        <v>0</v>
      </c>
      <c r="I22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0" s="58"/>
      <c r="K220" s="58">
        <f>Table5[[#This Row],[الاجمالي]]-Table5[[#This Row],[المبلغ المدفوع]]</f>
        <v>0</v>
      </c>
      <c r="L220" s="65"/>
    </row>
    <row r="221" spans="1:12" x14ac:dyDescent="0.3">
      <c r="A221" s="53">
        <f t="shared" si="1"/>
        <v>218</v>
      </c>
      <c r="B221" s="68"/>
      <c r="C221" s="57"/>
      <c r="D221" s="56"/>
      <c r="E221" s="58"/>
      <c r="F221" s="64"/>
      <c r="G221" s="58"/>
      <c r="H221" s="58">
        <f>Table5[[#This Row],[العدد]]*Table5[[#This Row],[الفئة]]</f>
        <v>0</v>
      </c>
      <c r="I22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1" s="58"/>
      <c r="K221" s="58">
        <f>Table5[[#This Row],[الاجمالي]]-Table5[[#This Row],[المبلغ المدفوع]]</f>
        <v>0</v>
      </c>
      <c r="L221" s="65"/>
    </row>
    <row r="222" spans="1:12" x14ac:dyDescent="0.3">
      <c r="A222" s="53">
        <f t="shared" si="1"/>
        <v>219</v>
      </c>
      <c r="B222" s="68"/>
      <c r="C222" s="57"/>
      <c r="D222" s="56"/>
      <c r="E222" s="58"/>
      <c r="F222" s="64"/>
      <c r="G222" s="58"/>
      <c r="H222" s="58">
        <f>Table5[[#This Row],[العدد]]*Table5[[#This Row],[الفئة]]</f>
        <v>0</v>
      </c>
      <c r="I22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2" s="58"/>
      <c r="K222" s="58">
        <f>Table5[[#This Row],[الاجمالي]]-Table5[[#This Row],[المبلغ المدفوع]]</f>
        <v>0</v>
      </c>
      <c r="L222" s="65"/>
    </row>
    <row r="223" spans="1:12" x14ac:dyDescent="0.3">
      <c r="A223" s="53">
        <f t="shared" si="1"/>
        <v>220</v>
      </c>
      <c r="B223" s="68"/>
      <c r="C223" s="57"/>
      <c r="D223" s="56"/>
      <c r="E223" s="58"/>
      <c r="F223" s="64"/>
      <c r="G223" s="58"/>
      <c r="H223" s="58">
        <f>Table5[[#This Row],[العدد]]*Table5[[#This Row],[الفئة]]</f>
        <v>0</v>
      </c>
      <c r="I22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3" s="58"/>
      <c r="K223" s="58">
        <f>Table5[[#This Row],[الاجمالي]]-Table5[[#This Row],[المبلغ المدفوع]]</f>
        <v>0</v>
      </c>
      <c r="L223" s="65"/>
    </row>
    <row r="224" spans="1:12" x14ac:dyDescent="0.3">
      <c r="A224" s="53">
        <f t="shared" si="1"/>
        <v>221</v>
      </c>
      <c r="B224" s="68"/>
      <c r="C224" s="57"/>
      <c r="D224" s="56"/>
      <c r="E224" s="58"/>
      <c r="F224" s="64"/>
      <c r="G224" s="58"/>
      <c r="H224" s="58">
        <f>Table5[[#This Row],[العدد]]*Table5[[#This Row],[الفئة]]</f>
        <v>0</v>
      </c>
      <c r="I22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4" s="58"/>
      <c r="K224" s="58">
        <f>Table5[[#This Row],[الاجمالي]]-Table5[[#This Row],[المبلغ المدفوع]]</f>
        <v>0</v>
      </c>
      <c r="L224" s="65"/>
    </row>
    <row r="225" spans="1:12" x14ac:dyDescent="0.3">
      <c r="A225" s="53">
        <f t="shared" si="1"/>
        <v>222</v>
      </c>
      <c r="B225" s="68"/>
      <c r="C225" s="57"/>
      <c r="D225" s="56"/>
      <c r="E225" s="58"/>
      <c r="F225" s="64"/>
      <c r="G225" s="58"/>
      <c r="H225" s="58">
        <f>Table5[[#This Row],[العدد]]*Table5[[#This Row],[الفئة]]</f>
        <v>0</v>
      </c>
      <c r="I22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5" s="58"/>
      <c r="K225" s="58">
        <f>Table5[[#This Row],[الاجمالي]]-Table5[[#This Row],[المبلغ المدفوع]]</f>
        <v>0</v>
      </c>
      <c r="L225" s="65"/>
    </row>
    <row r="226" spans="1:12" x14ac:dyDescent="0.3">
      <c r="A226" s="53">
        <f t="shared" si="1"/>
        <v>223</v>
      </c>
      <c r="B226" s="68"/>
      <c r="C226" s="57"/>
      <c r="D226" s="56"/>
      <c r="E226" s="58"/>
      <c r="F226" s="64"/>
      <c r="G226" s="58"/>
      <c r="H226" s="58">
        <f>Table5[[#This Row],[العدد]]*Table5[[#This Row],[الفئة]]</f>
        <v>0</v>
      </c>
      <c r="I22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6" s="58"/>
      <c r="K226" s="58">
        <f>Table5[[#This Row],[الاجمالي]]-Table5[[#This Row],[المبلغ المدفوع]]</f>
        <v>0</v>
      </c>
      <c r="L226" s="65"/>
    </row>
    <row r="227" spans="1:12" x14ac:dyDescent="0.3">
      <c r="A227" s="53">
        <f t="shared" si="1"/>
        <v>224</v>
      </c>
      <c r="B227" s="68"/>
      <c r="C227" s="57"/>
      <c r="D227" s="56"/>
      <c r="E227" s="58"/>
      <c r="F227" s="64"/>
      <c r="G227" s="58"/>
      <c r="H227" s="58">
        <f>Table5[[#This Row],[العدد]]*Table5[[#This Row],[الفئة]]</f>
        <v>0</v>
      </c>
      <c r="I22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7" s="58"/>
      <c r="K227" s="58">
        <f>Table5[[#This Row],[الاجمالي]]-Table5[[#This Row],[المبلغ المدفوع]]</f>
        <v>0</v>
      </c>
      <c r="L227" s="65"/>
    </row>
    <row r="228" spans="1:12" x14ac:dyDescent="0.3">
      <c r="A228" s="53">
        <f t="shared" si="1"/>
        <v>225</v>
      </c>
      <c r="B228" s="68"/>
      <c r="C228" s="57"/>
      <c r="D228" s="56"/>
      <c r="E228" s="58"/>
      <c r="F228" s="64"/>
      <c r="G228" s="58"/>
      <c r="H228" s="58">
        <f>Table5[[#This Row],[العدد]]*Table5[[#This Row],[الفئة]]</f>
        <v>0</v>
      </c>
      <c r="I22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8" s="58"/>
      <c r="K228" s="58">
        <f>Table5[[#This Row],[الاجمالي]]-Table5[[#This Row],[المبلغ المدفوع]]</f>
        <v>0</v>
      </c>
      <c r="L228" s="65"/>
    </row>
    <row r="229" spans="1:12" x14ac:dyDescent="0.3">
      <c r="A229" s="53">
        <f t="shared" si="1"/>
        <v>226</v>
      </c>
      <c r="B229" s="56"/>
      <c r="C229" s="57"/>
      <c r="D229" s="56"/>
      <c r="E229" s="58"/>
      <c r="F229" s="64"/>
      <c r="G229" s="58"/>
      <c r="H229" s="58">
        <f>Table5[[#This Row],[العدد]]*Table5[[#This Row],[الفئة]]</f>
        <v>0</v>
      </c>
      <c r="I22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29" s="58"/>
      <c r="K229" s="58">
        <f>Table5[[#This Row],[الاجمالي]]-Table5[[#This Row],[المبلغ المدفوع]]</f>
        <v>0</v>
      </c>
      <c r="L229" s="65"/>
    </row>
    <row r="230" spans="1:12" x14ac:dyDescent="0.3">
      <c r="A230" s="53">
        <f t="shared" si="0"/>
        <v>227</v>
      </c>
      <c r="B230" s="56"/>
      <c r="C230" s="57"/>
      <c r="D230" s="56"/>
      <c r="E230" s="58"/>
      <c r="F230" s="64"/>
      <c r="G230" s="58"/>
      <c r="H230" s="58">
        <f>Table5[[#This Row],[العدد]]*Table5[[#This Row],[الفئة]]</f>
        <v>0</v>
      </c>
      <c r="I23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0" s="58"/>
      <c r="K230" s="58">
        <f>Table5[[#This Row],[الاجمالي]]-Table5[[#This Row],[المبلغ المدفوع]]</f>
        <v>0</v>
      </c>
      <c r="L230" s="65"/>
    </row>
    <row r="231" spans="1:12" x14ac:dyDescent="0.3">
      <c r="A231" s="53">
        <f t="shared" si="0"/>
        <v>228</v>
      </c>
      <c r="B231" s="56"/>
      <c r="C231" s="57"/>
      <c r="D231" s="56"/>
      <c r="E231" s="58"/>
      <c r="F231" s="64"/>
      <c r="G231" s="58"/>
      <c r="H231" s="58">
        <f>Table5[[#This Row],[العدد]]*Table5[[#This Row],[الفئة]]</f>
        <v>0</v>
      </c>
      <c r="I23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1" s="58"/>
      <c r="K231" s="58">
        <f>Table5[[#This Row],[الاجمالي]]-Table5[[#This Row],[المبلغ المدفوع]]</f>
        <v>0</v>
      </c>
      <c r="L231" s="65"/>
    </row>
    <row r="232" spans="1:12" x14ac:dyDescent="0.3">
      <c r="A232" s="53">
        <f t="shared" si="0"/>
        <v>229</v>
      </c>
      <c r="B232" s="56"/>
      <c r="C232" s="57"/>
      <c r="D232" s="56"/>
      <c r="E232" s="58"/>
      <c r="F232" s="64"/>
      <c r="G232" s="58"/>
      <c r="H232" s="58">
        <f>Table5[[#This Row],[العدد]]*Table5[[#This Row],[الفئة]]</f>
        <v>0</v>
      </c>
      <c r="I23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2" s="58"/>
      <c r="K232" s="58">
        <f>Table5[[#This Row],[الاجمالي]]-Table5[[#This Row],[المبلغ المدفوع]]</f>
        <v>0</v>
      </c>
      <c r="L232" s="65"/>
    </row>
    <row r="233" spans="1:12" x14ac:dyDescent="0.3">
      <c r="A233" s="53">
        <f t="shared" si="0"/>
        <v>230</v>
      </c>
      <c r="B233" s="56"/>
      <c r="C233" s="57"/>
      <c r="D233" s="56"/>
      <c r="E233" s="58"/>
      <c r="F233" s="64"/>
      <c r="G233" s="58"/>
      <c r="H233" s="58">
        <f>Table5[[#This Row],[العدد]]*Table5[[#This Row],[الفئة]]</f>
        <v>0</v>
      </c>
      <c r="I23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3" s="58"/>
      <c r="K233" s="58">
        <f>Table5[[#This Row],[الاجمالي]]-Table5[[#This Row],[المبلغ المدفوع]]</f>
        <v>0</v>
      </c>
      <c r="L233" s="65"/>
    </row>
    <row r="234" spans="1:12" x14ac:dyDescent="0.3">
      <c r="A234" s="53">
        <f t="shared" si="0"/>
        <v>231</v>
      </c>
      <c r="B234" s="56"/>
      <c r="C234" s="57"/>
      <c r="D234" s="56"/>
      <c r="E234" s="58"/>
      <c r="F234" s="64"/>
      <c r="G234" s="58"/>
      <c r="H234" s="58">
        <f>Table5[[#This Row],[العدد]]*Table5[[#This Row],[الفئة]]</f>
        <v>0</v>
      </c>
      <c r="I23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4" s="58"/>
      <c r="K234" s="58">
        <f>Table5[[#This Row],[الاجمالي]]-Table5[[#This Row],[المبلغ المدفوع]]</f>
        <v>0</v>
      </c>
      <c r="L234" s="65"/>
    </row>
    <row r="235" spans="1:12" x14ac:dyDescent="0.3">
      <c r="A235" s="53">
        <f t="shared" si="0"/>
        <v>232</v>
      </c>
      <c r="B235" s="56"/>
      <c r="C235" s="57"/>
      <c r="D235" s="56"/>
      <c r="E235" s="58"/>
      <c r="F235" s="64"/>
      <c r="G235" s="58"/>
      <c r="H235" s="58">
        <f>Table5[[#This Row],[العدد]]*Table5[[#This Row],[الفئة]]</f>
        <v>0</v>
      </c>
      <c r="I23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5" s="58"/>
      <c r="K235" s="58">
        <f>Table5[[#This Row],[الاجمالي]]-Table5[[#This Row],[المبلغ المدفوع]]</f>
        <v>0</v>
      </c>
      <c r="L235" s="65"/>
    </row>
    <row r="236" spans="1:12" x14ac:dyDescent="0.3">
      <c r="A236" s="53">
        <f t="shared" si="0"/>
        <v>233</v>
      </c>
      <c r="B236" s="56"/>
      <c r="C236" s="57"/>
      <c r="D236" s="56"/>
      <c r="E236" s="58"/>
      <c r="F236" s="64"/>
      <c r="G236" s="58"/>
      <c r="H236" s="58">
        <f>Table5[[#This Row],[العدد]]*Table5[[#This Row],[الفئة]]</f>
        <v>0</v>
      </c>
      <c r="I23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6" s="58"/>
      <c r="K236" s="58">
        <f>Table5[[#This Row],[الاجمالي]]-Table5[[#This Row],[المبلغ المدفوع]]</f>
        <v>0</v>
      </c>
      <c r="L236" s="65"/>
    </row>
    <row r="237" spans="1:12" x14ac:dyDescent="0.3">
      <c r="A237" s="53">
        <f t="shared" si="0"/>
        <v>234</v>
      </c>
      <c r="B237" s="56"/>
      <c r="C237" s="57"/>
      <c r="D237" s="56"/>
      <c r="E237" s="58"/>
      <c r="F237" s="64"/>
      <c r="G237" s="58"/>
      <c r="H237" s="58">
        <f>Table5[[#This Row],[العدد]]*Table5[[#This Row],[الفئة]]</f>
        <v>0</v>
      </c>
      <c r="I23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7" s="58"/>
      <c r="K237" s="58">
        <f>Table5[[#This Row],[الاجمالي]]-Table5[[#This Row],[المبلغ المدفوع]]</f>
        <v>0</v>
      </c>
      <c r="L237" s="65"/>
    </row>
    <row r="238" spans="1:12" x14ac:dyDescent="0.3">
      <c r="A238" s="53">
        <f t="shared" si="0"/>
        <v>235</v>
      </c>
      <c r="B238" s="56"/>
      <c r="C238" s="57"/>
      <c r="D238" s="56"/>
      <c r="E238" s="58"/>
      <c r="F238" s="64"/>
      <c r="G238" s="58"/>
      <c r="H238" s="58">
        <f>Table5[[#This Row],[العدد]]*Table5[[#This Row],[الفئة]]</f>
        <v>0</v>
      </c>
      <c r="I23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8" s="58"/>
      <c r="K238" s="58">
        <f>Table5[[#This Row],[الاجمالي]]-Table5[[#This Row],[المبلغ المدفوع]]</f>
        <v>0</v>
      </c>
      <c r="L238" s="65"/>
    </row>
    <row r="239" spans="1:12" x14ac:dyDescent="0.3">
      <c r="A239" s="53">
        <f t="shared" si="0"/>
        <v>236</v>
      </c>
      <c r="B239" s="56"/>
      <c r="C239" s="57"/>
      <c r="D239" s="56"/>
      <c r="E239" s="58"/>
      <c r="F239" s="64"/>
      <c r="G239" s="58"/>
      <c r="H239" s="58">
        <f>Table5[[#This Row],[العدد]]*Table5[[#This Row],[الفئة]]</f>
        <v>0</v>
      </c>
      <c r="I23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39" s="58"/>
      <c r="K239" s="58">
        <f>Table5[[#This Row],[الاجمالي]]-Table5[[#This Row],[المبلغ المدفوع]]</f>
        <v>0</v>
      </c>
      <c r="L239" s="65"/>
    </row>
    <row r="240" spans="1:12" x14ac:dyDescent="0.3">
      <c r="A240" s="53">
        <f t="shared" si="0"/>
        <v>237</v>
      </c>
      <c r="B240" s="56"/>
      <c r="C240" s="57"/>
      <c r="D240" s="56"/>
      <c r="E240" s="58"/>
      <c r="F240" s="64"/>
      <c r="G240" s="58"/>
      <c r="H240" s="58">
        <f>Table5[[#This Row],[العدد]]*Table5[[#This Row],[الفئة]]</f>
        <v>0</v>
      </c>
      <c r="I24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0" s="58"/>
      <c r="K240" s="58">
        <f>Table5[[#This Row],[الاجمالي]]-Table5[[#This Row],[المبلغ المدفوع]]</f>
        <v>0</v>
      </c>
      <c r="L240" s="65"/>
    </row>
    <row r="241" spans="1:12" x14ac:dyDescent="0.3">
      <c r="A241" s="53">
        <f t="shared" si="0"/>
        <v>238</v>
      </c>
      <c r="B241" s="56"/>
      <c r="C241" s="57"/>
      <c r="D241" s="56"/>
      <c r="E241" s="58"/>
      <c r="F241" s="64"/>
      <c r="G241" s="58"/>
      <c r="H241" s="58">
        <f>Table5[[#This Row],[العدد]]*Table5[[#This Row],[الفئة]]</f>
        <v>0</v>
      </c>
      <c r="I24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1" s="58"/>
      <c r="K241" s="58">
        <f>Table5[[#This Row],[الاجمالي]]-Table5[[#This Row],[المبلغ المدفوع]]</f>
        <v>0</v>
      </c>
      <c r="L241" s="65"/>
    </row>
    <row r="242" spans="1:12" x14ac:dyDescent="0.3">
      <c r="A242" s="53">
        <f t="shared" si="0"/>
        <v>239</v>
      </c>
      <c r="B242" s="56"/>
      <c r="C242" s="57"/>
      <c r="D242" s="56"/>
      <c r="E242" s="58"/>
      <c r="F242" s="64"/>
      <c r="G242" s="58"/>
      <c r="H242" s="58">
        <f>Table5[[#This Row],[العدد]]*Table5[[#This Row],[الفئة]]</f>
        <v>0</v>
      </c>
      <c r="I24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2" s="58"/>
      <c r="K242" s="58">
        <f>Table5[[#This Row],[الاجمالي]]-Table5[[#This Row],[المبلغ المدفوع]]</f>
        <v>0</v>
      </c>
      <c r="L242" s="65"/>
    </row>
    <row r="243" spans="1:12" x14ac:dyDescent="0.3">
      <c r="A243" s="53">
        <f t="shared" si="0"/>
        <v>240</v>
      </c>
      <c r="B243" s="56"/>
      <c r="C243" s="57"/>
      <c r="D243" s="56"/>
      <c r="E243" s="58"/>
      <c r="F243" s="64"/>
      <c r="G243" s="58"/>
      <c r="H243" s="58">
        <f>Table5[[#This Row],[العدد]]*Table5[[#This Row],[الفئة]]</f>
        <v>0</v>
      </c>
      <c r="I24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3" s="58"/>
      <c r="K243" s="58">
        <f>Table5[[#This Row],[الاجمالي]]-Table5[[#This Row],[المبلغ المدفوع]]</f>
        <v>0</v>
      </c>
      <c r="L243" s="65"/>
    </row>
    <row r="244" spans="1:12" x14ac:dyDescent="0.3">
      <c r="A244" s="53">
        <f t="shared" si="0"/>
        <v>241</v>
      </c>
      <c r="B244" s="56"/>
      <c r="C244" s="57"/>
      <c r="D244" s="56"/>
      <c r="E244" s="58"/>
      <c r="F244" s="64"/>
      <c r="G244" s="58"/>
      <c r="H244" s="58">
        <f>Table5[[#This Row],[العدد]]*Table5[[#This Row],[الفئة]]</f>
        <v>0</v>
      </c>
      <c r="I24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4" s="58"/>
      <c r="K244" s="58">
        <f>Table5[[#This Row],[الاجمالي]]-Table5[[#This Row],[المبلغ المدفوع]]</f>
        <v>0</v>
      </c>
      <c r="L244" s="65"/>
    </row>
    <row r="245" spans="1:12" x14ac:dyDescent="0.3">
      <c r="A245" s="53">
        <f t="shared" si="0"/>
        <v>242</v>
      </c>
      <c r="B245" s="56"/>
      <c r="C245" s="57"/>
      <c r="D245" s="56"/>
      <c r="E245" s="58"/>
      <c r="F245" s="64"/>
      <c r="G245" s="58"/>
      <c r="H245" s="58">
        <f>Table5[[#This Row],[العدد]]*Table5[[#This Row],[الفئة]]</f>
        <v>0</v>
      </c>
      <c r="I24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5" s="58"/>
      <c r="K245" s="58">
        <f>Table5[[#This Row],[الاجمالي]]-Table5[[#This Row],[المبلغ المدفوع]]</f>
        <v>0</v>
      </c>
      <c r="L245" s="65"/>
    </row>
    <row r="246" spans="1:12" x14ac:dyDescent="0.3">
      <c r="A246" s="53">
        <f t="shared" si="0"/>
        <v>243</v>
      </c>
      <c r="B246" s="56"/>
      <c r="C246" s="57"/>
      <c r="D246" s="56"/>
      <c r="E246" s="58"/>
      <c r="F246" s="64"/>
      <c r="G246" s="58"/>
      <c r="H246" s="58">
        <f>Table5[[#This Row],[العدد]]*Table5[[#This Row],[الفئة]]</f>
        <v>0</v>
      </c>
      <c r="I24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6" s="58"/>
      <c r="K246" s="58">
        <f>Table5[[#This Row],[الاجمالي]]-Table5[[#This Row],[المبلغ المدفوع]]</f>
        <v>0</v>
      </c>
      <c r="L246" s="65"/>
    </row>
    <row r="247" spans="1:12" x14ac:dyDescent="0.3">
      <c r="A247" s="53">
        <f t="shared" si="0"/>
        <v>244</v>
      </c>
      <c r="B247" s="56"/>
      <c r="C247" s="57"/>
      <c r="D247" s="56"/>
      <c r="E247" s="58"/>
      <c r="F247" s="64"/>
      <c r="G247" s="58"/>
      <c r="H247" s="58">
        <f>Table5[[#This Row],[العدد]]*Table5[[#This Row],[الفئة]]</f>
        <v>0</v>
      </c>
      <c r="I24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7" s="58"/>
      <c r="K247" s="58">
        <f>Table5[[#This Row],[الاجمالي]]-Table5[[#This Row],[المبلغ المدفوع]]</f>
        <v>0</v>
      </c>
      <c r="L247" s="65"/>
    </row>
    <row r="248" spans="1:12" x14ac:dyDescent="0.3">
      <c r="A248" s="53">
        <f t="shared" si="0"/>
        <v>245</v>
      </c>
      <c r="B248" s="56"/>
      <c r="C248" s="57"/>
      <c r="D248" s="56"/>
      <c r="E248" s="58"/>
      <c r="F248" s="64"/>
      <c r="G248" s="58"/>
      <c r="H248" s="58">
        <f>Table5[[#This Row],[العدد]]*Table5[[#This Row],[الفئة]]</f>
        <v>0</v>
      </c>
      <c r="I24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8" s="58"/>
      <c r="K248" s="58">
        <f>Table5[[#This Row],[الاجمالي]]-Table5[[#This Row],[المبلغ المدفوع]]</f>
        <v>0</v>
      </c>
      <c r="L248" s="65"/>
    </row>
    <row r="249" spans="1:12" x14ac:dyDescent="0.3">
      <c r="A249" s="53">
        <f t="shared" si="0"/>
        <v>246</v>
      </c>
      <c r="B249" s="56"/>
      <c r="C249" s="57"/>
      <c r="D249" s="56"/>
      <c r="E249" s="58"/>
      <c r="F249" s="64"/>
      <c r="G249" s="58"/>
      <c r="H249" s="58">
        <f>Table5[[#This Row],[العدد]]*Table5[[#This Row],[الفئة]]</f>
        <v>0</v>
      </c>
      <c r="I24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49" s="58"/>
      <c r="K249" s="58">
        <f>Table5[[#This Row],[الاجمالي]]-Table5[[#This Row],[المبلغ المدفوع]]</f>
        <v>0</v>
      </c>
      <c r="L249" s="65"/>
    </row>
    <row r="250" spans="1:12" x14ac:dyDescent="0.3">
      <c r="A250" s="53">
        <f t="shared" si="0"/>
        <v>247</v>
      </c>
      <c r="B250" s="56"/>
      <c r="C250" s="57"/>
      <c r="D250" s="56"/>
      <c r="E250" s="58"/>
      <c r="F250" s="64"/>
      <c r="G250" s="58"/>
      <c r="H250" s="58">
        <f>Table5[[#This Row],[العدد]]*Table5[[#This Row],[الفئة]]</f>
        <v>0</v>
      </c>
      <c r="I25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0" s="58"/>
      <c r="K250" s="58">
        <f>Table5[[#This Row],[الاجمالي]]-Table5[[#This Row],[المبلغ المدفوع]]</f>
        <v>0</v>
      </c>
      <c r="L250" s="65"/>
    </row>
    <row r="251" spans="1:12" x14ac:dyDescent="0.3">
      <c r="A251" s="53">
        <f t="shared" si="0"/>
        <v>248</v>
      </c>
      <c r="B251" s="56"/>
      <c r="C251" s="57"/>
      <c r="D251" s="56"/>
      <c r="E251" s="58"/>
      <c r="F251" s="64"/>
      <c r="G251" s="58"/>
      <c r="H251" s="58">
        <f>Table5[[#This Row],[العدد]]*Table5[[#This Row],[الفئة]]</f>
        <v>0</v>
      </c>
      <c r="I25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1" s="58"/>
      <c r="K251" s="58">
        <f>Table5[[#This Row],[الاجمالي]]-Table5[[#This Row],[المبلغ المدفوع]]</f>
        <v>0</v>
      </c>
      <c r="L251" s="65"/>
    </row>
    <row r="252" spans="1:12" x14ac:dyDescent="0.3">
      <c r="A252" s="53">
        <f t="shared" si="0"/>
        <v>249</v>
      </c>
      <c r="B252" s="56"/>
      <c r="C252" s="57"/>
      <c r="D252" s="56"/>
      <c r="E252" s="58"/>
      <c r="F252" s="64"/>
      <c r="G252" s="58"/>
      <c r="H252" s="58">
        <f>Table5[[#This Row],[العدد]]*Table5[[#This Row],[الفئة]]</f>
        <v>0</v>
      </c>
      <c r="I25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2" s="58"/>
      <c r="K252" s="58">
        <f>Table5[[#This Row],[الاجمالي]]-Table5[[#This Row],[المبلغ المدفوع]]</f>
        <v>0</v>
      </c>
      <c r="L252" s="65"/>
    </row>
    <row r="253" spans="1:12" x14ac:dyDescent="0.3">
      <c r="A253" s="53">
        <f t="shared" si="0"/>
        <v>250</v>
      </c>
      <c r="B253" s="56"/>
      <c r="C253" s="57"/>
      <c r="D253" s="56"/>
      <c r="E253" s="58"/>
      <c r="F253" s="64"/>
      <c r="G253" s="58"/>
      <c r="H253" s="58">
        <f>Table5[[#This Row],[العدد]]*Table5[[#This Row],[الفئة]]</f>
        <v>0</v>
      </c>
      <c r="I25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3" s="58"/>
      <c r="K253" s="58">
        <f>Table5[[#This Row],[الاجمالي]]-Table5[[#This Row],[المبلغ المدفوع]]</f>
        <v>0</v>
      </c>
      <c r="L253" s="65"/>
    </row>
    <row r="254" spans="1:12" x14ac:dyDescent="0.3">
      <c r="A254" s="53">
        <f t="shared" si="0"/>
        <v>251</v>
      </c>
      <c r="B254" s="56"/>
      <c r="C254" s="57"/>
      <c r="D254" s="56"/>
      <c r="E254" s="58"/>
      <c r="F254" s="64"/>
      <c r="G254" s="58"/>
      <c r="H254" s="58">
        <f>Table5[[#This Row],[العدد]]*Table5[[#This Row],[الفئة]]</f>
        <v>0</v>
      </c>
      <c r="I25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4" s="58"/>
      <c r="K254" s="58">
        <f>Table5[[#This Row],[الاجمالي]]-Table5[[#This Row],[المبلغ المدفوع]]</f>
        <v>0</v>
      </c>
      <c r="L254" s="65"/>
    </row>
    <row r="255" spans="1:12" x14ac:dyDescent="0.3">
      <c r="A255" s="53">
        <f t="shared" si="0"/>
        <v>252</v>
      </c>
      <c r="B255" s="56"/>
      <c r="C255" s="57"/>
      <c r="D255" s="56"/>
      <c r="E255" s="58"/>
      <c r="F255" s="64"/>
      <c r="G255" s="58"/>
      <c r="H255" s="58">
        <f>Table5[[#This Row],[العدد]]*Table5[[#This Row],[الفئة]]</f>
        <v>0</v>
      </c>
      <c r="I25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5" s="58"/>
      <c r="K255" s="58">
        <f>Table5[[#This Row],[الاجمالي]]-Table5[[#This Row],[المبلغ المدفوع]]</f>
        <v>0</v>
      </c>
      <c r="L255" s="65"/>
    </row>
    <row r="256" spans="1:12" x14ac:dyDescent="0.3">
      <c r="A256" s="53">
        <f t="shared" si="0"/>
        <v>253</v>
      </c>
      <c r="B256" s="56"/>
      <c r="C256" s="57"/>
      <c r="D256" s="56"/>
      <c r="E256" s="58"/>
      <c r="F256" s="64"/>
      <c r="G256" s="58"/>
      <c r="H256" s="58">
        <f>Table5[[#This Row],[العدد]]*Table5[[#This Row],[الفئة]]</f>
        <v>0</v>
      </c>
      <c r="I25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6" s="58"/>
      <c r="K256" s="58">
        <f>Table5[[#This Row],[الاجمالي]]-Table5[[#This Row],[المبلغ المدفوع]]</f>
        <v>0</v>
      </c>
      <c r="L256" s="65"/>
    </row>
    <row r="257" spans="1:12" x14ac:dyDescent="0.3">
      <c r="A257" s="53">
        <f t="shared" si="0"/>
        <v>254</v>
      </c>
      <c r="B257" s="56"/>
      <c r="C257" s="57"/>
      <c r="D257" s="56"/>
      <c r="E257" s="58"/>
      <c r="F257" s="64"/>
      <c r="G257" s="58"/>
      <c r="H257" s="58">
        <f>Table5[[#This Row],[العدد]]*Table5[[#This Row],[الفئة]]</f>
        <v>0</v>
      </c>
      <c r="I25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7" s="58"/>
      <c r="K257" s="58">
        <f>Table5[[#This Row],[الاجمالي]]-Table5[[#This Row],[المبلغ المدفوع]]</f>
        <v>0</v>
      </c>
      <c r="L257" s="65"/>
    </row>
    <row r="258" spans="1:12" x14ac:dyDescent="0.3">
      <c r="A258" s="53">
        <f t="shared" si="0"/>
        <v>255</v>
      </c>
      <c r="B258" s="56"/>
      <c r="C258" s="57"/>
      <c r="D258" s="56"/>
      <c r="E258" s="58"/>
      <c r="F258" s="64"/>
      <c r="G258" s="58"/>
      <c r="H258" s="58">
        <f>Table5[[#This Row],[العدد]]*Table5[[#This Row],[الفئة]]</f>
        <v>0</v>
      </c>
      <c r="I25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8" s="58"/>
      <c r="K258" s="58">
        <f>Table5[[#This Row],[الاجمالي]]-Table5[[#This Row],[المبلغ المدفوع]]</f>
        <v>0</v>
      </c>
      <c r="L258" s="65"/>
    </row>
    <row r="259" spans="1:12" x14ac:dyDescent="0.3">
      <c r="A259" s="53">
        <f t="shared" si="0"/>
        <v>256</v>
      </c>
      <c r="B259" s="56"/>
      <c r="C259" s="57"/>
      <c r="D259" s="56"/>
      <c r="E259" s="58"/>
      <c r="F259" s="64"/>
      <c r="G259" s="58"/>
      <c r="H259" s="58">
        <f>Table5[[#This Row],[العدد]]*Table5[[#This Row],[الفئة]]</f>
        <v>0</v>
      </c>
      <c r="I25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59" s="58"/>
      <c r="K259" s="58">
        <f>Table5[[#This Row],[الاجمالي]]-Table5[[#This Row],[المبلغ المدفوع]]</f>
        <v>0</v>
      </c>
      <c r="L259" s="65"/>
    </row>
    <row r="260" spans="1:12" x14ac:dyDescent="0.3">
      <c r="A260" s="53">
        <f t="shared" si="0"/>
        <v>257</v>
      </c>
      <c r="B260" s="56"/>
      <c r="C260" s="57"/>
      <c r="D260" s="56"/>
      <c r="E260" s="58"/>
      <c r="F260" s="64"/>
      <c r="G260" s="58"/>
      <c r="H260" s="58">
        <f>Table5[[#This Row],[العدد]]*Table5[[#This Row],[الفئة]]</f>
        <v>0</v>
      </c>
      <c r="I26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0" s="58"/>
      <c r="K260" s="58">
        <f>Table5[[#This Row],[الاجمالي]]-Table5[[#This Row],[المبلغ المدفوع]]</f>
        <v>0</v>
      </c>
      <c r="L260" s="65"/>
    </row>
    <row r="261" spans="1:12" x14ac:dyDescent="0.3">
      <c r="A261" s="53">
        <f t="shared" si="0"/>
        <v>258</v>
      </c>
      <c r="B261" s="56"/>
      <c r="C261" s="57"/>
      <c r="D261" s="56"/>
      <c r="E261" s="58"/>
      <c r="F261" s="64"/>
      <c r="G261" s="58"/>
      <c r="H261" s="58">
        <f>Table5[[#This Row],[العدد]]*Table5[[#This Row],[الفئة]]</f>
        <v>0</v>
      </c>
      <c r="I26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1" s="58"/>
      <c r="K261" s="58">
        <f>Table5[[#This Row],[الاجمالي]]-Table5[[#This Row],[المبلغ المدفوع]]</f>
        <v>0</v>
      </c>
      <c r="L261" s="65"/>
    </row>
    <row r="262" spans="1:12" x14ac:dyDescent="0.3">
      <c r="A262" s="53">
        <f t="shared" si="0"/>
        <v>259</v>
      </c>
      <c r="B262" s="56"/>
      <c r="C262" s="57"/>
      <c r="D262" s="56"/>
      <c r="E262" s="58"/>
      <c r="F262" s="64"/>
      <c r="G262" s="58"/>
      <c r="H262" s="58">
        <f>Table5[[#This Row],[العدد]]*Table5[[#This Row],[الفئة]]</f>
        <v>0</v>
      </c>
      <c r="I26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2" s="58"/>
      <c r="K262" s="58">
        <f>Table5[[#This Row],[الاجمالي]]-Table5[[#This Row],[المبلغ المدفوع]]</f>
        <v>0</v>
      </c>
      <c r="L262" s="65"/>
    </row>
    <row r="263" spans="1:12" x14ac:dyDescent="0.3">
      <c r="A263" s="53">
        <f t="shared" si="0"/>
        <v>260</v>
      </c>
      <c r="B263" s="56"/>
      <c r="C263" s="57"/>
      <c r="D263" s="56"/>
      <c r="E263" s="58"/>
      <c r="F263" s="64"/>
      <c r="G263" s="58"/>
      <c r="H263" s="58">
        <f>Table5[[#This Row],[العدد]]*Table5[[#This Row],[الفئة]]</f>
        <v>0</v>
      </c>
      <c r="I26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3" s="58"/>
      <c r="K263" s="58">
        <f>Table5[[#This Row],[الاجمالي]]-Table5[[#This Row],[المبلغ المدفوع]]</f>
        <v>0</v>
      </c>
      <c r="L263" s="65"/>
    </row>
    <row r="264" spans="1:12" x14ac:dyDescent="0.3">
      <c r="A264" s="53">
        <f t="shared" si="0"/>
        <v>261</v>
      </c>
      <c r="B264" s="56"/>
      <c r="C264" s="57"/>
      <c r="D264" s="56"/>
      <c r="E264" s="58"/>
      <c r="F264" s="64"/>
      <c r="G264" s="58"/>
      <c r="H264" s="58">
        <f>Table5[[#This Row],[العدد]]*Table5[[#This Row],[الفئة]]</f>
        <v>0</v>
      </c>
      <c r="I26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4" s="58"/>
      <c r="K264" s="58">
        <f>Table5[[#This Row],[الاجمالي]]-Table5[[#This Row],[المبلغ المدفوع]]</f>
        <v>0</v>
      </c>
      <c r="L264" s="65"/>
    </row>
    <row r="265" spans="1:12" x14ac:dyDescent="0.3">
      <c r="A265" s="53">
        <f t="shared" si="0"/>
        <v>262</v>
      </c>
      <c r="B265" s="56"/>
      <c r="C265" s="57"/>
      <c r="D265" s="56"/>
      <c r="E265" s="58"/>
      <c r="F265" s="64"/>
      <c r="G265" s="58"/>
      <c r="H265" s="58">
        <f>Table5[[#This Row],[العدد]]*Table5[[#This Row],[الفئة]]</f>
        <v>0</v>
      </c>
      <c r="I26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5" s="58"/>
      <c r="K265" s="58">
        <f>Table5[[#This Row],[الاجمالي]]-Table5[[#This Row],[المبلغ المدفوع]]</f>
        <v>0</v>
      </c>
      <c r="L265" s="65"/>
    </row>
    <row r="266" spans="1:12" x14ac:dyDescent="0.3">
      <c r="A266" s="53">
        <f t="shared" si="0"/>
        <v>263</v>
      </c>
      <c r="B266" s="56"/>
      <c r="C266" s="57"/>
      <c r="D266" s="56"/>
      <c r="E266" s="58"/>
      <c r="F266" s="64"/>
      <c r="G266" s="58"/>
      <c r="H266" s="58">
        <f>Table5[[#This Row],[العدد]]*Table5[[#This Row],[الفئة]]</f>
        <v>0</v>
      </c>
      <c r="I26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6" s="58"/>
      <c r="K266" s="58">
        <f>Table5[[#This Row],[الاجمالي]]-Table5[[#This Row],[المبلغ المدفوع]]</f>
        <v>0</v>
      </c>
      <c r="L266" s="65"/>
    </row>
    <row r="267" spans="1:12" x14ac:dyDescent="0.3">
      <c r="A267" s="53">
        <f t="shared" si="0"/>
        <v>264</v>
      </c>
      <c r="B267" s="56"/>
      <c r="C267" s="57"/>
      <c r="D267" s="56"/>
      <c r="E267" s="58"/>
      <c r="F267" s="64"/>
      <c r="G267" s="58"/>
      <c r="H267" s="58">
        <f>Table5[[#This Row],[العدد]]*Table5[[#This Row],[الفئة]]</f>
        <v>0</v>
      </c>
      <c r="I26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7" s="58"/>
      <c r="K267" s="58">
        <f>Table5[[#This Row],[الاجمالي]]-Table5[[#This Row],[المبلغ المدفوع]]</f>
        <v>0</v>
      </c>
      <c r="L267" s="65"/>
    </row>
    <row r="268" spans="1:12" x14ac:dyDescent="0.3">
      <c r="A268" s="53">
        <f t="shared" si="0"/>
        <v>265</v>
      </c>
      <c r="B268" s="56"/>
      <c r="C268" s="57"/>
      <c r="D268" s="56"/>
      <c r="E268" s="58"/>
      <c r="F268" s="64"/>
      <c r="G268" s="58"/>
      <c r="H268" s="58">
        <f>Table5[[#This Row],[العدد]]*Table5[[#This Row],[الفئة]]</f>
        <v>0</v>
      </c>
      <c r="I26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8" s="58"/>
      <c r="K268" s="58">
        <f>Table5[[#This Row],[الاجمالي]]-Table5[[#This Row],[المبلغ المدفوع]]</f>
        <v>0</v>
      </c>
      <c r="L268" s="65"/>
    </row>
    <row r="269" spans="1:12" x14ac:dyDescent="0.3">
      <c r="A269" s="53">
        <f t="shared" si="0"/>
        <v>266</v>
      </c>
      <c r="B269" s="56"/>
      <c r="C269" s="57"/>
      <c r="D269" s="56"/>
      <c r="E269" s="58"/>
      <c r="F269" s="64"/>
      <c r="G269" s="58"/>
      <c r="H269" s="58">
        <f>Table5[[#This Row],[العدد]]*Table5[[#This Row],[الفئة]]</f>
        <v>0</v>
      </c>
      <c r="I26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69" s="58"/>
      <c r="K269" s="58">
        <f>Table5[[#This Row],[الاجمالي]]-Table5[[#This Row],[المبلغ المدفوع]]</f>
        <v>0</v>
      </c>
      <c r="L269" s="65"/>
    </row>
    <row r="270" spans="1:12" x14ac:dyDescent="0.3">
      <c r="A270" s="53">
        <f t="shared" si="0"/>
        <v>267</v>
      </c>
      <c r="B270" s="56"/>
      <c r="C270" s="57"/>
      <c r="D270" s="56"/>
      <c r="E270" s="58"/>
      <c r="F270" s="64"/>
      <c r="G270" s="58"/>
      <c r="H270" s="58">
        <f>Table5[[#This Row],[العدد]]*Table5[[#This Row],[الفئة]]</f>
        <v>0</v>
      </c>
      <c r="I27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0" s="58"/>
      <c r="K270" s="58">
        <f>Table5[[#This Row],[الاجمالي]]-Table5[[#This Row],[المبلغ المدفوع]]</f>
        <v>0</v>
      </c>
      <c r="L270" s="65"/>
    </row>
    <row r="271" spans="1:12" x14ac:dyDescent="0.3">
      <c r="A271" s="53">
        <f t="shared" si="0"/>
        <v>268</v>
      </c>
      <c r="B271" s="56"/>
      <c r="C271" s="57"/>
      <c r="D271" s="56"/>
      <c r="E271" s="58"/>
      <c r="F271" s="64"/>
      <c r="G271" s="58"/>
      <c r="H271" s="58">
        <f>Table5[[#This Row],[العدد]]*Table5[[#This Row],[الفئة]]</f>
        <v>0</v>
      </c>
      <c r="I27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1" s="58"/>
      <c r="K271" s="58">
        <f>Table5[[#This Row],[الاجمالي]]-Table5[[#This Row],[المبلغ المدفوع]]</f>
        <v>0</v>
      </c>
      <c r="L271" s="65"/>
    </row>
    <row r="272" spans="1:12" x14ac:dyDescent="0.3">
      <c r="A272" s="53">
        <f t="shared" si="0"/>
        <v>269</v>
      </c>
      <c r="B272" s="56"/>
      <c r="C272" s="57"/>
      <c r="D272" s="56"/>
      <c r="E272" s="58"/>
      <c r="F272" s="64"/>
      <c r="G272" s="58"/>
      <c r="H272" s="58">
        <f>Table5[[#This Row],[العدد]]*Table5[[#This Row],[الفئة]]</f>
        <v>0</v>
      </c>
      <c r="I27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2" s="58"/>
      <c r="K272" s="58">
        <f>Table5[[#This Row],[الاجمالي]]-Table5[[#This Row],[المبلغ المدفوع]]</f>
        <v>0</v>
      </c>
      <c r="L272" s="65"/>
    </row>
    <row r="273" spans="1:12" x14ac:dyDescent="0.3">
      <c r="A273" s="53">
        <f t="shared" ref="A273" si="2">A272+1</f>
        <v>270</v>
      </c>
      <c r="B273" s="56"/>
      <c r="C273" s="57"/>
      <c r="D273" s="56"/>
      <c r="E273" s="58"/>
      <c r="F273" s="64"/>
      <c r="G273" s="58"/>
      <c r="H273" s="58">
        <f>Table5[[#This Row],[العدد]]*Table5[[#This Row],[الفئة]]</f>
        <v>0</v>
      </c>
      <c r="I27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3" s="58">
        <f>Table5[[#This Row],[الاجمالي]]</f>
        <v>0</v>
      </c>
      <c r="K273" s="58">
        <f>Table5[[#This Row],[الاجمالي]]-Table5[[#This Row],[المبلغ المدفوع]]</f>
        <v>0</v>
      </c>
      <c r="L273" s="65"/>
    </row>
    <row r="274" spans="1:12" x14ac:dyDescent="0.3">
      <c r="A274" s="53">
        <f t="shared" si="0"/>
        <v>271</v>
      </c>
      <c r="B274" s="56"/>
      <c r="C274" s="57"/>
      <c r="D274" s="56"/>
      <c r="E274" s="58"/>
      <c r="F274" s="64"/>
      <c r="G274" s="58"/>
      <c r="H274" s="58">
        <f>Table5[[#This Row],[العدد]]*Table5[[#This Row],[الفئة]]</f>
        <v>0</v>
      </c>
      <c r="I27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4" s="58">
        <f>Table5[[#This Row],[الاجمالي]]</f>
        <v>0</v>
      </c>
      <c r="K274" s="58">
        <f>Table5[[#This Row],[الاجمالي]]-Table5[[#This Row],[المبلغ المدفوع]]</f>
        <v>0</v>
      </c>
      <c r="L274" s="65"/>
    </row>
    <row r="275" spans="1:12" x14ac:dyDescent="0.3">
      <c r="A275" s="53">
        <f t="shared" si="0"/>
        <v>272</v>
      </c>
      <c r="B275" s="56"/>
      <c r="C275" s="57"/>
      <c r="D275" s="56"/>
      <c r="E275" s="58"/>
      <c r="F275" s="64"/>
      <c r="G275" s="58"/>
      <c r="H275" s="58">
        <f>Table5[[#This Row],[العدد]]*Table5[[#This Row],[الفئة]]</f>
        <v>0</v>
      </c>
      <c r="I27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5" s="58">
        <f>Table5[[#This Row],[الاجمالي]]</f>
        <v>0</v>
      </c>
      <c r="K275" s="58">
        <f>Table5[[#This Row],[الاجمالي]]-Table5[[#This Row],[المبلغ المدفوع]]</f>
        <v>0</v>
      </c>
      <c r="L275" s="65"/>
    </row>
    <row r="276" spans="1:12" x14ac:dyDescent="0.3">
      <c r="A276" s="53">
        <f t="shared" si="0"/>
        <v>273</v>
      </c>
      <c r="B276" s="56"/>
      <c r="C276" s="57"/>
      <c r="D276" s="56"/>
      <c r="E276" s="58"/>
      <c r="F276" s="64"/>
      <c r="G276" s="58"/>
      <c r="H276" s="58">
        <f>Table5[[#This Row],[العدد]]*Table5[[#This Row],[الفئة]]</f>
        <v>0</v>
      </c>
      <c r="I27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76" s="58">
        <f>Table5[[#This Row],[الاجمالي]]</f>
        <v>0</v>
      </c>
      <c r="K276" s="58">
        <f>Table5[[#This Row],[الاجمالي]]-Table5[[#This Row],[المبلغ المدفوع]]</f>
        <v>0</v>
      </c>
      <c r="L276" s="65"/>
    </row>
    <row r="277" spans="1:12" x14ac:dyDescent="0.3">
      <c r="A277" s="53">
        <f t="shared" si="0"/>
        <v>274</v>
      </c>
      <c r="B277" s="56" t="s">
        <v>30</v>
      </c>
      <c r="C277" s="57">
        <v>45328</v>
      </c>
      <c r="D277" s="56">
        <v>280</v>
      </c>
      <c r="E277" s="58">
        <v>55</v>
      </c>
      <c r="F277" s="64">
        <v>5</v>
      </c>
      <c r="G277" s="58">
        <v>38</v>
      </c>
      <c r="H277" s="58">
        <f>Table5[[#This Row],[العدد]]*Table5[[#This Row],[الفئة]]</f>
        <v>275</v>
      </c>
      <c r="I27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10450</v>
      </c>
      <c r="J277" s="58"/>
      <c r="K277" s="58">
        <f>Table5[[#This Row],[الاجمالي]]-Table5[[#This Row],[المبلغ المدفوع]]</f>
        <v>10450</v>
      </c>
      <c r="L277" s="65"/>
    </row>
    <row r="278" spans="1:12" x14ac:dyDescent="0.3">
      <c r="A278" s="53">
        <f t="shared" si="0"/>
        <v>275</v>
      </c>
      <c r="B278" s="56" t="s">
        <v>30</v>
      </c>
      <c r="C278" s="57">
        <v>45328</v>
      </c>
      <c r="D278" s="56">
        <v>280</v>
      </c>
      <c r="E278" s="58">
        <v>25</v>
      </c>
      <c r="F278" s="64">
        <v>5</v>
      </c>
      <c r="G278" s="58">
        <v>38</v>
      </c>
      <c r="H278" s="58">
        <f>Table5[[#This Row],[العدد]]*Table5[[#This Row],[الفئة]]</f>
        <v>125</v>
      </c>
      <c r="I27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4750</v>
      </c>
      <c r="J278" s="58"/>
      <c r="K278" s="58">
        <f>Table5[[#This Row],[الاجمالي]]-Table5[[#This Row],[المبلغ المدفوع]]</f>
        <v>4750</v>
      </c>
      <c r="L278" s="65"/>
    </row>
    <row r="279" spans="1:12" x14ac:dyDescent="0.3">
      <c r="A279" s="53">
        <f t="shared" si="0"/>
        <v>276</v>
      </c>
      <c r="B279" s="56" t="s">
        <v>30</v>
      </c>
      <c r="C279" s="57">
        <v>45328</v>
      </c>
      <c r="D279" s="56">
        <v>280</v>
      </c>
      <c r="E279" s="58">
        <v>85</v>
      </c>
      <c r="F279" s="64">
        <v>5</v>
      </c>
      <c r="G279" s="58">
        <v>38</v>
      </c>
      <c r="H279" s="58">
        <f>Table5[[#This Row],[العدد]]*Table5[[#This Row],[الفئة]]</f>
        <v>425</v>
      </c>
      <c r="I27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16150</v>
      </c>
      <c r="J279" s="58"/>
      <c r="K279" s="58">
        <f>Table5[[#This Row],[الاجمالي]]-Table5[[#This Row],[المبلغ المدفوع]]</f>
        <v>16150</v>
      </c>
      <c r="L279" s="65"/>
    </row>
    <row r="280" spans="1:12" x14ac:dyDescent="0.3">
      <c r="A280" s="53">
        <f t="shared" si="0"/>
        <v>277</v>
      </c>
      <c r="B280" s="56" t="s">
        <v>30</v>
      </c>
      <c r="C280" s="57">
        <v>45328</v>
      </c>
      <c r="D280" s="56">
        <v>280</v>
      </c>
      <c r="E280" s="58">
        <v>50</v>
      </c>
      <c r="F280" s="64">
        <v>5</v>
      </c>
      <c r="G280" s="58">
        <v>38</v>
      </c>
      <c r="H280" s="58">
        <f>Table5[[#This Row],[العدد]]*Table5[[#This Row],[الفئة]]</f>
        <v>250</v>
      </c>
      <c r="I28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9500</v>
      </c>
      <c r="J280" s="58"/>
      <c r="K280" s="58">
        <f>Table5[[#This Row],[الاجمالي]]-Table5[[#This Row],[المبلغ المدفوع]]</f>
        <v>9500</v>
      </c>
      <c r="L280" s="65"/>
    </row>
    <row r="281" spans="1:12" x14ac:dyDescent="0.3">
      <c r="A281" s="53">
        <f t="shared" si="0"/>
        <v>278</v>
      </c>
      <c r="B281" s="56"/>
      <c r="C281" s="57"/>
      <c r="D281" s="56"/>
      <c r="E281" s="58"/>
      <c r="F281" s="64"/>
      <c r="G281" s="58"/>
      <c r="H281" s="58">
        <f>Table5[[#This Row],[العدد]]*Table5[[#This Row],[الفئة]]</f>
        <v>0</v>
      </c>
      <c r="I281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81" s="58"/>
      <c r="K281" s="58">
        <f>Table5[[#This Row],[الاجمالي]]-Table5[[#This Row],[المبلغ المدفوع]]</f>
        <v>0</v>
      </c>
      <c r="L281" s="65"/>
    </row>
    <row r="282" spans="1:12" x14ac:dyDescent="0.3">
      <c r="A282" s="53">
        <f t="shared" si="0"/>
        <v>279</v>
      </c>
      <c r="B282" s="56" t="s">
        <v>30</v>
      </c>
      <c r="C282" s="57">
        <v>45339</v>
      </c>
      <c r="D282" s="56">
        <v>300</v>
      </c>
      <c r="E282" s="58">
        <v>400</v>
      </c>
      <c r="F282" s="64">
        <v>5</v>
      </c>
      <c r="G282" s="58">
        <v>38</v>
      </c>
      <c r="H282" s="58">
        <f>Table5[[#This Row],[العدد]]*Table5[[#This Row],[الفئة]]</f>
        <v>2000</v>
      </c>
      <c r="I282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76000</v>
      </c>
      <c r="J282" s="58">
        <v>70000</v>
      </c>
      <c r="K282" s="58">
        <f>Table5[[#This Row],[الاجمالي]]-Table5[[#This Row],[المبلغ المدفوع]]</f>
        <v>6000</v>
      </c>
      <c r="L282" s="65"/>
    </row>
    <row r="283" spans="1:12" x14ac:dyDescent="0.3">
      <c r="A283" s="53">
        <f t="shared" si="0"/>
        <v>280</v>
      </c>
      <c r="B283" s="56" t="s">
        <v>30</v>
      </c>
      <c r="C283" s="57">
        <v>45339</v>
      </c>
      <c r="D283" s="56">
        <v>300</v>
      </c>
      <c r="E283" s="59">
        <v>24</v>
      </c>
      <c r="F283" s="64">
        <v>5</v>
      </c>
      <c r="G283" s="58">
        <v>38</v>
      </c>
      <c r="H283" s="58">
        <f>Table5[[#This Row],[العدد]]*Table5[[#This Row],[الفئة]]</f>
        <v>120</v>
      </c>
      <c r="I283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4560</v>
      </c>
      <c r="J283" s="58"/>
      <c r="K283" s="58">
        <f>Table5[[#This Row],[الاجمالي]]-Table5[[#This Row],[المبلغ المدفوع]]</f>
        <v>4560</v>
      </c>
      <c r="L283" s="65"/>
    </row>
    <row r="284" spans="1:12" x14ac:dyDescent="0.3">
      <c r="A284" s="53">
        <f t="shared" si="0"/>
        <v>281</v>
      </c>
      <c r="B284" s="56" t="s">
        <v>30</v>
      </c>
      <c r="C284" s="57">
        <v>45339</v>
      </c>
      <c r="D284" s="56">
        <v>300</v>
      </c>
      <c r="E284" s="58">
        <v>15</v>
      </c>
      <c r="F284" s="64">
        <v>5</v>
      </c>
      <c r="G284" s="58">
        <v>38</v>
      </c>
      <c r="H284" s="58">
        <f>Table5[[#This Row],[العدد]]*Table5[[#This Row],[الفئة]]</f>
        <v>75</v>
      </c>
      <c r="I284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2850</v>
      </c>
      <c r="J284" s="58"/>
      <c r="K284" s="58">
        <f>Table5[[#This Row],[الاجمالي]]-Table5[[#This Row],[المبلغ المدفوع]]</f>
        <v>2850</v>
      </c>
      <c r="L284" s="65"/>
    </row>
    <row r="285" spans="1:12" x14ac:dyDescent="0.3">
      <c r="A285" s="53">
        <f t="shared" si="0"/>
        <v>282</v>
      </c>
      <c r="B285" s="56" t="s">
        <v>30</v>
      </c>
      <c r="C285" s="57">
        <v>45339</v>
      </c>
      <c r="D285" s="56">
        <v>300</v>
      </c>
      <c r="E285" s="58">
        <v>10</v>
      </c>
      <c r="F285" s="64">
        <v>0.8</v>
      </c>
      <c r="G285" s="58">
        <v>38</v>
      </c>
      <c r="H285" s="58">
        <f>Table5[[#This Row],[العدد]]*Table5[[#This Row],[الفئة]]</f>
        <v>8</v>
      </c>
      <c r="I285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380</v>
      </c>
      <c r="J285" s="58"/>
      <c r="K285" s="58">
        <f>Table5[[#This Row],[الاجمالي]]-Table5[[#This Row],[المبلغ المدفوع]]</f>
        <v>380</v>
      </c>
      <c r="L285" s="65"/>
    </row>
    <row r="286" spans="1:12" x14ac:dyDescent="0.3">
      <c r="A286" s="53">
        <f t="shared" si="0"/>
        <v>283</v>
      </c>
      <c r="B286" s="56" t="s">
        <v>30</v>
      </c>
      <c r="C286" s="57">
        <v>45339</v>
      </c>
      <c r="D286" s="56">
        <v>300</v>
      </c>
      <c r="E286" s="58">
        <v>11</v>
      </c>
      <c r="F286" s="64">
        <v>5</v>
      </c>
      <c r="G286" s="58">
        <v>38</v>
      </c>
      <c r="H286" s="58">
        <f>Table5[[#This Row],[العدد]]*Table5[[#This Row],[الفئة]]</f>
        <v>55</v>
      </c>
      <c r="I286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2090</v>
      </c>
      <c r="J286" s="58"/>
      <c r="K286" s="58">
        <f>Table5[[#This Row],[الاجمالي]]-Table5[[#This Row],[المبلغ المدفوع]]</f>
        <v>2090</v>
      </c>
      <c r="L286" s="65"/>
    </row>
    <row r="287" spans="1:12" x14ac:dyDescent="0.3">
      <c r="A287" s="53">
        <f t="shared" si="0"/>
        <v>284</v>
      </c>
      <c r="B287" s="56"/>
      <c r="C287" s="57"/>
      <c r="D287" s="56"/>
      <c r="E287" s="58"/>
      <c r="F287" s="64"/>
      <c r="G287" s="58"/>
      <c r="H287" s="58">
        <f>Table5[[#This Row],[العدد]]*Table5[[#This Row],[الفئة]]</f>
        <v>0</v>
      </c>
      <c r="I287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87" s="58"/>
      <c r="K287" s="58">
        <f>Table5[[#This Row],[الاجمالي]]-Table5[[#This Row],[المبلغ المدفوع]]</f>
        <v>0</v>
      </c>
      <c r="L287" s="65"/>
    </row>
    <row r="288" spans="1:12" x14ac:dyDescent="0.3">
      <c r="A288" s="53">
        <f t="shared" si="0"/>
        <v>285</v>
      </c>
      <c r="B288" s="56"/>
      <c r="C288" s="57"/>
      <c r="D288" s="56"/>
      <c r="E288" s="58"/>
      <c r="F288" s="64"/>
      <c r="G288" s="58"/>
      <c r="H288" s="58">
        <f>Table5[[#This Row],[العدد]]*Table5[[#This Row],[الفئة]]</f>
        <v>0</v>
      </c>
      <c r="I288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88" s="58"/>
      <c r="K288" s="58">
        <f>Table5[[#This Row],[الاجمالي]]-Table5[[#This Row],[المبلغ المدفوع]]</f>
        <v>0</v>
      </c>
      <c r="L288" s="65"/>
    </row>
    <row r="289" spans="1:12" x14ac:dyDescent="0.3">
      <c r="A289" s="53">
        <f t="shared" si="0"/>
        <v>286</v>
      </c>
      <c r="B289" s="56"/>
      <c r="C289" s="57"/>
      <c r="D289" s="56"/>
      <c r="E289" s="58"/>
      <c r="F289" s="64"/>
      <c r="G289" s="58"/>
      <c r="H289" s="58">
        <f>Table5[[#This Row],[العدد]]*Table5[[#This Row],[الفئة]]</f>
        <v>0</v>
      </c>
      <c r="I289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89" s="58"/>
      <c r="K289" s="58">
        <f>Table5[[#This Row],[الاجمالي]]-Table5[[#This Row],[المبلغ المدفوع]]</f>
        <v>0</v>
      </c>
      <c r="L289" s="65"/>
    </row>
    <row r="290" spans="1:12" x14ac:dyDescent="0.3">
      <c r="A290" s="53">
        <f t="shared" si="0"/>
        <v>287</v>
      </c>
      <c r="B290" s="56"/>
      <c r="C290" s="57"/>
      <c r="D290" s="56"/>
      <c r="E290" s="58"/>
      <c r="F290" s="64"/>
      <c r="G290" s="58"/>
      <c r="H290" s="58">
        <f>Table5[[#This Row],[العدد]]*Table5[[#This Row],[الفئة]]</f>
        <v>0</v>
      </c>
      <c r="I290" s="58">
        <f>IF(Table5[[#This Row],[الفئة]]=0.8,Table5[[#This Row],[السعر]]*Table5[[#This Row],[العدد]],IF(Table5[[#This Row],[الفئة]]=1.6,Table5[[#This Row],[العدد]]*2*Table5[[#This Row],[السعر]],Table5[[#This Row],[السعر]]*Table5[[#This Row],[الكمية]]))</f>
        <v>0</v>
      </c>
      <c r="J290" s="58"/>
      <c r="K290" s="58">
        <f>Table5[[#This Row],[الاجمالي]]-Table5[[#This Row],[المبلغ المدفوع]]</f>
        <v>0</v>
      </c>
      <c r="L290" s="6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"/>
  <sheetViews>
    <sheetView rightToLeft="1" zoomScale="80" zoomScaleNormal="80" workbookViewId="0">
      <selection activeCell="P6" sqref="P6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0.25" customWidth="1"/>
    <col min="9" max="9" width="0.25" customWidth="1"/>
    <col min="12" max="12" width="9.5" customWidth="1"/>
    <col min="16" max="16" width="10" bestFit="1" customWidth="1"/>
  </cols>
  <sheetData>
    <row r="4" spans="1:17" ht="15" thickBot="1" x14ac:dyDescent="0.25"/>
    <row r="5" spans="1:17" ht="57" customHeight="1" thickBot="1" x14ac:dyDescent="0.25">
      <c r="A5" s="69" t="s">
        <v>1</v>
      </c>
      <c r="B5" s="70" t="s">
        <v>54</v>
      </c>
      <c r="C5" s="70" t="s">
        <v>11</v>
      </c>
      <c r="D5" s="70" t="s">
        <v>12</v>
      </c>
      <c r="E5" s="70" t="s">
        <v>55</v>
      </c>
      <c r="F5" s="70" t="s">
        <v>56</v>
      </c>
      <c r="G5" s="71" t="s">
        <v>57</v>
      </c>
      <c r="H5" s="70" t="s">
        <v>58</v>
      </c>
      <c r="I5" s="70" t="s">
        <v>59</v>
      </c>
      <c r="J5" s="70" t="s">
        <v>60</v>
      </c>
      <c r="K5" s="70" t="s">
        <v>61</v>
      </c>
      <c r="L5" s="70" t="s">
        <v>62</v>
      </c>
      <c r="M5" s="70" t="s">
        <v>63</v>
      </c>
      <c r="N5" s="70" t="s">
        <v>64</v>
      </c>
      <c r="O5" s="70" t="s">
        <v>65</v>
      </c>
      <c r="P5" s="70" t="s">
        <v>68</v>
      </c>
      <c r="Q5" s="70" t="s">
        <v>7</v>
      </c>
    </row>
    <row r="6" spans="1:17" ht="25.5" customHeight="1" x14ac:dyDescent="0.2">
      <c r="A6" s="38">
        <v>1</v>
      </c>
      <c r="B6" s="38" t="s">
        <v>66</v>
      </c>
      <c r="C6" s="39">
        <v>45264</v>
      </c>
      <c r="D6" s="38">
        <v>737</v>
      </c>
      <c r="E6" s="38">
        <v>4635</v>
      </c>
      <c r="F6" s="38">
        <v>6700</v>
      </c>
      <c r="G6" s="38">
        <v>0</v>
      </c>
      <c r="H6" s="40">
        <v>15</v>
      </c>
      <c r="I6" s="40">
        <f>G6*2</f>
        <v>0</v>
      </c>
      <c r="J6" s="40">
        <f>F6-E6-I6</f>
        <v>2065</v>
      </c>
      <c r="K6" s="72">
        <f>J6/45</f>
        <v>45.888888888888886</v>
      </c>
      <c r="L6" s="73">
        <f>J6*H6</f>
        <v>30975</v>
      </c>
      <c r="M6" s="73"/>
      <c r="N6" s="73"/>
      <c r="O6" s="73"/>
      <c r="P6" s="73">
        <f>L6-(O6+N6+M6)</f>
        <v>30975</v>
      </c>
      <c r="Q6" s="72"/>
    </row>
    <row r="7" spans="1:17" ht="25.5" customHeight="1" x14ac:dyDescent="0.2">
      <c r="A7" s="38">
        <f>A6+1</f>
        <v>2</v>
      </c>
      <c r="B7" s="38" t="s">
        <v>53</v>
      </c>
      <c r="C7" s="39">
        <v>45296</v>
      </c>
      <c r="D7" s="38">
        <v>232</v>
      </c>
      <c r="E7" s="38">
        <v>3890</v>
      </c>
      <c r="F7" s="38">
        <v>11250</v>
      </c>
      <c r="G7" s="38"/>
      <c r="H7" s="40">
        <v>14</v>
      </c>
      <c r="I7" s="40">
        <f>G7*2</f>
        <v>0</v>
      </c>
      <c r="J7" s="40">
        <f>F7-E7-I7</f>
        <v>7360</v>
      </c>
      <c r="K7" s="72">
        <f>J7/45</f>
        <v>163.55555555555554</v>
      </c>
      <c r="L7" s="73">
        <f>J7*H7</f>
        <v>103040</v>
      </c>
      <c r="M7" s="73"/>
      <c r="N7" s="73"/>
      <c r="O7" s="73"/>
      <c r="P7" s="73">
        <f t="shared" ref="P7:P9" si="0">L7-(O7+N7+M7)</f>
        <v>103040</v>
      </c>
      <c r="Q7" s="38"/>
    </row>
    <row r="8" spans="1:17" ht="25.5" customHeight="1" x14ac:dyDescent="0.2">
      <c r="A8" s="38">
        <f>A7+1</f>
        <v>3</v>
      </c>
      <c r="B8" s="38" t="s">
        <v>67</v>
      </c>
      <c r="C8" s="39">
        <v>45335</v>
      </c>
      <c r="D8" s="38">
        <v>292</v>
      </c>
      <c r="E8" s="38">
        <v>6925</v>
      </c>
      <c r="F8" s="38">
        <v>10305</v>
      </c>
      <c r="G8" s="38"/>
      <c r="H8" s="40">
        <v>14</v>
      </c>
      <c r="I8" s="40">
        <f>G8*2</f>
        <v>0</v>
      </c>
      <c r="J8" s="40">
        <f>F8-E8-I8</f>
        <v>3380</v>
      </c>
      <c r="K8" s="72">
        <f>J8/45</f>
        <v>75.111111111111114</v>
      </c>
      <c r="L8" s="73">
        <f>J8*H8</f>
        <v>47320</v>
      </c>
      <c r="M8" s="73"/>
      <c r="N8" s="73"/>
      <c r="O8" s="73"/>
      <c r="P8" s="73">
        <f t="shared" si="0"/>
        <v>47320</v>
      </c>
      <c r="Q8" s="38"/>
    </row>
    <row r="9" spans="1:17" ht="18" x14ac:dyDescent="0.2">
      <c r="A9" s="38">
        <f>A8+1</f>
        <v>4</v>
      </c>
      <c r="B9" s="38"/>
      <c r="C9" s="39"/>
      <c r="D9" s="38"/>
      <c r="E9" s="38"/>
      <c r="F9" s="38"/>
      <c r="G9" s="38"/>
      <c r="H9" s="40"/>
      <c r="I9" s="40">
        <f>G9*2</f>
        <v>0</v>
      </c>
      <c r="J9" s="40">
        <f>F9-E9-I9</f>
        <v>0</v>
      </c>
      <c r="K9" s="72">
        <f>J9/45</f>
        <v>0</v>
      </c>
      <c r="L9" s="73">
        <f>J9*H9</f>
        <v>0</v>
      </c>
      <c r="M9" s="73"/>
      <c r="N9" s="73"/>
      <c r="O9" s="73"/>
      <c r="P9" s="73">
        <f t="shared" si="0"/>
        <v>0</v>
      </c>
      <c r="Q9" s="38"/>
    </row>
    <row r="10" spans="1:17" ht="18" x14ac:dyDescent="0.2">
      <c r="A10" s="38">
        <f t="shared" ref="A10:A11" si="1">A9+1</f>
        <v>5</v>
      </c>
      <c r="B10" s="38"/>
      <c r="C10" s="39"/>
      <c r="D10" s="38"/>
      <c r="E10" s="38"/>
      <c r="F10" s="38"/>
      <c r="G10" s="38"/>
      <c r="H10" s="40"/>
      <c r="I10" s="40">
        <f t="shared" ref="I10:I11" si="2">G10*2</f>
        <v>0</v>
      </c>
      <c r="J10" s="40">
        <f t="shared" ref="J10:J11" si="3">F10-E10-I10</f>
        <v>0</v>
      </c>
      <c r="K10" s="72">
        <f t="shared" ref="K10:K11" si="4">J10/45</f>
        <v>0</v>
      </c>
      <c r="L10" s="73">
        <f t="shared" ref="L10:L11" si="5">J10*H10</f>
        <v>0</v>
      </c>
      <c r="M10" s="73"/>
      <c r="N10" s="73"/>
      <c r="O10" s="73"/>
      <c r="P10" s="73">
        <f t="shared" ref="P10:P11" si="6">L10-(O10+N10+M10)</f>
        <v>0</v>
      </c>
      <c r="Q10" s="38"/>
    </row>
    <row r="11" spans="1:17" ht="18" x14ac:dyDescent="0.2">
      <c r="A11" s="38">
        <f t="shared" si="1"/>
        <v>6</v>
      </c>
      <c r="B11" s="38"/>
      <c r="C11" s="39"/>
      <c r="D11" s="38"/>
      <c r="E11" s="38"/>
      <c r="F11" s="38"/>
      <c r="G11" s="38"/>
      <c r="H11" s="40"/>
      <c r="I11" s="40">
        <f t="shared" si="2"/>
        <v>0</v>
      </c>
      <c r="J11" s="40">
        <f t="shared" si="3"/>
        <v>0</v>
      </c>
      <c r="K11" s="72">
        <f t="shared" si="4"/>
        <v>0</v>
      </c>
      <c r="L11" s="73">
        <f t="shared" si="5"/>
        <v>0</v>
      </c>
      <c r="M11" s="73"/>
      <c r="N11" s="73"/>
      <c r="O11" s="73"/>
      <c r="P11" s="73">
        <f t="shared" si="6"/>
        <v>0</v>
      </c>
      <c r="Q11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sqref="A1:XFD1048576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7" ht="23.25" x14ac:dyDescent="0.35">
      <c r="A1" s="1"/>
      <c r="B1" s="1"/>
      <c r="C1" s="1"/>
      <c r="D1" s="37" t="s">
        <v>0</v>
      </c>
      <c r="E1" s="1"/>
      <c r="F1" s="1"/>
      <c r="G1" s="1"/>
    </row>
    <row r="2" spans="1:7" ht="24" thickBot="1" x14ac:dyDescent="0.4">
      <c r="A2" s="1"/>
      <c r="B2" s="1"/>
      <c r="C2" s="1"/>
      <c r="D2" s="1"/>
      <c r="E2" s="1"/>
      <c r="F2" s="1"/>
      <c r="G2" s="1"/>
    </row>
    <row r="3" spans="1:7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7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7" ht="23.25" x14ac:dyDescent="0.2">
      <c r="A6" s="9">
        <f t="shared" ref="A6:A20" si="0">A5+1</f>
        <v>3</v>
      </c>
      <c r="B6" s="6">
        <v>45302</v>
      </c>
      <c r="C6" s="5"/>
      <c r="D6" s="7"/>
      <c r="E6" s="11">
        <v>10000</v>
      </c>
      <c r="F6" s="10">
        <f t="shared" ref="F6:F20" si="1">F5+D6-E6</f>
        <v>7375</v>
      </c>
      <c r="G6" s="9"/>
    </row>
    <row r="7" spans="1:7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7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7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7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7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7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7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7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7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7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0">
        <f t="shared" si="1"/>
        <v>112367</v>
      </c>
      <c r="G17" s="9"/>
    </row>
    <row r="18" spans="1:7" ht="23.25" x14ac:dyDescent="0.2">
      <c r="A18" s="9">
        <f t="shared" si="0"/>
        <v>15</v>
      </c>
      <c r="B18" s="6"/>
      <c r="C18" s="5"/>
      <c r="D18" s="7"/>
      <c r="E18" s="11">
        <v>10000</v>
      </c>
      <c r="F18" s="10">
        <f t="shared" si="1"/>
        <v>102367</v>
      </c>
      <c r="G18" s="9"/>
    </row>
    <row r="19" spans="1:7" ht="23.25" x14ac:dyDescent="0.2">
      <c r="A19" s="9">
        <f t="shared" si="0"/>
        <v>16</v>
      </c>
      <c r="B19" s="6"/>
      <c r="C19" s="5"/>
      <c r="D19" s="7"/>
      <c r="E19" s="11"/>
      <c r="F19" s="12">
        <f t="shared" si="1"/>
        <v>102367</v>
      </c>
      <c r="G19" s="9"/>
    </row>
    <row r="20" spans="1:7" ht="24" thickBot="1" x14ac:dyDescent="0.25">
      <c r="A20" s="13">
        <f t="shared" si="0"/>
        <v>17</v>
      </c>
      <c r="B20" s="14"/>
      <c r="C20" s="15"/>
      <c r="D20" s="16"/>
      <c r="E20" s="17"/>
      <c r="F20" s="18">
        <f t="shared" si="1"/>
        <v>102367</v>
      </c>
      <c r="G20" s="13"/>
    </row>
    <row r="21" spans="1:7" ht="24" thickBot="1" x14ac:dyDescent="0.25">
      <c r="A21" s="60" t="s">
        <v>8</v>
      </c>
      <c r="B21" s="61"/>
      <c r="C21" s="61"/>
      <c r="D21" s="19">
        <f>SUM(D4:D20)</f>
        <v>227367</v>
      </c>
      <c r="E21" s="20">
        <f>SUM(E4:E20)</f>
        <v>125000</v>
      </c>
      <c r="F21" s="20">
        <f>F20</f>
        <v>102367</v>
      </c>
      <c r="G21" s="21"/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zoomScale="70" zoomScaleNormal="70" workbookViewId="0">
      <selection activeCell="C19" sqref="A1:XFD1048576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19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7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26</v>
      </c>
    </row>
    <row r="6" spans="1:7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7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25" si="1">F6+D7-E7</f>
        <v>19000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7" ht="23.25" x14ac:dyDescent="0.2">
      <c r="A9" s="9">
        <f t="shared" ref="A9:A25" si="2">A8+1</f>
        <v>6</v>
      </c>
      <c r="B9" s="48">
        <v>45326</v>
      </c>
      <c r="C9" s="47">
        <v>273</v>
      </c>
      <c r="D9" s="49">
        <v>100250</v>
      </c>
      <c r="E9" s="11"/>
      <c r="F9" s="11">
        <f t="shared" si="1"/>
        <v>119250</v>
      </c>
      <c r="G9" s="9"/>
    </row>
    <row r="10" spans="1:7" ht="23.25" x14ac:dyDescent="0.2">
      <c r="A10" s="9">
        <f t="shared" si="2"/>
        <v>7</v>
      </c>
      <c r="B10" s="48">
        <v>45326</v>
      </c>
      <c r="C10" s="47"/>
      <c r="D10" s="49"/>
      <c r="E10" s="11">
        <v>60000</v>
      </c>
      <c r="F10" s="11">
        <f t="shared" si="1"/>
        <v>59250</v>
      </c>
      <c r="G10" s="9" t="s">
        <v>27</v>
      </c>
    </row>
    <row r="11" spans="1:7" ht="23.25" x14ac:dyDescent="0.2">
      <c r="A11" s="9">
        <f t="shared" si="2"/>
        <v>8</v>
      </c>
      <c r="B11" s="48"/>
      <c r="C11" s="47"/>
      <c r="D11" s="49"/>
      <c r="E11" s="11"/>
      <c r="F11" s="11">
        <f t="shared" si="1"/>
        <v>59250</v>
      </c>
      <c r="G11" s="9"/>
    </row>
    <row r="12" spans="1:7" ht="23.25" x14ac:dyDescent="0.2">
      <c r="A12" s="9">
        <f t="shared" si="2"/>
        <v>9</v>
      </c>
      <c r="B12" s="48">
        <v>45331</v>
      </c>
      <c r="C12" s="47">
        <v>284</v>
      </c>
      <c r="D12" s="49">
        <v>20000</v>
      </c>
      <c r="E12" s="11"/>
      <c r="F12" s="11">
        <f t="shared" si="1"/>
        <v>79250</v>
      </c>
      <c r="G12" s="9"/>
    </row>
    <row r="13" spans="1:7" ht="23.25" x14ac:dyDescent="0.2">
      <c r="A13" s="9">
        <f t="shared" si="2"/>
        <v>10</v>
      </c>
      <c r="B13" s="48"/>
      <c r="C13" s="47"/>
      <c r="D13" s="49"/>
      <c r="E13" s="11"/>
      <c r="F13" s="11">
        <f t="shared" si="1"/>
        <v>79250</v>
      </c>
      <c r="G13" s="9"/>
    </row>
    <row r="14" spans="1:7" ht="23.25" x14ac:dyDescent="0.2">
      <c r="A14" s="9">
        <f t="shared" si="2"/>
        <v>11</v>
      </c>
      <c r="B14" s="48">
        <v>45331</v>
      </c>
      <c r="C14" s="47">
        <v>287</v>
      </c>
      <c r="D14" s="49">
        <v>19000</v>
      </c>
      <c r="E14" s="11"/>
      <c r="F14" s="11">
        <f t="shared" si="1"/>
        <v>98250</v>
      </c>
      <c r="G14" s="9"/>
    </row>
    <row r="15" spans="1:7" ht="23.25" x14ac:dyDescent="0.2">
      <c r="A15" s="9">
        <f t="shared" si="2"/>
        <v>12</v>
      </c>
      <c r="B15" s="48">
        <v>45334</v>
      </c>
      <c r="C15" s="47"/>
      <c r="D15" s="49"/>
      <c r="E15" s="11">
        <v>60000</v>
      </c>
      <c r="F15" s="11">
        <f t="shared" si="1"/>
        <v>38250</v>
      </c>
      <c r="G15" s="9" t="s">
        <v>27</v>
      </c>
    </row>
    <row r="16" spans="1:7" ht="23.25" x14ac:dyDescent="0.2">
      <c r="A16" s="9">
        <f t="shared" si="2"/>
        <v>13</v>
      </c>
      <c r="B16" s="48"/>
      <c r="C16" s="47"/>
      <c r="D16" s="49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8">
        <v>45339</v>
      </c>
      <c r="C17" s="47">
        <v>302</v>
      </c>
      <c r="D17" s="49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8"/>
      <c r="C18" s="47"/>
      <c r="D18" s="49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8">
        <v>45344</v>
      </c>
      <c r="C19" s="47"/>
      <c r="D19" s="49"/>
      <c r="E19" s="11">
        <v>100000</v>
      </c>
      <c r="F19" s="11">
        <f t="shared" si="1"/>
        <v>18850</v>
      </c>
      <c r="G19" s="9" t="s">
        <v>27</v>
      </c>
    </row>
    <row r="20" spans="1:7" ht="23.25" x14ac:dyDescent="0.2">
      <c r="A20" s="9">
        <f t="shared" si="2"/>
        <v>17</v>
      </c>
      <c r="B20" s="48"/>
      <c r="C20" s="47"/>
      <c r="D20" s="49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8">
        <v>45345</v>
      </c>
      <c r="C21" s="47">
        <v>316</v>
      </c>
      <c r="D21" s="49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8"/>
      <c r="C22" s="47"/>
      <c r="D22" s="49"/>
      <c r="E22" s="11"/>
      <c r="F22" s="11">
        <f t="shared" si="1"/>
        <v>96850</v>
      </c>
      <c r="G22" s="9"/>
    </row>
    <row r="23" spans="1:7" ht="23.25" x14ac:dyDescent="0.2">
      <c r="A23" s="9">
        <f t="shared" si="2"/>
        <v>20</v>
      </c>
      <c r="B23" s="48"/>
      <c r="C23" s="47"/>
      <c r="D23" s="49"/>
      <c r="E23" s="11"/>
      <c r="F23" s="11">
        <f t="shared" si="1"/>
        <v>96850</v>
      </c>
      <c r="G23" s="9"/>
    </row>
    <row r="24" spans="1:7" ht="23.25" x14ac:dyDescent="0.2">
      <c r="A24" s="9">
        <f t="shared" si="2"/>
        <v>21</v>
      </c>
      <c r="B24" s="48"/>
      <c r="C24" s="47"/>
      <c r="D24" s="49"/>
      <c r="E24" s="11"/>
      <c r="F24" s="11">
        <f t="shared" si="1"/>
        <v>96850</v>
      </c>
      <c r="G24" s="9"/>
    </row>
    <row r="25" spans="1:7" ht="24" thickBot="1" x14ac:dyDescent="0.25">
      <c r="A25" s="13">
        <f t="shared" si="2"/>
        <v>22</v>
      </c>
      <c r="B25" s="14"/>
      <c r="C25" s="15"/>
      <c r="D25" s="16"/>
      <c r="E25" s="17"/>
      <c r="F25" s="11">
        <f t="shared" si="1"/>
        <v>96850</v>
      </c>
      <c r="G25" s="13"/>
    </row>
    <row r="26" spans="1:7" ht="23.25" x14ac:dyDescent="0.2">
      <c r="A26" s="42" t="s">
        <v>8</v>
      </c>
      <c r="B26" s="43"/>
      <c r="C26" s="43"/>
      <c r="D26" s="44">
        <f>SUM(D4:D25)</f>
        <v>416850</v>
      </c>
      <c r="E26" s="45">
        <f>SUM(E4:E25)</f>
        <v>320000</v>
      </c>
      <c r="F26" s="45">
        <f>F25</f>
        <v>96850</v>
      </c>
      <c r="G26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33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8"/>
      <c r="C9" s="47"/>
      <c r="D9" s="49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8"/>
      <c r="C11" s="47"/>
      <c r="D11" s="49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2"/>
      <c r="B13" s="42" t="s">
        <v>8</v>
      </c>
      <c r="C13" s="43"/>
      <c r="D13" s="44">
        <f>SUM(D4:D12)</f>
        <v>126730</v>
      </c>
      <c r="E13" s="45">
        <f>SUM(E4:E12)</f>
        <v>80000</v>
      </c>
      <c r="F13" s="45">
        <f>F12</f>
        <v>46730</v>
      </c>
      <c r="G13" s="4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zoomScale="80" zoomScaleNormal="80" workbookViewId="0">
      <selection activeCell="E13" sqref="E1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28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7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7" ht="23.25" x14ac:dyDescent="0.2">
      <c r="A6" s="9">
        <f t="shared" ref="A6:A14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7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4" si="1">F6+D7-E7</f>
        <v>232500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7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10000</v>
      </c>
      <c r="F10" s="10">
        <f t="shared" si="1"/>
        <v>244252</v>
      </c>
      <c r="G10" s="9"/>
    </row>
    <row r="11" spans="1:7" ht="23.25" x14ac:dyDescent="0.2">
      <c r="A11" s="9">
        <f t="shared" si="0"/>
        <v>8</v>
      </c>
      <c r="B11" s="48">
        <v>45346</v>
      </c>
      <c r="C11" s="47">
        <v>329</v>
      </c>
      <c r="D11" s="49">
        <v>7525</v>
      </c>
      <c r="E11" s="11"/>
      <c r="F11" s="11">
        <f t="shared" si="1"/>
        <v>251777</v>
      </c>
      <c r="G11" s="9"/>
    </row>
    <row r="12" spans="1:7" ht="23.25" x14ac:dyDescent="0.2">
      <c r="A12" s="9">
        <f t="shared" si="0"/>
        <v>9</v>
      </c>
      <c r="B12" s="48"/>
      <c r="C12" s="47"/>
      <c r="D12" s="49"/>
      <c r="E12" s="11"/>
      <c r="F12" s="10">
        <f t="shared" si="1"/>
        <v>251777</v>
      </c>
      <c r="G12" s="9"/>
    </row>
    <row r="13" spans="1:7" ht="23.25" x14ac:dyDescent="0.2">
      <c r="A13" s="9">
        <f t="shared" si="0"/>
        <v>10</v>
      </c>
      <c r="B13" s="48"/>
      <c r="C13" s="47"/>
      <c r="D13" s="49"/>
      <c r="E13" s="11"/>
      <c r="F13" s="10">
        <f t="shared" si="1"/>
        <v>251777</v>
      </c>
      <c r="G13" s="9"/>
    </row>
    <row r="14" spans="1:7" ht="24" thickBot="1" x14ac:dyDescent="0.25">
      <c r="A14" s="9">
        <f t="shared" si="0"/>
        <v>11</v>
      </c>
      <c r="B14" s="14"/>
      <c r="C14" s="15"/>
      <c r="D14" s="16"/>
      <c r="E14" s="17"/>
      <c r="F14" s="10">
        <f t="shared" si="1"/>
        <v>251777</v>
      </c>
      <c r="G14" s="13"/>
    </row>
    <row r="15" spans="1:7" ht="23.25" x14ac:dyDescent="0.2">
      <c r="A15" s="42" t="s">
        <v>8</v>
      </c>
      <c r="B15" s="43"/>
      <c r="C15" s="43"/>
      <c r="D15" s="44">
        <f>SUM(D4:D14)</f>
        <v>392277</v>
      </c>
      <c r="E15" s="45">
        <f>SUM(E4:E14)</f>
        <v>140500</v>
      </c>
      <c r="F15" s="45">
        <f>F14</f>
        <v>251777</v>
      </c>
      <c r="G15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2">
        <f>SUM(D4:D123)</f>
        <v>227367</v>
      </c>
      <c r="E2" s="22">
        <f>SUM(E4:E123)</f>
        <v>125000</v>
      </c>
      <c r="F2" s="22">
        <f>E2-D2</f>
        <v>-102367</v>
      </c>
    </row>
    <row r="3" spans="1:15" ht="15.75" thickBot="1" x14ac:dyDescent="0.3">
      <c r="A3" s="23" t="s">
        <v>1</v>
      </c>
      <c r="B3" s="24" t="s">
        <v>2</v>
      </c>
      <c r="C3" s="24" t="s">
        <v>3</v>
      </c>
      <c r="D3" s="25" t="s">
        <v>4</v>
      </c>
      <c r="E3" s="25" t="s">
        <v>5</v>
      </c>
      <c r="F3" s="25" t="s">
        <v>6</v>
      </c>
      <c r="G3" s="25"/>
      <c r="H3" s="26"/>
      <c r="N3" s="62">
        <f>N4+O4</f>
        <v>2227432</v>
      </c>
      <c r="O3" s="63"/>
    </row>
    <row r="4" spans="1:15" x14ac:dyDescent="0.2">
      <c r="A4" s="27">
        <v>1</v>
      </c>
      <c r="B4" s="28">
        <v>45295</v>
      </c>
      <c r="C4" s="27">
        <v>231</v>
      </c>
      <c r="D4" s="29">
        <v>40375</v>
      </c>
      <c r="E4" s="29"/>
      <c r="F4" s="30">
        <f>D4-E4</f>
        <v>40375</v>
      </c>
      <c r="G4" s="27"/>
      <c r="H4" s="27"/>
      <c r="N4" s="31">
        <f>SUM(N6:N52)</f>
        <v>1080732</v>
      </c>
      <c r="O4" s="31">
        <f>SUM(O6:O52)</f>
        <v>1146700</v>
      </c>
    </row>
    <row r="5" spans="1:15" x14ac:dyDescent="0.2">
      <c r="A5" s="32">
        <f>A4+1</f>
        <v>2</v>
      </c>
      <c r="B5" s="28">
        <v>45299</v>
      </c>
      <c r="C5" s="27"/>
      <c r="D5" s="29"/>
      <c r="E5" s="29">
        <v>23000</v>
      </c>
      <c r="F5" s="33">
        <f>F4+D5-E5</f>
        <v>17375</v>
      </c>
      <c r="G5" s="32"/>
      <c r="H5" s="32"/>
      <c r="J5" t="s">
        <v>9</v>
      </c>
      <c r="K5" t="s">
        <v>10</v>
      </c>
      <c r="N5" s="32"/>
      <c r="O5" s="32"/>
    </row>
    <row r="6" spans="1:15" x14ac:dyDescent="0.2">
      <c r="A6" s="32">
        <f t="shared" ref="A6:A69" si="0">A5+1</f>
        <v>3</v>
      </c>
      <c r="B6" s="28">
        <v>45302</v>
      </c>
      <c r="C6" s="27"/>
      <c r="D6" s="29"/>
      <c r="E6" s="31">
        <v>10000</v>
      </c>
      <c r="F6" s="33">
        <f t="shared" ref="F6:F69" si="1">F5+D6-E6</f>
        <v>7375</v>
      </c>
      <c r="G6" s="32"/>
      <c r="H6" s="32"/>
      <c r="J6" s="22">
        <v>1402172</v>
      </c>
      <c r="K6" s="22">
        <v>2227423</v>
      </c>
      <c r="L6" s="22">
        <f>K6-J6</f>
        <v>825251</v>
      </c>
      <c r="N6" s="31">
        <v>50000</v>
      </c>
      <c r="O6" s="31">
        <v>50000</v>
      </c>
    </row>
    <row r="7" spans="1:15" x14ac:dyDescent="0.2">
      <c r="A7" s="32">
        <f t="shared" si="0"/>
        <v>4</v>
      </c>
      <c r="B7" s="28">
        <v>45305</v>
      </c>
      <c r="C7" s="27"/>
      <c r="D7" s="29"/>
      <c r="E7" s="31">
        <v>5000</v>
      </c>
      <c r="F7" s="33">
        <f t="shared" si="1"/>
        <v>2375</v>
      </c>
      <c r="G7" s="32"/>
      <c r="H7" s="32"/>
      <c r="N7" s="31">
        <v>70000</v>
      </c>
      <c r="O7" s="31">
        <v>55000</v>
      </c>
    </row>
    <row r="8" spans="1:15" x14ac:dyDescent="0.2">
      <c r="A8" s="32">
        <f t="shared" si="0"/>
        <v>5</v>
      </c>
      <c r="B8" s="28"/>
      <c r="C8" s="27"/>
      <c r="D8" s="29"/>
      <c r="E8" s="31"/>
      <c r="F8" s="34">
        <f t="shared" si="1"/>
        <v>2375</v>
      </c>
      <c r="G8" s="32"/>
      <c r="H8" s="32"/>
      <c r="N8" s="31">
        <v>25000</v>
      </c>
      <c r="O8" s="35">
        <v>3000</v>
      </c>
    </row>
    <row r="9" spans="1:15" x14ac:dyDescent="0.2">
      <c r="A9" s="32">
        <f t="shared" si="0"/>
        <v>6</v>
      </c>
      <c r="B9" s="28">
        <v>45313</v>
      </c>
      <c r="C9" s="27">
        <v>251</v>
      </c>
      <c r="D9" s="29">
        <v>40000</v>
      </c>
      <c r="E9" s="31"/>
      <c r="F9" s="33">
        <f t="shared" si="1"/>
        <v>42375</v>
      </c>
      <c r="G9" s="32"/>
      <c r="H9" s="32"/>
      <c r="N9" s="31">
        <v>50000</v>
      </c>
      <c r="O9" s="31">
        <v>50000</v>
      </c>
    </row>
    <row r="10" spans="1:15" x14ac:dyDescent="0.2">
      <c r="A10" s="32">
        <f t="shared" si="0"/>
        <v>7</v>
      </c>
      <c r="B10" s="28">
        <v>45315</v>
      </c>
      <c r="C10" s="27"/>
      <c r="D10" s="29"/>
      <c r="E10" s="35">
        <v>10000</v>
      </c>
      <c r="F10" s="33">
        <f t="shared" si="1"/>
        <v>32375</v>
      </c>
      <c r="G10" s="32"/>
      <c r="H10" s="32"/>
      <c r="N10" s="31">
        <v>50000</v>
      </c>
      <c r="O10" s="31">
        <v>45000</v>
      </c>
    </row>
    <row r="11" spans="1:15" x14ac:dyDescent="0.2">
      <c r="A11" s="32">
        <f t="shared" si="0"/>
        <v>8</v>
      </c>
      <c r="B11" s="28">
        <v>45321</v>
      </c>
      <c r="C11" s="27"/>
      <c r="D11" s="29"/>
      <c r="E11" s="31">
        <v>14000</v>
      </c>
      <c r="F11" s="33">
        <f t="shared" si="1"/>
        <v>18375</v>
      </c>
      <c r="G11" s="32"/>
      <c r="H11" s="32"/>
      <c r="N11" s="31">
        <v>10000</v>
      </c>
      <c r="O11" s="31">
        <v>40000</v>
      </c>
    </row>
    <row r="12" spans="1:15" x14ac:dyDescent="0.2">
      <c r="A12" s="32">
        <f t="shared" si="0"/>
        <v>9</v>
      </c>
      <c r="B12" s="28"/>
      <c r="C12" s="27"/>
      <c r="D12" s="29"/>
      <c r="E12" s="31"/>
      <c r="F12" s="34">
        <f t="shared" si="1"/>
        <v>18375</v>
      </c>
      <c r="G12" s="32"/>
      <c r="H12" s="32"/>
      <c r="N12" s="35">
        <v>6000</v>
      </c>
      <c r="O12" s="31">
        <v>30000</v>
      </c>
    </row>
    <row r="13" spans="1:15" x14ac:dyDescent="0.2">
      <c r="A13" s="32">
        <f t="shared" si="0"/>
        <v>10</v>
      </c>
      <c r="B13" s="28">
        <v>45326</v>
      </c>
      <c r="C13" s="27">
        <v>271</v>
      </c>
      <c r="D13" s="29">
        <v>63572</v>
      </c>
      <c r="E13" s="31"/>
      <c r="F13" s="33">
        <f t="shared" si="1"/>
        <v>81947</v>
      </c>
      <c r="G13" s="32"/>
      <c r="H13" s="32"/>
      <c r="N13" s="31"/>
      <c r="O13" s="31">
        <v>40000</v>
      </c>
    </row>
    <row r="14" spans="1:15" x14ac:dyDescent="0.2">
      <c r="A14" s="32">
        <f t="shared" si="0"/>
        <v>11</v>
      </c>
      <c r="B14" s="28">
        <v>45327</v>
      </c>
      <c r="C14" s="27"/>
      <c r="D14" s="29"/>
      <c r="E14" s="31">
        <v>23000</v>
      </c>
      <c r="F14" s="33">
        <f t="shared" si="1"/>
        <v>58947</v>
      </c>
      <c r="G14" s="32"/>
      <c r="H14" s="32"/>
      <c r="N14" s="31">
        <v>5000</v>
      </c>
      <c r="O14" s="31"/>
    </row>
    <row r="15" spans="1:15" x14ac:dyDescent="0.2">
      <c r="A15" s="32">
        <f t="shared" si="0"/>
        <v>12</v>
      </c>
      <c r="B15" s="28">
        <v>45330</v>
      </c>
      <c r="C15" s="27"/>
      <c r="D15" s="29"/>
      <c r="E15" s="35">
        <v>30000</v>
      </c>
      <c r="F15" s="33">
        <f t="shared" si="1"/>
        <v>28947</v>
      </c>
      <c r="G15" s="32"/>
      <c r="H15" s="32"/>
      <c r="N15" s="31">
        <v>2000</v>
      </c>
      <c r="O15" s="31">
        <v>50000</v>
      </c>
    </row>
    <row r="16" spans="1:15" x14ac:dyDescent="0.2">
      <c r="A16" s="32">
        <f t="shared" si="0"/>
        <v>13</v>
      </c>
      <c r="B16" s="28"/>
      <c r="C16" s="27"/>
      <c r="D16" s="29"/>
      <c r="E16" s="31"/>
      <c r="F16" s="34">
        <f t="shared" si="1"/>
        <v>28947</v>
      </c>
      <c r="G16" s="32"/>
      <c r="H16" s="32"/>
      <c r="N16" s="31">
        <v>15000</v>
      </c>
      <c r="O16" s="31">
        <v>50000</v>
      </c>
    </row>
    <row r="17" spans="1:15" x14ac:dyDescent="0.2">
      <c r="A17" s="32">
        <f t="shared" si="0"/>
        <v>14</v>
      </c>
      <c r="B17" s="28">
        <v>45331</v>
      </c>
      <c r="C17" s="27">
        <v>285</v>
      </c>
      <c r="D17" s="29">
        <v>83420</v>
      </c>
      <c r="E17" s="31"/>
      <c r="F17" s="33">
        <f t="shared" si="1"/>
        <v>112367</v>
      </c>
      <c r="G17" s="32"/>
      <c r="H17" s="32"/>
      <c r="N17" s="35">
        <v>23100</v>
      </c>
      <c r="O17" s="31">
        <v>35000</v>
      </c>
    </row>
    <row r="18" spans="1:15" x14ac:dyDescent="0.2">
      <c r="A18" s="32">
        <f t="shared" si="0"/>
        <v>15</v>
      </c>
      <c r="B18" s="28"/>
      <c r="C18" s="27"/>
      <c r="D18" s="29"/>
      <c r="E18" s="31">
        <v>10000</v>
      </c>
      <c r="F18" s="33">
        <f t="shared" si="1"/>
        <v>102367</v>
      </c>
      <c r="G18" s="32"/>
      <c r="H18" s="32"/>
      <c r="N18" s="31">
        <v>1000</v>
      </c>
      <c r="O18" s="35">
        <v>5000</v>
      </c>
    </row>
    <row r="19" spans="1:15" x14ac:dyDescent="0.2">
      <c r="A19" s="32">
        <f t="shared" si="0"/>
        <v>16</v>
      </c>
      <c r="B19" s="28"/>
      <c r="C19" s="27"/>
      <c r="D19" s="29"/>
      <c r="E19" s="31"/>
      <c r="F19" s="34">
        <f t="shared" si="1"/>
        <v>102367</v>
      </c>
      <c r="G19" s="32"/>
      <c r="H19" s="32"/>
      <c r="N19" s="31">
        <v>10000</v>
      </c>
      <c r="O19" s="35">
        <v>5000</v>
      </c>
    </row>
    <row r="20" spans="1:15" x14ac:dyDescent="0.2">
      <c r="A20" s="32">
        <f t="shared" si="0"/>
        <v>17</v>
      </c>
      <c r="B20" s="28"/>
      <c r="C20" s="27"/>
      <c r="D20" s="29"/>
      <c r="E20" s="31"/>
      <c r="F20" s="31">
        <f t="shared" si="1"/>
        <v>102367</v>
      </c>
      <c r="G20" s="32"/>
      <c r="H20" s="32"/>
      <c r="N20" s="31">
        <v>25400</v>
      </c>
      <c r="O20" s="31">
        <v>40000</v>
      </c>
    </row>
    <row r="21" spans="1:15" x14ac:dyDescent="0.2">
      <c r="A21" s="32">
        <f t="shared" si="0"/>
        <v>18</v>
      </c>
      <c r="B21" s="28"/>
      <c r="C21" s="27"/>
      <c r="D21" s="29"/>
      <c r="E21" s="31"/>
      <c r="F21" s="31">
        <f t="shared" si="1"/>
        <v>102367</v>
      </c>
      <c r="G21" s="32"/>
      <c r="H21" s="32"/>
      <c r="N21" s="31">
        <v>9000</v>
      </c>
      <c r="O21" s="31">
        <v>40000</v>
      </c>
    </row>
    <row r="22" spans="1:15" x14ac:dyDescent="0.2">
      <c r="A22" s="32">
        <f t="shared" si="0"/>
        <v>19</v>
      </c>
      <c r="B22" s="28"/>
      <c r="C22" s="27"/>
      <c r="D22" s="29"/>
      <c r="E22" s="31"/>
      <c r="F22" s="31">
        <f t="shared" si="1"/>
        <v>102367</v>
      </c>
      <c r="G22" s="32"/>
      <c r="H22" s="32"/>
      <c r="N22" s="34">
        <v>10000</v>
      </c>
      <c r="O22" s="31">
        <v>58950</v>
      </c>
    </row>
    <row r="23" spans="1:15" x14ac:dyDescent="0.2">
      <c r="A23" s="32">
        <f t="shared" si="0"/>
        <v>20</v>
      </c>
      <c r="B23" s="28"/>
      <c r="C23" s="27"/>
      <c r="D23" s="29"/>
      <c r="E23" s="31"/>
      <c r="F23" s="31">
        <f t="shared" si="1"/>
        <v>102367</v>
      </c>
      <c r="G23" s="32"/>
      <c r="H23" s="32"/>
      <c r="N23" s="31">
        <v>14000</v>
      </c>
      <c r="O23" s="31">
        <v>750</v>
      </c>
    </row>
    <row r="24" spans="1:15" x14ac:dyDescent="0.2">
      <c r="A24" s="32">
        <f t="shared" si="0"/>
        <v>21</v>
      </c>
      <c r="B24" s="28"/>
      <c r="C24" s="27"/>
      <c r="D24" s="29"/>
      <c r="E24" s="31"/>
      <c r="F24" s="31">
        <f t="shared" si="1"/>
        <v>102367</v>
      </c>
      <c r="G24" s="32"/>
      <c r="H24" s="32"/>
      <c r="N24" s="31">
        <v>10000</v>
      </c>
      <c r="O24" s="31">
        <v>50000</v>
      </c>
    </row>
    <row r="25" spans="1:15" x14ac:dyDescent="0.2">
      <c r="A25" s="32">
        <f t="shared" si="0"/>
        <v>22</v>
      </c>
      <c r="B25" s="28"/>
      <c r="C25" s="27"/>
      <c r="D25" s="29"/>
      <c r="E25" s="31"/>
      <c r="F25" s="31">
        <f t="shared" si="1"/>
        <v>102367</v>
      </c>
      <c r="G25" s="32"/>
      <c r="H25" s="32"/>
      <c r="N25" s="31">
        <v>1400</v>
      </c>
      <c r="O25" s="31">
        <v>10000</v>
      </c>
    </row>
    <row r="26" spans="1:15" x14ac:dyDescent="0.2">
      <c r="A26" s="32">
        <f t="shared" si="0"/>
        <v>23</v>
      </c>
      <c r="B26" s="28"/>
      <c r="C26" s="27"/>
      <c r="D26" s="29"/>
      <c r="E26" s="31"/>
      <c r="F26" s="31">
        <f t="shared" si="1"/>
        <v>102367</v>
      </c>
      <c r="G26" s="32"/>
      <c r="H26" s="32"/>
      <c r="N26" s="31"/>
      <c r="O26" s="31">
        <v>1000</v>
      </c>
    </row>
    <row r="27" spans="1:15" x14ac:dyDescent="0.2">
      <c r="A27" s="32">
        <f t="shared" si="0"/>
        <v>24</v>
      </c>
      <c r="B27" s="28"/>
      <c r="C27" s="27"/>
      <c r="D27" s="29"/>
      <c r="E27" s="31"/>
      <c r="F27" s="31">
        <f t="shared" si="1"/>
        <v>102367</v>
      </c>
      <c r="G27" s="32"/>
      <c r="H27" s="32"/>
      <c r="N27" s="31">
        <v>30000</v>
      </c>
      <c r="O27" s="31"/>
    </row>
    <row r="28" spans="1:15" x14ac:dyDescent="0.2">
      <c r="A28" s="32">
        <f t="shared" si="0"/>
        <v>25</v>
      </c>
      <c r="B28" s="28"/>
      <c r="C28" s="27"/>
      <c r="D28" s="29"/>
      <c r="E28" s="31"/>
      <c r="F28" s="31">
        <f t="shared" si="1"/>
        <v>102367</v>
      </c>
      <c r="G28" s="32"/>
      <c r="H28" s="32"/>
      <c r="N28" s="31">
        <v>40000</v>
      </c>
      <c r="O28" s="31">
        <v>35000</v>
      </c>
    </row>
    <row r="29" spans="1:15" x14ac:dyDescent="0.2">
      <c r="A29" s="32">
        <f t="shared" si="0"/>
        <v>26</v>
      </c>
      <c r="B29" s="28"/>
      <c r="C29" s="27"/>
      <c r="D29" s="29"/>
      <c r="E29" s="31"/>
      <c r="F29" s="31">
        <f t="shared" si="1"/>
        <v>102367</v>
      </c>
      <c r="G29" s="32"/>
      <c r="H29" s="32"/>
      <c r="N29" s="31">
        <v>20000</v>
      </c>
      <c r="O29" s="31">
        <v>60000</v>
      </c>
    </row>
    <row r="30" spans="1:15" x14ac:dyDescent="0.2">
      <c r="A30" s="32">
        <f t="shared" si="0"/>
        <v>27</v>
      </c>
      <c r="B30" s="28"/>
      <c r="C30" s="27"/>
      <c r="D30" s="29"/>
      <c r="E30" s="31"/>
      <c r="F30" s="31">
        <f t="shared" si="1"/>
        <v>102367</v>
      </c>
      <c r="G30" s="32"/>
      <c r="H30" s="32"/>
      <c r="N30" s="31">
        <v>40000</v>
      </c>
      <c r="O30" s="31">
        <v>10000</v>
      </c>
    </row>
    <row r="31" spans="1:15" x14ac:dyDescent="0.2">
      <c r="A31" s="32">
        <f t="shared" si="0"/>
        <v>28</v>
      </c>
      <c r="B31" s="28"/>
      <c r="C31" s="27"/>
      <c r="D31" s="29"/>
      <c r="E31" s="31"/>
      <c r="F31" s="31">
        <f t="shared" si="1"/>
        <v>102367</v>
      </c>
      <c r="G31" s="32"/>
      <c r="H31" s="32"/>
      <c r="N31" s="31">
        <v>50000</v>
      </c>
      <c r="O31" s="31">
        <v>40000</v>
      </c>
    </row>
    <row r="32" spans="1:15" x14ac:dyDescent="0.2">
      <c r="A32" s="32">
        <f t="shared" si="0"/>
        <v>29</v>
      </c>
      <c r="B32" s="28"/>
      <c r="C32" s="27"/>
      <c r="D32" s="29"/>
      <c r="E32" s="31"/>
      <c r="F32" s="31">
        <f t="shared" si="1"/>
        <v>102367</v>
      </c>
      <c r="G32" s="32"/>
      <c r="H32" s="32"/>
      <c r="N32" s="31">
        <v>10000</v>
      </c>
      <c r="O32" s="31">
        <v>2000</v>
      </c>
    </row>
    <row r="33" spans="1:15" x14ac:dyDescent="0.2">
      <c r="A33" s="32">
        <f t="shared" si="0"/>
        <v>30</v>
      </c>
      <c r="B33" s="28"/>
      <c r="C33" s="27"/>
      <c r="D33" s="29"/>
      <c r="E33" s="35"/>
      <c r="F33" s="31">
        <f t="shared" si="1"/>
        <v>102367</v>
      </c>
      <c r="G33" s="32"/>
      <c r="H33" s="32"/>
      <c r="N33" s="31">
        <v>30000</v>
      </c>
      <c r="O33" s="31">
        <v>52000</v>
      </c>
    </row>
    <row r="34" spans="1:15" x14ac:dyDescent="0.2">
      <c r="A34" s="32">
        <f t="shared" si="0"/>
        <v>31</v>
      </c>
      <c r="B34" s="28"/>
      <c r="C34" s="27"/>
      <c r="D34" s="29"/>
      <c r="E34" s="31"/>
      <c r="F34" s="31">
        <f t="shared" si="1"/>
        <v>102367</v>
      </c>
      <c r="G34" s="32"/>
      <c r="H34" s="32"/>
      <c r="N34" s="31">
        <v>29000</v>
      </c>
      <c r="O34" s="31">
        <v>15000</v>
      </c>
    </row>
    <row r="35" spans="1:15" x14ac:dyDescent="0.2">
      <c r="A35" s="32">
        <f t="shared" si="0"/>
        <v>32</v>
      </c>
      <c r="B35" s="28"/>
      <c r="C35" s="27"/>
      <c r="D35" s="29"/>
      <c r="E35" s="31"/>
      <c r="F35" s="31">
        <f t="shared" si="1"/>
        <v>102367</v>
      </c>
      <c r="G35" s="32"/>
      <c r="H35" s="32"/>
      <c r="N35" s="35">
        <v>35200</v>
      </c>
      <c r="O35" s="31">
        <v>30000</v>
      </c>
    </row>
    <row r="36" spans="1:15" x14ac:dyDescent="0.2">
      <c r="A36" s="32">
        <f t="shared" si="0"/>
        <v>33</v>
      </c>
      <c r="B36" s="28"/>
      <c r="C36" s="27"/>
      <c r="D36" s="29"/>
      <c r="E36" s="31"/>
      <c r="F36" s="31">
        <f t="shared" si="1"/>
        <v>102367</v>
      </c>
      <c r="G36" s="32"/>
      <c r="H36" s="32"/>
      <c r="N36" s="31">
        <v>15000</v>
      </c>
      <c r="O36" s="31">
        <v>2000</v>
      </c>
    </row>
    <row r="37" spans="1:15" x14ac:dyDescent="0.2">
      <c r="A37" s="32">
        <f t="shared" si="0"/>
        <v>34</v>
      </c>
      <c r="B37" s="28"/>
      <c r="C37" s="27"/>
      <c r="D37" s="29"/>
      <c r="E37" s="31"/>
      <c r="F37" s="31">
        <f t="shared" si="1"/>
        <v>102367</v>
      </c>
      <c r="G37" s="32"/>
      <c r="H37" s="32"/>
      <c r="N37" s="31"/>
      <c r="O37" s="31">
        <v>7000</v>
      </c>
    </row>
    <row r="38" spans="1:15" x14ac:dyDescent="0.2">
      <c r="A38" s="32">
        <f t="shared" si="0"/>
        <v>35</v>
      </c>
      <c r="B38" s="28"/>
      <c r="C38" s="27"/>
      <c r="D38" s="29"/>
      <c r="E38" s="31"/>
      <c r="F38" s="31">
        <f t="shared" si="1"/>
        <v>102367</v>
      </c>
      <c r="G38" s="32"/>
      <c r="H38" s="32"/>
      <c r="N38" s="31">
        <v>40000</v>
      </c>
      <c r="O38" s="31">
        <v>40000</v>
      </c>
    </row>
    <row r="39" spans="1:15" x14ac:dyDescent="0.2">
      <c r="A39" s="32">
        <f t="shared" si="0"/>
        <v>36</v>
      </c>
      <c r="B39" s="28"/>
      <c r="C39" s="27"/>
      <c r="D39" s="29"/>
      <c r="E39" s="31"/>
      <c r="F39" s="31">
        <f t="shared" si="1"/>
        <v>102367</v>
      </c>
      <c r="G39" s="32"/>
      <c r="H39" s="32"/>
      <c r="N39" s="31">
        <v>40000</v>
      </c>
      <c r="O39" s="31">
        <v>30000</v>
      </c>
    </row>
    <row r="40" spans="1:15" x14ac:dyDescent="0.2">
      <c r="A40" s="32">
        <f t="shared" si="0"/>
        <v>37</v>
      </c>
      <c r="B40" s="28"/>
      <c r="C40" s="27"/>
      <c r="D40" s="29"/>
      <c r="E40" s="31"/>
      <c r="F40" s="31">
        <f t="shared" si="1"/>
        <v>102367</v>
      </c>
      <c r="G40" s="32"/>
      <c r="H40" s="32"/>
      <c r="N40" s="31">
        <v>5000</v>
      </c>
      <c r="O40" s="31">
        <v>40000</v>
      </c>
    </row>
    <row r="41" spans="1:15" x14ac:dyDescent="0.2">
      <c r="A41" s="32">
        <f t="shared" si="0"/>
        <v>38</v>
      </c>
      <c r="B41" s="28"/>
      <c r="C41" s="27"/>
      <c r="D41" s="29"/>
      <c r="E41" s="31"/>
      <c r="F41" s="31">
        <f t="shared" si="1"/>
        <v>102367</v>
      </c>
      <c r="G41" s="32"/>
      <c r="H41" s="32"/>
      <c r="N41" s="31">
        <v>28800</v>
      </c>
      <c r="O41" s="31">
        <v>5000</v>
      </c>
    </row>
    <row r="42" spans="1:15" x14ac:dyDescent="0.2">
      <c r="A42" s="32">
        <f t="shared" si="0"/>
        <v>39</v>
      </c>
      <c r="B42" s="28"/>
      <c r="C42" s="27"/>
      <c r="D42" s="29"/>
      <c r="E42" s="31"/>
      <c r="F42" s="31">
        <f t="shared" si="1"/>
        <v>102367</v>
      </c>
      <c r="G42" s="32"/>
      <c r="H42" s="32"/>
      <c r="N42" s="31">
        <v>70000</v>
      </c>
      <c r="O42" s="31">
        <v>20000</v>
      </c>
    </row>
    <row r="43" spans="1:15" x14ac:dyDescent="0.2">
      <c r="A43" s="32">
        <f t="shared" si="0"/>
        <v>40</v>
      </c>
      <c r="B43" s="28"/>
      <c r="C43" s="27"/>
      <c r="D43" s="29"/>
      <c r="E43" s="31"/>
      <c r="F43" s="31">
        <f t="shared" si="1"/>
        <v>102367</v>
      </c>
      <c r="G43" s="32"/>
      <c r="H43" s="32"/>
      <c r="N43" s="31">
        <v>10000</v>
      </c>
      <c r="O43" s="31">
        <v>10000</v>
      </c>
    </row>
    <row r="44" spans="1:15" x14ac:dyDescent="0.2">
      <c r="A44" s="32">
        <f t="shared" si="0"/>
        <v>41</v>
      </c>
      <c r="B44" s="28"/>
      <c r="C44" s="27"/>
      <c r="D44" s="29"/>
      <c r="E44" s="31"/>
      <c r="F44" s="31">
        <f t="shared" si="1"/>
        <v>102367</v>
      </c>
      <c r="G44" s="32"/>
      <c r="H44" s="32"/>
      <c r="N44" s="31">
        <v>832</v>
      </c>
      <c r="O44" s="31">
        <v>10000</v>
      </c>
    </row>
    <row r="45" spans="1:15" x14ac:dyDescent="0.2">
      <c r="A45" s="32">
        <f t="shared" si="0"/>
        <v>42</v>
      </c>
      <c r="B45" s="28"/>
      <c r="C45" s="27"/>
      <c r="D45" s="29"/>
      <c r="E45" s="31"/>
      <c r="F45" s="31">
        <f t="shared" si="1"/>
        <v>102367</v>
      </c>
      <c r="G45" s="32"/>
      <c r="H45" s="32"/>
      <c r="N45" s="31">
        <v>15000</v>
      </c>
      <c r="O45" s="31">
        <v>5000</v>
      </c>
    </row>
    <row r="46" spans="1:15" x14ac:dyDescent="0.2">
      <c r="A46" s="32">
        <f t="shared" si="0"/>
        <v>43</v>
      </c>
      <c r="B46" s="28"/>
      <c r="C46" s="27"/>
      <c r="D46" s="29"/>
      <c r="E46" s="31"/>
      <c r="F46" s="31">
        <f t="shared" si="1"/>
        <v>102367</v>
      </c>
      <c r="G46" s="32"/>
      <c r="H46" s="32"/>
      <c r="N46" s="31">
        <v>15000</v>
      </c>
      <c r="O46" s="31"/>
    </row>
    <row r="47" spans="1:15" x14ac:dyDescent="0.2">
      <c r="A47" s="32">
        <f t="shared" si="0"/>
        <v>44</v>
      </c>
      <c r="B47" s="28"/>
      <c r="C47" s="27"/>
      <c r="D47" s="29"/>
      <c r="E47" s="31"/>
      <c r="F47" s="31">
        <f t="shared" si="1"/>
        <v>102367</v>
      </c>
      <c r="G47" s="32"/>
      <c r="H47" s="32"/>
      <c r="N47" s="31">
        <v>50000</v>
      </c>
      <c r="O47" s="31">
        <v>75000</v>
      </c>
    </row>
    <row r="48" spans="1:15" x14ac:dyDescent="0.2">
      <c r="A48" s="32">
        <f t="shared" si="0"/>
        <v>45</v>
      </c>
      <c r="B48" s="28"/>
      <c r="C48" s="27"/>
      <c r="D48" s="29"/>
      <c r="E48" s="31"/>
      <c r="F48" s="31">
        <f t="shared" si="1"/>
        <v>102367</v>
      </c>
      <c r="G48" s="32"/>
      <c r="H48" s="32"/>
      <c r="N48" s="31">
        <v>10000</v>
      </c>
      <c r="O48" s="31"/>
    </row>
    <row r="49" spans="1:14" x14ac:dyDescent="0.2">
      <c r="A49" s="32">
        <f t="shared" si="0"/>
        <v>46</v>
      </c>
      <c r="B49" s="28"/>
      <c r="C49" s="27"/>
      <c r="D49" s="29"/>
      <c r="E49" s="31"/>
      <c r="F49" s="31">
        <f t="shared" si="1"/>
        <v>102367</v>
      </c>
      <c r="G49" s="32"/>
      <c r="H49" s="32"/>
      <c r="N49" s="31"/>
    </row>
    <row r="50" spans="1:14" x14ac:dyDescent="0.2">
      <c r="A50" s="32">
        <f t="shared" si="0"/>
        <v>47</v>
      </c>
      <c r="B50" s="28"/>
      <c r="C50" s="27"/>
      <c r="D50" s="29"/>
      <c r="E50" s="31"/>
      <c r="F50" s="31">
        <f t="shared" si="1"/>
        <v>102367</v>
      </c>
      <c r="G50" s="32"/>
      <c r="H50" s="32"/>
      <c r="N50" s="31">
        <v>90000</v>
      </c>
    </row>
    <row r="51" spans="1:14" x14ac:dyDescent="0.2">
      <c r="A51" s="32">
        <f t="shared" si="0"/>
        <v>48</v>
      </c>
      <c r="B51" s="28"/>
      <c r="C51" s="27"/>
      <c r="D51" s="29"/>
      <c r="E51" s="31"/>
      <c r="F51" s="31">
        <f t="shared" si="1"/>
        <v>102367</v>
      </c>
      <c r="G51" s="32"/>
      <c r="H51" s="32"/>
      <c r="N51" s="31">
        <v>10000</v>
      </c>
    </row>
    <row r="52" spans="1:14" x14ac:dyDescent="0.2">
      <c r="A52" s="32">
        <f t="shared" si="0"/>
        <v>49</v>
      </c>
      <c r="B52" s="28"/>
      <c r="C52" s="27"/>
      <c r="D52" s="29"/>
      <c r="E52" s="31"/>
      <c r="F52" s="31">
        <f t="shared" si="1"/>
        <v>102367</v>
      </c>
      <c r="G52" s="32"/>
      <c r="H52" s="32"/>
      <c r="N52" s="31">
        <v>10000</v>
      </c>
    </row>
    <row r="53" spans="1:14" x14ac:dyDescent="0.2">
      <c r="A53" s="32">
        <f t="shared" si="0"/>
        <v>50</v>
      </c>
      <c r="B53" s="28"/>
      <c r="C53" s="27"/>
      <c r="D53" s="29"/>
      <c r="E53" s="35"/>
      <c r="F53" s="31">
        <f t="shared" si="1"/>
        <v>102367</v>
      </c>
      <c r="G53" s="32"/>
      <c r="H53" s="32"/>
    </row>
    <row r="54" spans="1:14" x14ac:dyDescent="0.2">
      <c r="A54" s="32">
        <f t="shared" si="0"/>
        <v>51</v>
      </c>
      <c r="B54" s="28"/>
      <c r="C54" s="27"/>
      <c r="D54" s="29"/>
      <c r="E54" s="31"/>
      <c r="F54" s="31">
        <f t="shared" si="1"/>
        <v>102367</v>
      </c>
      <c r="G54" s="32"/>
      <c r="H54" s="32"/>
    </row>
    <row r="55" spans="1:14" x14ac:dyDescent="0.2">
      <c r="A55" s="32">
        <f t="shared" si="0"/>
        <v>52</v>
      </c>
      <c r="B55" s="28"/>
      <c r="C55" s="27"/>
      <c r="D55" s="29"/>
      <c r="E55" s="31"/>
      <c r="F55" s="31">
        <f t="shared" si="1"/>
        <v>102367</v>
      </c>
      <c r="G55" s="32"/>
      <c r="H55" s="32"/>
    </row>
    <row r="56" spans="1:14" x14ac:dyDescent="0.2">
      <c r="A56" s="32">
        <f t="shared" si="0"/>
        <v>53</v>
      </c>
      <c r="B56" s="28"/>
      <c r="C56" s="27"/>
      <c r="D56" s="29"/>
      <c r="E56" s="31"/>
      <c r="F56" s="31">
        <f t="shared" si="1"/>
        <v>102367</v>
      </c>
      <c r="G56" s="32"/>
      <c r="H56" s="32"/>
    </row>
    <row r="57" spans="1:14" x14ac:dyDescent="0.2">
      <c r="A57" s="32">
        <f t="shared" si="0"/>
        <v>54</v>
      </c>
      <c r="B57" s="28"/>
      <c r="C57" s="27"/>
      <c r="D57" s="29"/>
      <c r="E57" s="31"/>
      <c r="F57" s="31">
        <f t="shared" si="1"/>
        <v>102367</v>
      </c>
      <c r="G57" s="32"/>
      <c r="H57" s="32"/>
    </row>
    <row r="58" spans="1:14" x14ac:dyDescent="0.2">
      <c r="A58" s="32">
        <f t="shared" si="0"/>
        <v>55</v>
      </c>
      <c r="B58" s="28"/>
      <c r="C58" s="27"/>
      <c r="D58" s="29"/>
      <c r="E58" s="31"/>
      <c r="F58" s="31">
        <f t="shared" si="1"/>
        <v>102367</v>
      </c>
      <c r="G58" s="32"/>
      <c r="H58" s="32"/>
    </row>
    <row r="59" spans="1:14" x14ac:dyDescent="0.2">
      <c r="A59" s="32">
        <f t="shared" si="0"/>
        <v>56</v>
      </c>
      <c r="B59" s="28"/>
      <c r="C59" s="27"/>
      <c r="D59" s="29"/>
      <c r="E59" s="31"/>
      <c r="F59" s="31">
        <f t="shared" si="1"/>
        <v>102367</v>
      </c>
      <c r="G59" s="32"/>
      <c r="H59" s="32"/>
    </row>
    <row r="60" spans="1:14" x14ac:dyDescent="0.2">
      <c r="A60" s="32">
        <f t="shared" si="0"/>
        <v>57</v>
      </c>
      <c r="B60" s="28"/>
      <c r="C60" s="27"/>
      <c r="D60" s="29"/>
      <c r="E60" s="31"/>
      <c r="F60" s="31">
        <f t="shared" si="1"/>
        <v>102367</v>
      </c>
      <c r="G60" s="32"/>
      <c r="H60" s="32"/>
    </row>
    <row r="61" spans="1:14" x14ac:dyDescent="0.2">
      <c r="A61" s="32">
        <f t="shared" si="0"/>
        <v>58</v>
      </c>
      <c r="B61" s="28"/>
      <c r="C61" s="27"/>
      <c r="D61" s="29"/>
      <c r="E61" s="31"/>
      <c r="F61" s="31">
        <f t="shared" si="1"/>
        <v>102367</v>
      </c>
      <c r="G61" s="32"/>
      <c r="H61" s="32"/>
    </row>
    <row r="62" spans="1:14" x14ac:dyDescent="0.2">
      <c r="A62" s="32">
        <f t="shared" si="0"/>
        <v>59</v>
      </c>
      <c r="B62" s="28"/>
      <c r="C62" s="27"/>
      <c r="D62" s="29"/>
      <c r="E62" s="31"/>
      <c r="F62" s="31">
        <f t="shared" si="1"/>
        <v>102367</v>
      </c>
      <c r="G62" s="32"/>
      <c r="H62" s="32"/>
    </row>
    <row r="63" spans="1:14" x14ac:dyDescent="0.2">
      <c r="A63" s="32">
        <f t="shared" si="0"/>
        <v>60</v>
      </c>
      <c r="B63" s="28"/>
      <c r="C63" s="27"/>
      <c r="D63" s="29"/>
      <c r="E63" s="35"/>
      <c r="F63" s="31">
        <f t="shared" si="1"/>
        <v>102367</v>
      </c>
      <c r="G63" s="32"/>
      <c r="H63" s="32"/>
    </row>
    <row r="64" spans="1:14" x14ac:dyDescent="0.2">
      <c r="A64" s="32">
        <f t="shared" si="0"/>
        <v>61</v>
      </c>
      <c r="B64" s="28"/>
      <c r="C64" s="27"/>
      <c r="D64" s="29"/>
      <c r="E64" s="35"/>
      <c r="F64" s="31">
        <f t="shared" si="1"/>
        <v>102367</v>
      </c>
      <c r="G64" s="32"/>
      <c r="H64" s="32"/>
    </row>
    <row r="65" spans="1:8" x14ac:dyDescent="0.2">
      <c r="A65" s="32">
        <f t="shared" si="0"/>
        <v>62</v>
      </c>
      <c r="B65" s="28"/>
      <c r="C65" s="27"/>
      <c r="D65" s="29"/>
      <c r="E65" s="31"/>
      <c r="F65" s="31">
        <f t="shared" si="1"/>
        <v>102367</v>
      </c>
      <c r="G65" s="32"/>
      <c r="H65" s="32"/>
    </row>
    <row r="66" spans="1:8" x14ac:dyDescent="0.2">
      <c r="A66" s="32">
        <f t="shared" si="0"/>
        <v>63</v>
      </c>
      <c r="B66" s="28"/>
      <c r="C66" s="27"/>
      <c r="D66" s="29"/>
      <c r="E66" s="31"/>
      <c r="F66" s="31">
        <f t="shared" si="1"/>
        <v>102367</v>
      </c>
      <c r="G66" s="32"/>
      <c r="H66" s="32"/>
    </row>
    <row r="67" spans="1:8" x14ac:dyDescent="0.2">
      <c r="A67" s="32">
        <f t="shared" si="0"/>
        <v>64</v>
      </c>
      <c r="B67" s="28"/>
      <c r="C67" s="27"/>
      <c r="D67" s="29"/>
      <c r="E67" s="31"/>
      <c r="F67" s="31">
        <f t="shared" si="1"/>
        <v>102367</v>
      </c>
      <c r="G67" s="32"/>
      <c r="H67" s="32"/>
    </row>
    <row r="68" spans="1:8" x14ac:dyDescent="0.2">
      <c r="A68" s="32">
        <f t="shared" si="0"/>
        <v>65</v>
      </c>
      <c r="B68" s="28"/>
      <c r="C68" s="27"/>
      <c r="D68" s="29"/>
      <c r="E68" s="31"/>
      <c r="F68" s="31">
        <f t="shared" si="1"/>
        <v>102367</v>
      </c>
      <c r="G68" s="32"/>
      <c r="H68" s="32"/>
    </row>
    <row r="69" spans="1:8" x14ac:dyDescent="0.2">
      <c r="A69" s="32">
        <f t="shared" si="0"/>
        <v>66</v>
      </c>
      <c r="B69" s="28"/>
      <c r="C69" s="27"/>
      <c r="D69" s="29"/>
      <c r="E69" s="31"/>
      <c r="F69" s="31">
        <f t="shared" si="1"/>
        <v>102367</v>
      </c>
      <c r="G69" s="32"/>
      <c r="H69" s="32"/>
    </row>
    <row r="70" spans="1:8" x14ac:dyDescent="0.2">
      <c r="A70" s="32">
        <f t="shared" ref="A70:A123" si="2">A69+1</f>
        <v>67</v>
      </c>
      <c r="B70" s="28"/>
      <c r="C70" s="27"/>
      <c r="D70" s="29"/>
      <c r="E70" s="31"/>
      <c r="F70" s="31">
        <f t="shared" ref="F70:F123" si="3">F69+D70-E70</f>
        <v>102367</v>
      </c>
      <c r="G70" s="32"/>
      <c r="H70" s="32"/>
    </row>
    <row r="71" spans="1:8" x14ac:dyDescent="0.2">
      <c r="A71" s="32">
        <f t="shared" si="2"/>
        <v>68</v>
      </c>
      <c r="B71" s="28"/>
      <c r="C71" s="27"/>
      <c r="D71" s="29"/>
      <c r="E71" s="31"/>
      <c r="F71" s="31">
        <f t="shared" si="3"/>
        <v>102367</v>
      </c>
      <c r="G71" s="32"/>
      <c r="H71" s="32"/>
    </row>
    <row r="72" spans="1:8" x14ac:dyDescent="0.2">
      <c r="A72" s="32">
        <f t="shared" si="2"/>
        <v>69</v>
      </c>
      <c r="B72" s="28"/>
      <c r="C72" s="27"/>
      <c r="D72" s="29"/>
      <c r="E72" s="31"/>
      <c r="F72" s="31">
        <f t="shared" si="3"/>
        <v>102367</v>
      </c>
      <c r="G72" s="32"/>
      <c r="H72" s="32"/>
    </row>
    <row r="73" spans="1:8" x14ac:dyDescent="0.2">
      <c r="A73" s="32">
        <f t="shared" si="2"/>
        <v>70</v>
      </c>
      <c r="B73" s="28"/>
      <c r="C73" s="27"/>
      <c r="D73" s="29"/>
      <c r="E73" s="31"/>
      <c r="F73" s="31">
        <f t="shared" si="3"/>
        <v>102367</v>
      </c>
      <c r="G73" s="32"/>
      <c r="H73" s="32"/>
    </row>
    <row r="74" spans="1:8" x14ac:dyDescent="0.2">
      <c r="A74" s="32">
        <f t="shared" si="2"/>
        <v>71</v>
      </c>
      <c r="B74" s="36"/>
      <c r="C74" s="32"/>
      <c r="D74" s="31"/>
      <c r="E74" s="31"/>
      <c r="F74" s="31">
        <f t="shared" si="3"/>
        <v>102367</v>
      </c>
      <c r="G74" s="32"/>
      <c r="H74" s="32"/>
    </row>
    <row r="75" spans="1:8" x14ac:dyDescent="0.2">
      <c r="A75" s="32">
        <f t="shared" si="2"/>
        <v>72</v>
      </c>
      <c r="B75" s="36"/>
      <c r="C75" s="32"/>
      <c r="D75" s="31"/>
      <c r="E75" s="31"/>
      <c r="F75" s="31">
        <f t="shared" si="3"/>
        <v>102367</v>
      </c>
      <c r="G75" s="32"/>
      <c r="H75" s="32"/>
    </row>
    <row r="76" spans="1:8" x14ac:dyDescent="0.2">
      <c r="A76" s="32">
        <f t="shared" si="2"/>
        <v>73</v>
      </c>
      <c r="B76" s="36"/>
      <c r="C76" s="32"/>
      <c r="D76" s="31"/>
      <c r="E76" s="31"/>
      <c r="F76" s="31">
        <f t="shared" si="3"/>
        <v>102367</v>
      </c>
      <c r="G76" s="32"/>
      <c r="H76" s="32"/>
    </row>
    <row r="77" spans="1:8" x14ac:dyDescent="0.2">
      <c r="A77" s="32">
        <f t="shared" si="2"/>
        <v>74</v>
      </c>
      <c r="B77" s="36"/>
      <c r="C77" s="32"/>
      <c r="D77" s="31"/>
      <c r="E77" s="31"/>
      <c r="F77" s="31">
        <f t="shared" si="3"/>
        <v>102367</v>
      </c>
      <c r="G77" s="32"/>
      <c r="H77" s="32"/>
    </row>
    <row r="78" spans="1:8" x14ac:dyDescent="0.2">
      <c r="A78" s="32">
        <f t="shared" si="2"/>
        <v>75</v>
      </c>
      <c r="B78" s="36"/>
      <c r="C78" s="32"/>
      <c r="D78" s="31"/>
      <c r="E78" s="31"/>
      <c r="F78" s="31">
        <f t="shared" si="3"/>
        <v>102367</v>
      </c>
      <c r="G78" s="32"/>
      <c r="H78" s="32"/>
    </row>
    <row r="79" spans="1:8" x14ac:dyDescent="0.2">
      <c r="A79" s="32">
        <f t="shared" si="2"/>
        <v>76</v>
      </c>
      <c r="B79" s="36"/>
      <c r="C79" s="32"/>
      <c r="D79" s="31"/>
      <c r="E79" s="31"/>
      <c r="F79" s="31">
        <f t="shared" si="3"/>
        <v>102367</v>
      </c>
      <c r="G79" s="32"/>
      <c r="H79" s="32"/>
    </row>
    <row r="80" spans="1:8" x14ac:dyDescent="0.2">
      <c r="A80" s="32">
        <f t="shared" si="2"/>
        <v>77</v>
      </c>
      <c r="B80" s="36"/>
      <c r="C80" s="32"/>
      <c r="D80" s="31"/>
      <c r="E80" s="31"/>
      <c r="F80" s="31">
        <f t="shared" si="3"/>
        <v>102367</v>
      </c>
      <c r="G80" s="32"/>
      <c r="H80" s="32"/>
    </row>
    <row r="81" spans="1:8" x14ac:dyDescent="0.2">
      <c r="A81" s="32">
        <f t="shared" si="2"/>
        <v>78</v>
      </c>
      <c r="B81" s="36"/>
      <c r="C81" s="32"/>
      <c r="D81" s="31"/>
      <c r="E81" s="31"/>
      <c r="F81" s="31">
        <f t="shared" si="3"/>
        <v>102367</v>
      </c>
      <c r="G81" s="32"/>
      <c r="H81" s="32"/>
    </row>
    <row r="82" spans="1:8" x14ac:dyDescent="0.2">
      <c r="A82" s="32">
        <f t="shared" si="2"/>
        <v>79</v>
      </c>
      <c r="B82" s="36"/>
      <c r="C82" s="32"/>
      <c r="D82" s="31"/>
      <c r="E82" s="31"/>
      <c r="F82" s="31">
        <f t="shared" si="3"/>
        <v>102367</v>
      </c>
      <c r="G82" s="32"/>
      <c r="H82" s="32"/>
    </row>
    <row r="83" spans="1:8" x14ac:dyDescent="0.2">
      <c r="A83" s="32">
        <f t="shared" si="2"/>
        <v>80</v>
      </c>
      <c r="B83" s="36"/>
      <c r="C83" s="32"/>
      <c r="D83" s="31"/>
      <c r="E83" s="31"/>
      <c r="F83" s="31">
        <f t="shared" si="3"/>
        <v>102367</v>
      </c>
      <c r="G83" s="32"/>
      <c r="H83" s="32"/>
    </row>
    <row r="84" spans="1:8" x14ac:dyDescent="0.2">
      <c r="A84" s="32">
        <f t="shared" si="2"/>
        <v>81</v>
      </c>
      <c r="B84" s="32"/>
      <c r="C84" s="32"/>
      <c r="D84" s="31"/>
      <c r="E84" s="31"/>
      <c r="F84" s="31">
        <f t="shared" si="3"/>
        <v>102367</v>
      </c>
      <c r="G84" s="32"/>
      <c r="H84" s="32"/>
    </row>
    <row r="85" spans="1:8" x14ac:dyDescent="0.2">
      <c r="A85" s="32">
        <f t="shared" si="2"/>
        <v>82</v>
      </c>
      <c r="B85" s="32"/>
      <c r="C85" s="32"/>
      <c r="D85" s="31"/>
      <c r="E85" s="31"/>
      <c r="F85" s="31">
        <f t="shared" si="3"/>
        <v>102367</v>
      </c>
      <c r="G85" s="32"/>
      <c r="H85" s="32"/>
    </row>
    <row r="86" spans="1:8" x14ac:dyDescent="0.2">
      <c r="A86" s="32">
        <f t="shared" si="2"/>
        <v>83</v>
      </c>
      <c r="B86" s="32"/>
      <c r="C86" s="32"/>
      <c r="D86" s="31"/>
      <c r="E86" s="31"/>
      <c r="F86" s="31">
        <f t="shared" si="3"/>
        <v>102367</v>
      </c>
      <c r="G86" s="32"/>
      <c r="H86" s="32"/>
    </row>
    <row r="87" spans="1:8" x14ac:dyDescent="0.2">
      <c r="A87" s="32">
        <f t="shared" si="2"/>
        <v>84</v>
      </c>
      <c r="B87" s="32"/>
      <c r="C87" s="32"/>
      <c r="D87" s="31"/>
      <c r="E87" s="31"/>
      <c r="F87" s="31">
        <f t="shared" si="3"/>
        <v>102367</v>
      </c>
      <c r="G87" s="32"/>
      <c r="H87" s="32"/>
    </row>
    <row r="88" spans="1:8" x14ac:dyDescent="0.2">
      <c r="A88" s="32">
        <f t="shared" si="2"/>
        <v>85</v>
      </c>
      <c r="B88" s="32"/>
      <c r="C88" s="32"/>
      <c r="D88" s="31"/>
      <c r="E88" s="31"/>
      <c r="F88" s="31">
        <f t="shared" si="3"/>
        <v>102367</v>
      </c>
      <c r="G88" s="32"/>
      <c r="H88" s="32"/>
    </row>
    <row r="89" spans="1:8" x14ac:dyDescent="0.2">
      <c r="A89" s="32">
        <f t="shared" si="2"/>
        <v>86</v>
      </c>
      <c r="B89" s="32"/>
      <c r="C89" s="32"/>
      <c r="D89" s="31"/>
      <c r="E89" s="31"/>
      <c r="F89" s="31">
        <f t="shared" si="3"/>
        <v>102367</v>
      </c>
      <c r="G89" s="32"/>
      <c r="H89" s="32"/>
    </row>
    <row r="90" spans="1:8" x14ac:dyDescent="0.2">
      <c r="A90" s="32">
        <f t="shared" si="2"/>
        <v>87</v>
      </c>
      <c r="B90" s="32"/>
      <c r="C90" s="32"/>
      <c r="D90" s="31"/>
      <c r="E90" s="31"/>
      <c r="F90" s="31">
        <f t="shared" si="3"/>
        <v>102367</v>
      </c>
      <c r="G90" s="32"/>
      <c r="H90" s="32"/>
    </row>
    <row r="91" spans="1:8" x14ac:dyDescent="0.2">
      <c r="A91" s="32">
        <f t="shared" si="2"/>
        <v>88</v>
      </c>
      <c r="B91" s="32"/>
      <c r="C91" s="32"/>
      <c r="D91" s="31"/>
      <c r="E91" s="31"/>
      <c r="F91" s="31">
        <f t="shared" si="3"/>
        <v>102367</v>
      </c>
      <c r="G91" s="32"/>
      <c r="H91" s="32"/>
    </row>
    <row r="92" spans="1:8" x14ac:dyDescent="0.2">
      <c r="A92" s="32">
        <f t="shared" si="2"/>
        <v>89</v>
      </c>
      <c r="B92" s="32"/>
      <c r="C92" s="32"/>
      <c r="D92" s="31"/>
      <c r="E92" s="31"/>
      <c r="F92" s="31">
        <f t="shared" si="3"/>
        <v>102367</v>
      </c>
      <c r="G92" s="32"/>
      <c r="H92" s="32"/>
    </row>
    <row r="93" spans="1:8" x14ac:dyDescent="0.2">
      <c r="A93" s="32">
        <f t="shared" si="2"/>
        <v>90</v>
      </c>
      <c r="B93" s="32"/>
      <c r="C93" s="32"/>
      <c r="D93" s="31"/>
      <c r="E93" s="31"/>
      <c r="F93" s="31">
        <f t="shared" si="3"/>
        <v>102367</v>
      </c>
      <c r="G93" s="32"/>
      <c r="H93" s="32"/>
    </row>
    <row r="94" spans="1:8" x14ac:dyDescent="0.2">
      <c r="A94" s="32">
        <f t="shared" si="2"/>
        <v>91</v>
      </c>
      <c r="B94" s="32"/>
      <c r="C94" s="32"/>
      <c r="D94" s="31"/>
      <c r="E94" s="31"/>
      <c r="F94" s="31">
        <f t="shared" si="3"/>
        <v>102367</v>
      </c>
      <c r="G94" s="32"/>
      <c r="H94" s="32"/>
    </row>
    <row r="95" spans="1:8" x14ac:dyDescent="0.2">
      <c r="A95" s="32">
        <f t="shared" si="2"/>
        <v>92</v>
      </c>
      <c r="B95" s="32"/>
      <c r="C95" s="32"/>
      <c r="D95" s="31"/>
      <c r="E95" s="31"/>
      <c r="F95" s="31">
        <f t="shared" si="3"/>
        <v>102367</v>
      </c>
      <c r="G95" s="32"/>
      <c r="H95" s="32"/>
    </row>
    <row r="96" spans="1:8" x14ac:dyDescent="0.2">
      <c r="A96" s="32">
        <f t="shared" si="2"/>
        <v>93</v>
      </c>
      <c r="B96" s="32"/>
      <c r="C96" s="32"/>
      <c r="D96" s="31"/>
      <c r="E96" s="31"/>
      <c r="F96" s="31">
        <f t="shared" si="3"/>
        <v>102367</v>
      </c>
      <c r="G96" s="32"/>
      <c r="H96" s="32"/>
    </row>
    <row r="97" spans="1:8" x14ac:dyDescent="0.2">
      <c r="A97" s="32">
        <f t="shared" si="2"/>
        <v>94</v>
      </c>
      <c r="B97" s="32"/>
      <c r="C97" s="32"/>
      <c r="D97" s="31"/>
      <c r="E97" s="31"/>
      <c r="F97" s="31">
        <f t="shared" si="3"/>
        <v>102367</v>
      </c>
      <c r="G97" s="32"/>
      <c r="H97" s="32"/>
    </row>
    <row r="98" spans="1:8" x14ac:dyDescent="0.2">
      <c r="A98" s="32">
        <f t="shared" si="2"/>
        <v>95</v>
      </c>
      <c r="B98" s="32"/>
      <c r="C98" s="32"/>
      <c r="D98" s="31"/>
      <c r="E98" s="31"/>
      <c r="F98" s="31">
        <f t="shared" si="3"/>
        <v>102367</v>
      </c>
      <c r="G98" s="32"/>
      <c r="H98" s="32"/>
    </row>
    <row r="99" spans="1:8" x14ac:dyDescent="0.2">
      <c r="A99" s="32">
        <f t="shared" si="2"/>
        <v>96</v>
      </c>
      <c r="B99" s="32"/>
      <c r="C99" s="32"/>
      <c r="D99" s="31"/>
      <c r="E99" s="31"/>
      <c r="F99" s="31">
        <f t="shared" si="3"/>
        <v>102367</v>
      </c>
      <c r="G99" s="32"/>
      <c r="H99" s="32"/>
    </row>
    <row r="100" spans="1:8" x14ac:dyDescent="0.2">
      <c r="A100" s="32">
        <f t="shared" si="2"/>
        <v>97</v>
      </c>
      <c r="B100" s="32"/>
      <c r="C100" s="32"/>
      <c r="D100" s="31"/>
      <c r="E100" s="31"/>
      <c r="F100" s="31">
        <f t="shared" si="3"/>
        <v>102367</v>
      </c>
      <c r="G100" s="32"/>
      <c r="H100" s="32"/>
    </row>
    <row r="101" spans="1:8" x14ac:dyDescent="0.2">
      <c r="A101" s="32">
        <f t="shared" si="2"/>
        <v>98</v>
      </c>
      <c r="B101" s="32"/>
      <c r="C101" s="32"/>
      <c r="D101" s="31"/>
      <c r="E101" s="31"/>
      <c r="F101" s="31">
        <f t="shared" si="3"/>
        <v>102367</v>
      </c>
      <c r="G101" s="32"/>
      <c r="H101" s="32"/>
    </row>
    <row r="102" spans="1:8" x14ac:dyDescent="0.2">
      <c r="A102" s="32">
        <f t="shared" si="2"/>
        <v>99</v>
      </c>
      <c r="B102" s="32"/>
      <c r="C102" s="32"/>
      <c r="D102" s="31"/>
      <c r="E102" s="31"/>
      <c r="F102" s="31">
        <f t="shared" si="3"/>
        <v>102367</v>
      </c>
      <c r="G102" s="32"/>
      <c r="H102" s="32"/>
    </row>
    <row r="103" spans="1:8" x14ac:dyDescent="0.2">
      <c r="A103" s="32">
        <f t="shared" si="2"/>
        <v>100</v>
      </c>
      <c r="B103" s="32"/>
      <c r="C103" s="32"/>
      <c r="D103" s="31"/>
      <c r="E103" s="31"/>
      <c r="F103" s="31">
        <f t="shared" si="3"/>
        <v>102367</v>
      </c>
      <c r="G103" s="32"/>
      <c r="H103" s="32"/>
    </row>
    <row r="104" spans="1:8" x14ac:dyDescent="0.2">
      <c r="A104" s="32">
        <f t="shared" si="2"/>
        <v>101</v>
      </c>
      <c r="B104" s="32"/>
      <c r="C104" s="32"/>
      <c r="D104" s="31"/>
      <c r="E104" s="31"/>
      <c r="F104" s="31">
        <f t="shared" si="3"/>
        <v>102367</v>
      </c>
      <c r="G104" s="32"/>
      <c r="H104" s="32"/>
    </row>
    <row r="105" spans="1:8" x14ac:dyDescent="0.2">
      <c r="A105" s="32">
        <f t="shared" si="2"/>
        <v>102</v>
      </c>
      <c r="B105" s="32"/>
      <c r="C105" s="32"/>
      <c r="D105" s="31"/>
      <c r="E105" s="31"/>
      <c r="F105" s="31">
        <f t="shared" si="3"/>
        <v>102367</v>
      </c>
      <c r="G105" s="32"/>
      <c r="H105" s="32"/>
    </row>
    <row r="106" spans="1:8" x14ac:dyDescent="0.2">
      <c r="A106" s="32">
        <f t="shared" si="2"/>
        <v>103</v>
      </c>
      <c r="B106" s="32"/>
      <c r="C106" s="32"/>
      <c r="D106" s="31"/>
      <c r="E106" s="31"/>
      <c r="F106" s="31">
        <f t="shared" si="3"/>
        <v>102367</v>
      </c>
      <c r="G106" s="32"/>
      <c r="H106" s="32"/>
    </row>
    <row r="107" spans="1:8" x14ac:dyDescent="0.2">
      <c r="A107" s="32">
        <f t="shared" si="2"/>
        <v>104</v>
      </c>
      <c r="B107" s="32"/>
      <c r="C107" s="32"/>
      <c r="D107" s="31"/>
      <c r="E107" s="31"/>
      <c r="F107" s="31">
        <f t="shared" si="3"/>
        <v>102367</v>
      </c>
      <c r="G107" s="32"/>
      <c r="H107" s="32"/>
    </row>
    <row r="108" spans="1:8" x14ac:dyDescent="0.2">
      <c r="A108" s="32">
        <f t="shared" si="2"/>
        <v>105</v>
      </c>
      <c r="B108" s="32"/>
      <c r="C108" s="32"/>
      <c r="D108" s="31"/>
      <c r="E108" s="31"/>
      <c r="F108" s="31">
        <f t="shared" si="3"/>
        <v>102367</v>
      </c>
      <c r="G108" s="32"/>
      <c r="H108" s="32"/>
    </row>
    <row r="109" spans="1:8" x14ac:dyDescent="0.2">
      <c r="A109" s="32">
        <f t="shared" si="2"/>
        <v>106</v>
      </c>
      <c r="B109" s="32"/>
      <c r="C109" s="32"/>
      <c r="D109" s="31"/>
      <c r="E109" s="31"/>
      <c r="F109" s="31">
        <f t="shared" si="3"/>
        <v>102367</v>
      </c>
      <c r="G109" s="32"/>
      <c r="H109" s="32"/>
    </row>
    <row r="110" spans="1:8" x14ac:dyDescent="0.2">
      <c r="A110" s="32">
        <f t="shared" si="2"/>
        <v>107</v>
      </c>
      <c r="B110" s="32"/>
      <c r="C110" s="32"/>
      <c r="D110" s="31"/>
      <c r="E110" s="31"/>
      <c r="F110" s="31">
        <f t="shared" si="3"/>
        <v>102367</v>
      </c>
      <c r="G110" s="32"/>
      <c r="H110" s="32"/>
    </row>
    <row r="111" spans="1:8" x14ac:dyDescent="0.2">
      <c r="A111" s="32">
        <f t="shared" si="2"/>
        <v>108</v>
      </c>
      <c r="B111" s="32"/>
      <c r="C111" s="32"/>
      <c r="D111" s="31"/>
      <c r="E111" s="31"/>
      <c r="F111" s="31">
        <f t="shared" si="3"/>
        <v>102367</v>
      </c>
      <c r="G111" s="32"/>
      <c r="H111" s="32"/>
    </row>
    <row r="112" spans="1:8" x14ac:dyDescent="0.2">
      <c r="A112" s="32">
        <f t="shared" si="2"/>
        <v>109</v>
      </c>
      <c r="B112" s="32"/>
      <c r="C112" s="32"/>
      <c r="D112" s="31"/>
      <c r="E112" s="31"/>
      <c r="F112" s="31">
        <f t="shared" si="3"/>
        <v>102367</v>
      </c>
      <c r="G112" s="32"/>
      <c r="H112" s="32"/>
    </row>
    <row r="113" spans="1:8" x14ac:dyDescent="0.2">
      <c r="A113" s="32">
        <f t="shared" si="2"/>
        <v>110</v>
      </c>
      <c r="B113" s="32"/>
      <c r="C113" s="32"/>
      <c r="D113" s="31"/>
      <c r="E113" s="31"/>
      <c r="F113" s="31">
        <f t="shared" si="3"/>
        <v>102367</v>
      </c>
      <c r="G113" s="32"/>
      <c r="H113" s="32"/>
    </row>
    <row r="114" spans="1:8" x14ac:dyDescent="0.2">
      <c r="A114" s="32">
        <f t="shared" si="2"/>
        <v>111</v>
      </c>
      <c r="B114" s="32"/>
      <c r="C114" s="32"/>
      <c r="D114" s="31"/>
      <c r="E114" s="31"/>
      <c r="F114" s="31">
        <f t="shared" si="3"/>
        <v>102367</v>
      </c>
      <c r="G114" s="32"/>
      <c r="H114" s="32"/>
    </row>
    <row r="115" spans="1:8" x14ac:dyDescent="0.2">
      <c r="A115" s="32">
        <f t="shared" si="2"/>
        <v>112</v>
      </c>
      <c r="B115" s="32"/>
      <c r="C115" s="32"/>
      <c r="D115" s="31"/>
      <c r="E115" s="31"/>
      <c r="F115" s="31">
        <f t="shared" si="3"/>
        <v>102367</v>
      </c>
      <c r="G115" s="32"/>
      <c r="H115" s="32"/>
    </row>
    <row r="116" spans="1:8" x14ac:dyDescent="0.2">
      <c r="A116" s="32">
        <f t="shared" si="2"/>
        <v>113</v>
      </c>
      <c r="B116" s="32"/>
      <c r="C116" s="32"/>
      <c r="D116" s="31"/>
      <c r="E116" s="31"/>
      <c r="F116" s="31">
        <f t="shared" si="3"/>
        <v>102367</v>
      </c>
      <c r="G116" s="32"/>
      <c r="H116" s="32"/>
    </row>
    <row r="117" spans="1:8" x14ac:dyDescent="0.2">
      <c r="A117" s="32">
        <f t="shared" si="2"/>
        <v>114</v>
      </c>
      <c r="B117" s="32"/>
      <c r="C117" s="32"/>
      <c r="D117" s="31"/>
      <c r="E117" s="31"/>
      <c r="F117" s="31">
        <f t="shared" si="3"/>
        <v>102367</v>
      </c>
      <c r="G117" s="32"/>
      <c r="H117" s="32"/>
    </row>
    <row r="118" spans="1:8" x14ac:dyDescent="0.2">
      <c r="A118" s="32">
        <f t="shared" si="2"/>
        <v>115</v>
      </c>
      <c r="B118" s="32"/>
      <c r="C118" s="32"/>
      <c r="D118" s="31"/>
      <c r="E118" s="31"/>
      <c r="F118" s="31">
        <f t="shared" si="3"/>
        <v>102367</v>
      </c>
      <c r="G118" s="32"/>
      <c r="H118" s="32"/>
    </row>
    <row r="119" spans="1:8" x14ac:dyDescent="0.2">
      <c r="A119" s="32">
        <f t="shared" si="2"/>
        <v>116</v>
      </c>
      <c r="B119" s="32"/>
      <c r="C119" s="32"/>
      <c r="D119" s="31"/>
      <c r="E119" s="31"/>
      <c r="F119" s="31">
        <f t="shared" si="3"/>
        <v>102367</v>
      </c>
      <c r="G119" s="32"/>
      <c r="H119" s="32"/>
    </row>
    <row r="120" spans="1:8" x14ac:dyDescent="0.2">
      <c r="A120" s="32">
        <f t="shared" si="2"/>
        <v>117</v>
      </c>
      <c r="B120" s="32"/>
      <c r="C120" s="32"/>
      <c r="D120" s="31"/>
      <c r="E120" s="31"/>
      <c r="F120" s="31">
        <f t="shared" si="3"/>
        <v>102367</v>
      </c>
      <c r="G120" s="32"/>
      <c r="H120" s="32"/>
    </row>
    <row r="121" spans="1:8" x14ac:dyDescent="0.2">
      <c r="A121" s="32">
        <f t="shared" si="2"/>
        <v>118</v>
      </c>
      <c r="B121" s="32"/>
      <c r="C121" s="32"/>
      <c r="D121" s="31"/>
      <c r="E121" s="31"/>
      <c r="F121" s="31">
        <f t="shared" si="3"/>
        <v>102367</v>
      </c>
      <c r="G121" s="32"/>
      <c r="H121" s="32"/>
    </row>
    <row r="122" spans="1:8" x14ac:dyDescent="0.2">
      <c r="A122" s="32">
        <f t="shared" si="2"/>
        <v>119</v>
      </c>
      <c r="B122" s="32"/>
      <c r="C122" s="32"/>
      <c r="D122" s="31"/>
      <c r="E122" s="31"/>
      <c r="F122" s="31">
        <f t="shared" si="3"/>
        <v>102367</v>
      </c>
      <c r="G122" s="32"/>
      <c r="H122" s="32"/>
    </row>
    <row r="123" spans="1:8" x14ac:dyDescent="0.2">
      <c r="A123" s="32">
        <f t="shared" si="2"/>
        <v>120</v>
      </c>
      <c r="B123" s="32"/>
      <c r="C123" s="32"/>
      <c r="D123" s="31"/>
      <c r="E123" s="31"/>
      <c r="F123" s="31">
        <f t="shared" si="3"/>
        <v>102367</v>
      </c>
      <c r="G123" s="32"/>
      <c r="H123" s="32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كل العملاء</vt:lpstr>
      <vt:lpstr>فرزة</vt:lpstr>
      <vt:lpstr>محمدصابر</vt:lpstr>
      <vt:lpstr>سيد ياسين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2024-02-28T07:50:25Z</dcterms:modified>
</cp:coreProperties>
</file>