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9" firstSheet="12" activeTab="19"/>
  </bookViews>
  <sheets>
    <sheet name="الحاوية الاولى" sheetId="2" r:id="rId1"/>
    <sheet name="الحاوية الثانية" sheetId="3" r:id="rId2"/>
    <sheet name="الحاوية الثالثة" sheetId="4" r:id="rId3"/>
    <sheet name="الحاوية الرابعة" sheetId="5" r:id="rId4"/>
    <sheet name="الحاوية الخامسة" sheetId="6" r:id="rId5"/>
    <sheet name="الحاوية السادسة" sheetId="7" r:id="rId6"/>
    <sheet name="الحاوية 7" sheetId="8" r:id="rId7"/>
    <sheet name="الحاوية 8" sheetId="9" r:id="rId8"/>
    <sheet name="الحاوية 9" sheetId="10" r:id="rId9"/>
    <sheet name="الحاوية 10" sheetId="11" r:id="rId10"/>
    <sheet name="الحاوية11" sheetId="12" r:id="rId11"/>
    <sheet name="الحاوية12" sheetId="13" r:id="rId12"/>
    <sheet name="الحاوية13" sheetId="14" r:id="rId13"/>
    <sheet name="الحاوية14" sheetId="15" r:id="rId14"/>
    <sheet name="الحاوية15" sheetId="16" r:id="rId15"/>
    <sheet name="الحاوية16" sheetId="17" r:id="rId16"/>
    <sheet name="الحاوية17" sheetId="18" r:id="rId17"/>
    <sheet name="ثروت1" sheetId="19" r:id="rId18"/>
    <sheet name="ثروت2" sheetId="20" r:id="rId19"/>
    <sheet name="Sheet1" sheetId="21" r:id="rId20"/>
  </sheets>
  <calcPr calcId="152511"/>
</workbook>
</file>

<file path=xl/calcChain.xml><?xml version="1.0" encoding="utf-8"?>
<calcChain xmlns="http://schemas.openxmlformats.org/spreadsheetml/2006/main">
  <c r="M5" i="21" l="1"/>
  <c r="F5" i="21"/>
  <c r="I7" i="21"/>
  <c r="H5" i="21" s="1"/>
  <c r="I8" i="21"/>
  <c r="J8" i="21" s="1"/>
  <c r="K8" i="21" s="1"/>
  <c r="L8" i="21" s="1"/>
  <c r="J7" i="21" l="1"/>
  <c r="K7" i="21" l="1"/>
  <c r="I5" i="21"/>
  <c r="L7" i="21" l="1"/>
  <c r="J5" i="21"/>
  <c r="K5" i="21" l="1"/>
  <c r="L5" i="21"/>
  <c r="N5" i="21" s="1"/>
  <c r="D14" i="19" l="1"/>
  <c r="D14" i="20" l="1"/>
  <c r="B6" i="20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5" i="20"/>
  <c r="D14" i="18"/>
  <c r="D14" i="17"/>
  <c r="D14" i="16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5" i="16"/>
  <c r="B5" i="15" l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5" i="7"/>
  <c r="B12" i="3" l="1"/>
  <c r="B13" i="3" s="1"/>
  <c r="B14" i="3" s="1"/>
  <c r="B12" i="4"/>
  <c r="B13" i="4"/>
  <c r="B14" i="4" s="1"/>
  <c r="B12" i="5"/>
  <c r="B13" i="5" s="1"/>
  <c r="B14" i="5" s="1"/>
  <c r="B12" i="6"/>
  <c r="B13" i="6"/>
  <c r="B14" i="6" s="1"/>
  <c r="B12" i="2"/>
  <c r="B13" i="2" s="1"/>
  <c r="B14" i="2" s="1"/>
  <c r="B5" i="6" l="1"/>
  <c r="B6" i="6" s="1"/>
  <c r="B7" i="6" s="1"/>
  <c r="B8" i="6" s="1"/>
  <c r="B9" i="6" s="1"/>
  <c r="B10" i="6" s="1"/>
  <c r="B11" i="6" s="1"/>
  <c r="B15" i="6" s="1"/>
  <c r="B16" i="6" s="1"/>
  <c r="B17" i="6" s="1"/>
  <c r="B18" i="6" s="1"/>
  <c r="B5" i="5"/>
  <c r="B6" i="5" s="1"/>
  <c r="B7" i="5" s="1"/>
  <c r="B8" i="5" s="1"/>
  <c r="B9" i="5" s="1"/>
  <c r="B10" i="5" s="1"/>
  <c r="B11" i="5" s="1"/>
  <c r="B15" i="5" s="1"/>
  <c r="B16" i="5" s="1"/>
  <c r="B17" i="5" s="1"/>
  <c r="B18" i="5" s="1"/>
  <c r="B5" i="4" l="1"/>
  <c r="B6" i="4" s="1"/>
  <c r="B7" i="4" s="1"/>
  <c r="B8" i="4" s="1"/>
  <c r="B9" i="4" s="1"/>
  <c r="B10" i="4" s="1"/>
  <c r="B11" i="4" s="1"/>
  <c r="B15" i="4" s="1"/>
  <c r="B16" i="4" s="1"/>
  <c r="B17" i="4" s="1"/>
  <c r="B18" i="4" s="1"/>
  <c r="B5" i="3" l="1"/>
  <c r="B6" i="3" s="1"/>
  <c r="B7" i="3" s="1"/>
  <c r="B8" i="3" s="1"/>
  <c r="B9" i="3" s="1"/>
  <c r="B10" i="3" s="1"/>
  <c r="B11" i="3" s="1"/>
  <c r="B15" i="3" s="1"/>
  <c r="B16" i="3" s="1"/>
  <c r="B17" i="3" s="1"/>
  <c r="B18" i="3" s="1"/>
  <c r="B5" i="2" l="1"/>
  <c r="B6" i="2" s="1"/>
  <c r="B7" i="2" s="1"/>
  <c r="B8" i="2" s="1"/>
  <c r="B9" i="2" s="1"/>
  <c r="B10" i="2" s="1"/>
  <c r="B11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<sst xmlns="http://schemas.openxmlformats.org/spreadsheetml/2006/main" count="455" uniqueCount="129">
  <si>
    <t>التاريخ</t>
  </si>
  <si>
    <t>رقم الحاوية</t>
  </si>
  <si>
    <t>ONEV 109446 4</t>
  </si>
  <si>
    <t>رقم السيارة</t>
  </si>
  <si>
    <t>اسم السائق</t>
  </si>
  <si>
    <t>احمد السيد محمد سليمان</t>
  </si>
  <si>
    <t>وزن الكرتون</t>
  </si>
  <si>
    <t>عدد الكرتون</t>
  </si>
  <si>
    <t>سعر الكيلو</t>
  </si>
  <si>
    <t>اجمالي سعر الحاوية</t>
  </si>
  <si>
    <t>اسم المندوب المستلم</t>
  </si>
  <si>
    <t>محمد عاطف</t>
  </si>
  <si>
    <t>اجمالي الكمية بالكيلو</t>
  </si>
  <si>
    <t>اجرة تحميل</t>
  </si>
  <si>
    <t>اجرة بسكول</t>
  </si>
  <si>
    <t>بيانات الحاوية الاولى</t>
  </si>
  <si>
    <t xml:space="preserve">6289 د ي ع </t>
  </si>
  <si>
    <t>1891 د ن ي</t>
  </si>
  <si>
    <t>رقم السيارة 2</t>
  </si>
  <si>
    <t>TGBU 454797 5</t>
  </si>
  <si>
    <t>بيانات الحاوية الثانية</t>
  </si>
  <si>
    <t xml:space="preserve">6917 د ي ع </t>
  </si>
  <si>
    <t>8464 د ي ق</t>
  </si>
  <si>
    <t>محمد الشحات محمد الشحات</t>
  </si>
  <si>
    <t>احمد عبدالعليم المصري</t>
  </si>
  <si>
    <t>TCLV153523 6</t>
  </si>
  <si>
    <t>9147 ل س ج</t>
  </si>
  <si>
    <t>5912 ل ي ب</t>
  </si>
  <si>
    <t>رضا كمال محمد ناجي</t>
  </si>
  <si>
    <t>بيانات الحاوية الثالثة</t>
  </si>
  <si>
    <t>بيانات الحاوية الرابعة</t>
  </si>
  <si>
    <t>BMOU 627100 1</t>
  </si>
  <si>
    <t>4539 ل ع د</t>
  </si>
  <si>
    <t>5178 ل ق ص</t>
  </si>
  <si>
    <t>وحيد حسن عبدالقادر ابراهيم</t>
  </si>
  <si>
    <t>بيانات الحاوية الخامسة</t>
  </si>
  <si>
    <t>7961 ل ي ج</t>
  </si>
  <si>
    <t>7128 ل ع د</t>
  </si>
  <si>
    <t>ابراهيم عبدالسميع محمد يوسف</t>
  </si>
  <si>
    <t>احمد الشرقاوي</t>
  </si>
  <si>
    <t>استيكر</t>
  </si>
  <si>
    <t>شرينك</t>
  </si>
  <si>
    <t>لا يوجد</t>
  </si>
  <si>
    <t>يوجد</t>
  </si>
  <si>
    <t xml:space="preserve"> يوجد</t>
  </si>
  <si>
    <t>بيانات الحاوية السادسة</t>
  </si>
  <si>
    <t>TLLu-583964 9</t>
  </si>
  <si>
    <t>3647 ل ق ط</t>
  </si>
  <si>
    <t>5769 ل ب ي</t>
  </si>
  <si>
    <t>حسن ابراهيم حسن ابو عبدالله</t>
  </si>
  <si>
    <t>TCNu-581065 3</t>
  </si>
  <si>
    <t>بيانات الحاوية السابعة</t>
  </si>
  <si>
    <t>DRYu962487 o</t>
  </si>
  <si>
    <t xml:space="preserve">3647 ل ق ط </t>
  </si>
  <si>
    <t>5769 ل ب ى</t>
  </si>
  <si>
    <t>محمود جمال</t>
  </si>
  <si>
    <t>بيانات الحاوية الثامنة</t>
  </si>
  <si>
    <t>ONEU-502918 0</t>
  </si>
  <si>
    <t>5427 ط ء ي</t>
  </si>
  <si>
    <t>6873 ط م و</t>
  </si>
  <si>
    <t>شريف عبد الحكيم عبده الشربيني</t>
  </si>
  <si>
    <t>بيانات الحاوية التاسعة</t>
  </si>
  <si>
    <t>CAIU-946662 4</t>
  </si>
  <si>
    <t>7728 ط د ي</t>
  </si>
  <si>
    <t>8297 ط م ر</t>
  </si>
  <si>
    <t>شريف عبدالمنعم خالد عبدالغفار</t>
  </si>
  <si>
    <t>بيانات الحاوية العاشرة</t>
  </si>
  <si>
    <t>ONEU-125393 / 0</t>
  </si>
  <si>
    <t xml:space="preserve">6873 ط م ر </t>
  </si>
  <si>
    <t>5427 ط د ي</t>
  </si>
  <si>
    <t>محمود عبداللطيف محمد الشربيني</t>
  </si>
  <si>
    <t>احمد العشري</t>
  </si>
  <si>
    <t>بيانات الحاوية الحادية عشر</t>
  </si>
  <si>
    <t>8293 ج م ج</t>
  </si>
  <si>
    <t>1837 ط م ط</t>
  </si>
  <si>
    <t>نشأت محمد محمد حسين</t>
  </si>
  <si>
    <t>GCXU-524553 / 9</t>
  </si>
  <si>
    <t>بيانات الحاوية الثانية عشر</t>
  </si>
  <si>
    <t>SEKU-468020 8</t>
  </si>
  <si>
    <t>576 ل ق أ</t>
  </si>
  <si>
    <t xml:space="preserve">4269 ل ع د </t>
  </si>
  <si>
    <t>احمد جابر احمد جابر ناجي</t>
  </si>
  <si>
    <t>بيانات الحاوية الثالثة عشر</t>
  </si>
  <si>
    <t>OOCU 778919 1</t>
  </si>
  <si>
    <t>8742 ل ق ط</t>
  </si>
  <si>
    <t>9618 ل ب ه</t>
  </si>
  <si>
    <t>عبدالعزيز حامد عبدالعزيز شلبي</t>
  </si>
  <si>
    <t>بيانات الحاوية الرابعة عشر</t>
  </si>
  <si>
    <t>TGBU 999440 9</t>
  </si>
  <si>
    <t>8735 ل ق ط</t>
  </si>
  <si>
    <t>9471 ل ب ه</t>
  </si>
  <si>
    <t>محمد احمد ابراهيم السيد</t>
  </si>
  <si>
    <t>بيانات الحاوية الخامسة عشر</t>
  </si>
  <si>
    <t>TCNU 803816 3</t>
  </si>
  <si>
    <t>9878 س ل ب</t>
  </si>
  <si>
    <t>7516 س ب ح</t>
  </si>
  <si>
    <t>حسين شحاته حمزه متولي</t>
  </si>
  <si>
    <t>بيانات الحاوية السادسة عشر</t>
  </si>
  <si>
    <t>TCNU 847778 3</t>
  </si>
  <si>
    <t>9567 س ف ر</t>
  </si>
  <si>
    <t>4526 س ل ب</t>
  </si>
  <si>
    <t>حسن ابراهيم حسن مرسي</t>
  </si>
  <si>
    <t>بيانات الحاوية السابعة عشر</t>
  </si>
  <si>
    <t>FCIU-854844 9</t>
  </si>
  <si>
    <t>2855 س ط ص</t>
  </si>
  <si>
    <t>3731 س د ي</t>
  </si>
  <si>
    <t>مصطفى رشاد علي امام</t>
  </si>
  <si>
    <t>بيانات الحاوية الثامنة عشر</t>
  </si>
  <si>
    <t>ثروت</t>
  </si>
  <si>
    <t>جامبو 2</t>
  </si>
  <si>
    <t>جامبو 1</t>
  </si>
  <si>
    <t>عمال الشركة</t>
  </si>
  <si>
    <t>مرتجع 6 صناديق فارغ</t>
  </si>
  <si>
    <t>الأجمــــالي</t>
  </si>
  <si>
    <t>عاطف وصفي</t>
  </si>
  <si>
    <t>م</t>
  </si>
  <si>
    <t>رقم الفاتوره</t>
  </si>
  <si>
    <t>وزن فارغ</t>
  </si>
  <si>
    <t>وزن قائم</t>
  </si>
  <si>
    <t xml:space="preserve">عدد الصناديق </t>
  </si>
  <si>
    <t>سعر القنطار</t>
  </si>
  <si>
    <t>خصم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</si>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</sst>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1" fontId="3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7" sqref="D7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74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45304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B4" sqref="B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92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9.4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530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D11*9.5</f>
        <v>5035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250</v>
      </c>
    </row>
    <row r="18" spans="2:4" ht="33.75" customHeight="1" x14ac:dyDescent="0.2">
      <c r="B18" s="2">
        <f t="shared" si="0"/>
        <v>15</v>
      </c>
      <c r="C18" s="2" t="s">
        <v>14</v>
      </c>
      <c r="D18" s="2"/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97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2590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24605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9" sqref="D19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103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2730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25935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110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657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6570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:D18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913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8673.5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45258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19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21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22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23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24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O8"/>
  <sheetViews>
    <sheetView rightToLeft="1" tabSelected="1" workbookViewId="0">
      <selection activeCell="O4" sqref="A4:O9"/>
    </sheetView>
  </sheetViews>
  <sheetFormatPr defaultRowHeight="14.25" x14ac:dyDescent="0.2"/>
  <cols>
    <col min="1" max="1" width="1.875" bestFit="1" customWidth="1"/>
    <col min="2" max="2" width="11.125" bestFit="1" customWidth="1"/>
    <col min="3" max="3" width="7.75" bestFit="1" customWidth="1"/>
    <col min="4" max="4" width="16.625" bestFit="1" customWidth="1"/>
    <col min="5" max="5" width="6" bestFit="1" customWidth="1"/>
    <col min="6" max="6" width="8.75" bestFit="1" customWidth="1"/>
    <col min="7" max="7" width="7.75" bestFit="1" customWidth="1"/>
    <col min="8" max="8" width="3.875" bestFit="1" customWidth="1"/>
    <col min="9" max="9" width="7.25" bestFit="1" customWidth="1"/>
    <col min="10" max="10" width="8.125" bestFit="1" customWidth="1"/>
    <col min="11" max="11" width="9" bestFit="1" customWidth="1"/>
    <col min="12" max="12" width="10" bestFit="1" customWidth="1"/>
    <col min="13" max="13" width="6.5" bestFit="1" customWidth="1"/>
    <col min="14" max="14" width="10" bestFit="1" customWidth="1"/>
    <col min="15" max="15" width="16.125" bestFit="1" customWidth="1"/>
  </cols>
  <sheetData>
    <row r="5" spans="1:15" ht="27" thickBot="1" x14ac:dyDescent="0.35">
      <c r="A5" s="6"/>
      <c r="B5" s="14" t="s">
        <v>113</v>
      </c>
      <c r="C5" s="15"/>
      <c r="D5" s="16" t="s">
        <v>114</v>
      </c>
      <c r="E5" s="17"/>
      <c r="F5" s="18">
        <f>SUM(F7:F76)</f>
        <v>115</v>
      </c>
      <c r="G5" s="19"/>
      <c r="H5" s="20">
        <f t="shared" ref="H5:M5" si="0">SUM(H7:H76)</f>
        <v>0</v>
      </c>
      <c r="I5" s="7">
        <f t="shared" si="0"/>
        <v>230</v>
      </c>
      <c r="J5" s="21">
        <f t="shared" si="0"/>
        <v>3385</v>
      </c>
      <c r="K5" s="7">
        <f t="shared" si="0"/>
        <v>75.222222222222229</v>
      </c>
      <c r="L5" s="8">
        <f t="shared" si="0"/>
        <v>106439.44444444444</v>
      </c>
      <c r="M5" s="8">
        <f t="shared" si="0"/>
        <v>0</v>
      </c>
      <c r="N5" s="22">
        <f>L5-M5</f>
        <v>106439.44444444444</v>
      </c>
      <c r="O5" s="6"/>
    </row>
    <row r="6" spans="1:15" ht="36.75" thickBot="1" x14ac:dyDescent="0.25">
      <c r="A6" s="23" t="s">
        <v>115</v>
      </c>
      <c r="B6" s="24" t="s">
        <v>0</v>
      </c>
      <c r="C6" s="25" t="s">
        <v>116</v>
      </c>
      <c r="D6" s="25" t="s">
        <v>117</v>
      </c>
      <c r="E6" s="25" t="s">
        <v>118</v>
      </c>
      <c r="F6" s="26" t="s">
        <v>119</v>
      </c>
      <c r="G6" s="24" t="s">
        <v>120</v>
      </c>
      <c r="H6" s="24" t="s">
        <v>121</v>
      </c>
      <c r="I6" s="24" t="s">
        <v>122</v>
      </c>
      <c r="J6" s="24" t="s">
        <v>123</v>
      </c>
      <c r="K6" s="24" t="s">
        <v>124</v>
      </c>
      <c r="L6" s="24" t="s">
        <v>125</v>
      </c>
      <c r="M6" s="24" t="s">
        <v>126</v>
      </c>
      <c r="N6" s="24" t="s">
        <v>127</v>
      </c>
      <c r="O6" s="24" t="s">
        <v>128</v>
      </c>
    </row>
    <row r="7" spans="1:15" ht="15.75" x14ac:dyDescent="0.2">
      <c r="A7">
        <v>1</v>
      </c>
      <c r="B7" s="9">
        <v>45229</v>
      </c>
      <c r="C7" s="10">
        <v>558</v>
      </c>
      <c r="D7" s="10">
        <v>1855</v>
      </c>
      <c r="E7" s="10">
        <v>3510</v>
      </c>
      <c r="F7" s="10">
        <v>51</v>
      </c>
      <c r="G7" s="11">
        <v>1415</v>
      </c>
      <c r="H7" s="11"/>
      <c r="I7" s="11">
        <f t="shared" ref="I7:I8" si="1">F7*2</f>
        <v>102</v>
      </c>
      <c r="J7" s="11">
        <f t="shared" ref="J7:J8" si="2">E7-D7-H7-I7</f>
        <v>1553</v>
      </c>
      <c r="K7" s="12">
        <f t="shared" ref="K7:K8" si="3">J7/45</f>
        <v>34.511111111111113</v>
      </c>
      <c r="L7" s="13">
        <f t="shared" ref="L7:L8" si="4">K7*G7</f>
        <v>48833.222222222226</v>
      </c>
      <c r="M7" s="13"/>
      <c r="N7" s="12"/>
      <c r="O7" s="10" t="s">
        <v>112</v>
      </c>
    </row>
    <row r="8" spans="1:15" ht="15.75" x14ac:dyDescent="0.2">
      <c r="A8">
        <v>2</v>
      </c>
      <c r="B8" s="9">
        <v>45231</v>
      </c>
      <c r="C8" s="10">
        <v>590</v>
      </c>
      <c r="D8" s="10">
        <v>1825</v>
      </c>
      <c r="E8" s="10">
        <v>3785</v>
      </c>
      <c r="F8" s="10">
        <v>64</v>
      </c>
      <c r="G8" s="11">
        <v>1415</v>
      </c>
      <c r="H8" s="11"/>
      <c r="I8" s="11">
        <f t="shared" si="1"/>
        <v>128</v>
      </c>
      <c r="J8" s="11">
        <f t="shared" si="2"/>
        <v>1832</v>
      </c>
      <c r="K8" s="12">
        <f t="shared" si="3"/>
        <v>40.711111111111109</v>
      </c>
      <c r="L8" s="13">
        <f t="shared" si="4"/>
        <v>57606.222222222219</v>
      </c>
      <c r="M8" s="13"/>
      <c r="N8" s="12"/>
      <c r="O8" s="10"/>
    </row>
  </sheetData>
  <pageMargins left="0.7" right="0.7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topLeftCell="A7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29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45267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25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44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31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32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33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34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5" sqref="D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45275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50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6" workbookViewId="0">
      <selection activeCell="D13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45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46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47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48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2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45289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55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1" workbookViewId="0">
      <selection activeCell="D19" sqref="D19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6" sqref="D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الحاوية الاولى</vt:lpstr>
      <vt:lpstr>الحاوية الثانية</vt:lpstr>
      <vt:lpstr>الحاوية الثالثة</vt:lpstr>
      <vt:lpstr>الحاوية الرابعة</vt:lpstr>
      <vt:lpstr>الحاوية الخامسة</vt:lpstr>
      <vt:lpstr>الحاوية السادسة</vt:lpstr>
      <vt:lpstr>الحاوية 7</vt:lpstr>
      <vt:lpstr>الحاوية 8</vt:lpstr>
      <vt:lpstr>الحاوية 9</vt:lpstr>
      <vt:lpstr>الحاوية 10</vt:lpstr>
      <vt:lpstr>الحاوية11</vt:lpstr>
      <vt:lpstr>الحاوية12</vt:lpstr>
      <vt:lpstr>الحاوية13</vt:lpstr>
      <vt:lpstr>الحاوية14</vt:lpstr>
      <vt:lpstr>الحاوية15</vt:lpstr>
      <vt:lpstr>الحاوية16</vt:lpstr>
      <vt:lpstr>الحاوية17</vt:lpstr>
      <vt:lpstr>ثروت1</vt:lpstr>
      <vt:lpstr>ثروت2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2024-02-02T22:18:15Z</dcterms:modified>
</cp:coreProperties>
</file>