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84ccd66595d1f/Documents/Bootcamp/Module 1/"/>
    </mc:Choice>
  </mc:AlternateContent>
  <xr:revisionPtr revIDLastSave="19" documentId="13_ncr:1_{D754642E-E684-4F4D-953B-1821B0424A6E}" xr6:coauthVersionLast="46" xr6:coauthVersionMax="46" xr10:uidLastSave="{410E5831-7439-43C6-A1FA-77676777F0A7}"/>
  <bookViews>
    <workbookView xWindow="-108" yWindow="-108" windowWidth="23256" windowHeight="12576" activeTab="2" xr2:uid="{00000000-000D-0000-FFFF-FFFF00000000}"/>
  </bookViews>
  <sheets>
    <sheet name="category statistics" sheetId="2" r:id="rId1"/>
    <sheet name="Kickstarter" sheetId="1" r:id="rId2"/>
    <sheet name="Theater outcomes by launch date" sheetId="10" r:id="rId3"/>
    <sheet name="outcomes based on goals" sheetId="11" r:id="rId4"/>
    <sheet name="descriptive statistics" sheetId="8" r:id="rId5"/>
    <sheet name="edinburgh research" sheetId="5" r:id="rId6"/>
    <sheet name="subcategory statistics" sheetId="3" r:id="rId7"/>
  </sheets>
  <definedNames>
    <definedName name="_xlnm._FilterDatabase" localSheetId="1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D11" i="11"/>
  <c r="D10" i="11"/>
  <c r="D9" i="11"/>
  <c r="D8" i="11"/>
  <c r="D7" i="11"/>
  <c r="C12" i="11"/>
  <c r="C11" i="11"/>
  <c r="C10" i="11"/>
  <c r="C9" i="11"/>
  <c r="C8" i="11"/>
  <c r="C7" i="11"/>
  <c r="B12" i="11"/>
  <c r="B11" i="11"/>
  <c r="B10" i="11"/>
  <c r="B9" i="11"/>
  <c r="E9" i="11" s="1"/>
  <c r="B8" i="11"/>
  <c r="E8" i="11" s="1"/>
  <c r="B7" i="11"/>
  <c r="D6" i="11"/>
  <c r="C6" i="11"/>
  <c r="B6" i="11"/>
  <c r="D5" i="11"/>
  <c r="C5" i="11"/>
  <c r="B5" i="11"/>
  <c r="D4" i="11"/>
  <c r="C4" i="11"/>
  <c r="B4" i="11"/>
  <c r="B3" i="11"/>
  <c r="C3" i="11"/>
  <c r="D3" i="11"/>
  <c r="D2" i="11"/>
  <c r="C2" i="11"/>
  <c r="B2" i="11"/>
  <c r="E7" i="11" l="1"/>
  <c r="G7" i="11" s="1"/>
  <c r="E5" i="11"/>
  <c r="E13" i="11"/>
  <c r="H8" i="11"/>
  <c r="H9" i="11"/>
  <c r="G8" i="11"/>
  <c r="F3" i="11"/>
  <c r="G9" i="11"/>
  <c r="G5" i="11"/>
  <c r="G13" i="11"/>
  <c r="H5" i="11"/>
  <c r="F11" i="11"/>
  <c r="H7" i="11"/>
  <c r="H13" i="11"/>
  <c r="E2" i="11"/>
  <c r="F2" i="11" s="1"/>
  <c r="E10" i="11"/>
  <c r="G10" i="11" s="1"/>
  <c r="F8" i="11"/>
  <c r="E3" i="11"/>
  <c r="G3" i="11" s="1"/>
  <c r="E11" i="11"/>
  <c r="H11" i="11" s="1"/>
  <c r="F13" i="11"/>
  <c r="F5" i="11"/>
  <c r="E4" i="11"/>
  <c r="G4" i="11" s="1"/>
  <c r="E12" i="11"/>
  <c r="H12" i="11" s="1"/>
  <c r="E6" i="11"/>
  <c r="H6" i="11" s="1"/>
  <c r="F9" i="11"/>
  <c r="C13" i="8"/>
  <c r="C12" i="8"/>
  <c r="C11" i="8"/>
  <c r="C6" i="8"/>
  <c r="C5" i="8"/>
  <c r="C7" i="8" s="1"/>
  <c r="C4" i="8"/>
  <c r="B13" i="8"/>
  <c r="B12" i="8"/>
  <c r="B11" i="8"/>
  <c r="B6" i="8"/>
  <c r="B5" i="8"/>
  <c r="B7" i="8" s="1"/>
  <c r="B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F10" i="11" l="1"/>
  <c r="G6" i="11"/>
  <c r="F7" i="11"/>
  <c r="G11" i="11"/>
  <c r="G12" i="11"/>
  <c r="H4" i="11"/>
  <c r="F4" i="11"/>
  <c r="H2" i="11"/>
  <c r="F12" i="11"/>
  <c r="G2" i="11"/>
  <c r="H10" i="11"/>
  <c r="F6" i="11"/>
  <c r="H3" i="11"/>
  <c r="C14" i="8"/>
  <c r="B14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<sst xmlns="http://schemas.openxmlformats.org/spreadsheetml/2006/main" count="33027" uniqueCount="8412">
  <si>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</si>
  <si>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</si>
  <si>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</si>
  <si>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</si>
  <si>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</si>
  <si>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</si>
  <si>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</si>
  <si>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</si>
  <si>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</si>
  <si>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</si>
  <si>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</si>
  <si>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</si>
  <si>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</si>
  <si>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</si>
  <si>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</si>
  <si>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</si>
  <si>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</si>
  <si>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</si>
  <si>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</si>
  <si>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</si>
  <si>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</si>
  <si>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</si>
  <si>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</si>
  <si>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</si>
  <si>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</si>
  <si>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</si>
  <si>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</si>
  <si>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</si>
  <si>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</si>
  <si>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</si>
  <si>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</si>
  <si>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</si>
  <si>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</si>
  <si>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</si>
  <si>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</si>
  <si>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</si>
  <si>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</si>
  <si>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</si>
  <si>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</si>
  <si>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</si>
  <si>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</si>
  <si>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</si>
  <si>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</si>
  <si>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</si>
  <si>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</si>
  <si>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</si>
  <si>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</si>
  <si>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</si>
  <si>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</si>
  <si>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</si>
  <si>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</si>
  <si>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</si>
  <si>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</si>
  <si>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</si>
  <si>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</si>
  <si>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</si>
  <si>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</si>
  <si>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</si>
  <si>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</si>
  <si>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</si>
  <si>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</si>
  <si>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</si>
  <si>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</si>
  <si>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</si>
  <si>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</si>
  <si>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</si>
  <si>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</si>
  <si>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</si>
  <si>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</si>
  <si>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</si>
  <si>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</si>
  <si>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</si>
  <si>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</si>
  <si>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</si>
  <si>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</si>
  <si>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</si>
  <si>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</si>
  <si>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</si>
  <si>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</si>
  <si>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</si>
  <si>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</si>
  <si>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</si>
  <si>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</si>
  <si>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</si>
  <si>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</si>
  <si>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</si>
  <si>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</si>
  <si>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</si>
  <si>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</si>
  <si>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</si>
  <si>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</si>
  <si>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</si>
  <si>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</si>
  <si>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</si>
  <si>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</si>
  <si>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</si>
  <si>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</si>
  <si>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</si>
  <si>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</si>
  <si>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</si>
  <si>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</si>
  <si>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</si>
  <si>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</si>
  <si>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</si>
  <si>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</si>
  <si>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</si>
  <si>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</si>
  <si>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</si>
  <si>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</si>
  <si>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</si>
  <si>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</si>
  <si>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</si>
  <si>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</si>
  <si>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</si>
  <si>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</si>
  <si>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</si>
  <si>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</si>
  <si>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</si>
  <si>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</si>
  <si>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</si>
  <si>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</si>
  <si>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</si>
  <si>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</si>
  <si>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</si>
  <si>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</si>
  <si>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</si>
  <si>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</si>
  <si>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</si>
  <si>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</si>
  <si>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</si>
  <si>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</si>
  <si>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</si>
  <si>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</si>
  <si>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</si>
  <si>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</si>
  <si>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</si>
  <si>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</si>
  <si>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</si>
  <si>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</si>
  <si>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</si>
  <si>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</si>
  <si>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</si>
  <si>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</si>
  <si>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</si>
  <si>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</si>
  <si>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</si>
  <si>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</si>
  <si>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</si>
  <si>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</si>
  <si>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</si>
  <si>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</si>
  <si>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</si>
  <si>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</si>
  <si>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</si>
  <si>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</si>
  <si>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</si>
  <si>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</si>
  <si>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</si>
  <si>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</si>
  <si>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</si>
  <si>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</si>
  <si>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</si>
  <si>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</si>
  <si>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</si>
  <si>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</si>
  <si>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</si>
  <si>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</si>
  <si>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</si>
  <si>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</si>
  <si>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</si>
  <si>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</si>
  <si>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</si>
  <si>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</si>
  <si>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</si>
  <si>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</si>
  <si>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</si>
  <si>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</si>
  <si>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</si>
  <si>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</si>
  <si>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</si>
  <si>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</si>
  <si>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</si>
  <si>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</si>
  <si>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</si>
  <si>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</si>
  <si>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</si>
  <si>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</si>
  <si>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</si>
  <si>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</si>
  <si>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</si>
  <si>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</si>
  <si>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</si>
  <si>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</si>
  <si>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</si>
  <si>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</si>
  <si>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</si>
  <si>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</si>
  <si>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</si>
  <si>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</si>
  <si>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</si>
  <si>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</si>
  <si>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</si>
  <si>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</si>
  <si>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</si>
  <si>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</si>
  <si>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</si>
  <si>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</si>
  <si>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</si>
  <si>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</si>
  <si>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</si>
  <si>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</si>
  <si>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</si>
  <si>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</si>
  <si>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</si>
  <si>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</si>
  <si>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</si>
  <si>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</si>
  <si>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</si>
  <si>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</si>
  <si>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</si>
  <si>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</si>
  <si>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</si>
  <si>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</si>
  <si>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</si>
  <si>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</si>
  <si>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</si>
  <si>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</si>
  <si>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</si>
  <si>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</si>
  <si>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</si>
  <si>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</si>
  <si>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</si>
  <si>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</si>
  <si>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</si>
  <si>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</si>
  <si>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</si>
  <si>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</si>
  <si>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</si>
  <si>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</si>
  <si>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</si>
  <si>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</si>
  <si>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</si>
  <si>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</si>
  <si>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</si>
  <si>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</si>
  <si>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</si>
  <si>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</si>
  <si>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</si>
  <si>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</si>
  <si>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</si>
  <si>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</si>
  <si>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</si>
  <si>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</si>
  <si>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</si>
  <si>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</si>
  <si>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</si>
  <si>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</si>
  <si>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</si>
  <si>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</si>
  <si>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</si>
  <si>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</si>
  <si>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</si>
  <si>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</si>
  <si>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</si>
  <si>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</si>
  <si>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</si>
  <si>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</si>
  <si>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</si>
  <si>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</si>
  <si>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</si>
  <si>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</si>
  <si>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</si>
  <si>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</si>
  <si>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</si>
  <si>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</si>
  <si>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</si>
  <si>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</si>
  <si>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</si>
  <si>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</si>
  <si>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</si>
  <si>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</si>
  <si>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</si>
  <si>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</si>
  <si>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</si>
  <si>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</si>
  <si>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</si>
  <si>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</si>
  <si>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</si>
  <si>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</si>
  <si>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</si>
  <si>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</si>
  <si>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</si>
  <si>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</si>
  <si>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</si>
  <si>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</si>
  <si>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</si>
  <si>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</si>
  <si>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</si>
  <si>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</si>
  <si>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</si>
  <si>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</si>
  <si>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</si>
  <si>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</si>
  <si>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</si>
  <si>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</si>
  <si>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</si>
  <si>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</si>
  <si>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</si>
  <si>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</si>
  <si>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</si>
  <si>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</si>
  <si>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</si>
  <si>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</si>
  <si>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</si>
  <si>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</si>
  <si>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</si>
  <si>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</si>
  <si>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</si>
  <si>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</si>
  <si>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</si>
  <si>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</si>
  <si>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</si>
  <si>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</si>
  <si>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</si>
  <si>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</si>
  <si>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</si>
  <si>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</si>
  <si>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</si>
  <si>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</si>
  <si>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</si>
  <si>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</si>
  <si>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</si>
  <si>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</si>
  <si>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</si>
  <si>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</si>
  <si>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</si>
  <si>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</si>
  <si>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</si>
  <si>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</si>
  <si>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</si>
  <si>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</si>
  <si>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</si>
  <si>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</si>
  <si>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</si>
  <si>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</si>
  <si>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</si>
  <si>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</si>
  <si>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</si>
  <si>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</si>
  <si>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</si>
  <si>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</si>
  <si>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</si>
  <si>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</si>
  <si>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</si>
  <si>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</si>
  <si>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</si>
  <si>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</si>
  <si>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</si>
  <si>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</si>
  <si>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</si>
  <si>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</si>
  <si>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</si>
  <si>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</si>
  <si>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</si>
  <si>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</si>
  <si>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</si>
  <si>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</si>
  <si>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</si>
  <si>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</si>
  <si>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</si>
  <si>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</si>
  <si>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</si>
  <si>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</si>
  <si>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</si>
  <si>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</si>
  <si>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</si>
  <si>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</si>
  <si>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</si>
  <si>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</si>
  <si>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</si>
  <si>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</si>
  <si>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</si>
  <si>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</si>
  <si>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</si>
  <si>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</si>
  <si>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</si>
  <si>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</si>
  <si>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</si>
  <si>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</si>
  <si>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</si>
  <si>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</si>
  <si>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</si>
  <si>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</si>
  <si>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</si>
  <si>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</si>
  <si>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</si>
  <si>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</si>
  <si>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</si>
  <si>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</si>
  <si>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</si>
  <si>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</si>
  <si>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</si>
  <si>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</si>
  <si>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</si>
  <si>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</si>
  <si>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</si>
  <si>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</si>
  <si>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</si>
  <si>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</si>
  <si>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</si>
  <si>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</si>
  <si>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</si>
  <si>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</si>
  <si>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</si>
  <si>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</si>
  <si>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</si>
  <si>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</si>
  <si>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</si>
  <si>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</si>
  <si>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</si>
  <si>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</si>
  <si>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</si>
  <si>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</si>
  <si>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</si>
  <si>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</si>
  <si>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</si>
  <si>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</si>
  <si>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</si>
  <si>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</si>
  <si>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</si>
  <si>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</si>
  <si>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</si>
  <si>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</si>
  <si>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</si>
  <si>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</si>
  <si>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</si>
  <si>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</si>
  <si>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</si>
  <si>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</si>
  <si>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</si>
  <si>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</si>
  <si>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</si>
  <si>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</si>
  <si>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</si>
  <si>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</si>
  <si>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</si>
  <si>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</si>
  <si>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</si>
  <si>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</si>
  <si>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</si>
  <si>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</si>
  <si>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</si>
  <si>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</si>
  <si>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</si>
  <si>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</si>
  <si>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</si>
  <si>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</si>
  <si>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</si>
  <si>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</si>
  <si>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</si>
  <si>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</si>
  <si>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</si>
  <si>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</si>
  <si>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</si>
  <si>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</si>
  <si>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</si>
  <si>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</si>
  <si>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</si>
  <si>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</si>
  <si>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</si>
  <si>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</si>
  <si>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</si>
  <si>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</si>
  <si>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</si>
  <si>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</si>
  <si>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</si>
  <si>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</si>
  <si>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</si>
  <si>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</si>
  <si>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</si>
  <si>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</si>
  <si>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</si>
  <si>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</si>
  <si>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</si>
  <si>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</si>
  <si>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</si>
  <si>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</si>
  <si>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</si>
  <si>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</si>
  <si>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</si>
  <si>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</si>
  <si>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</si>
  <si>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</si>
  <si>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</si>
  <si>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</si>
  <si>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</si>
  <si>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</si>
  <si>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</si>
  <si>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</si>
  <si>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</si>
  <si>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</si>
  <si>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</si>
  <si>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</si>
  <si>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</si>
  <si>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</si>
  <si>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</si>
  <si>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</si>
  <si>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</si>
  <si>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</si>
  <si>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</si>
  <si>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</si>
  <si>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</si>
  <si>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</si>
  <si>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</si>
  <si>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</si>
  <si>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</si>
  <si>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</si>
  <si>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</si>
  <si>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</si>
  <si>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</si>
  <si>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</si>
  <si>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</si>
  <si>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</si>
  <si>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</si>
  <si>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</si>
  <si>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</si>
  <si>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</si>
  <si>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</si>
  <si>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</si>
  <si>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</si>
  <si>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</si>
  <si>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</si>
  <si>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</si>
  <si>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</si>
  <si>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</si>
  <si>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</si>
  <si>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</si>
  <si>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</si>
  <si>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</si>
  <si>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</si>
  <si>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</si>
  <si>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</si>
  <si>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</si>
  <si>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</si>
  <si>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</si>
  <si>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</si>
  <si>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</si>
  <si>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</si>
  <si>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</si>
  <si>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</si>
  <si>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</si>
  <si>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</si>
  <si>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</si>
  <si>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</si>
  <si>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</si>
  <si>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</si>
  <si>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</si>
  <si>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</si>
  <si>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</si>
  <si>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</si>
  <si>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</si>
  <si>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</si>
  <si>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</si>
  <si>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</si>
  <si>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</si>
  <si>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</si>
  <si>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</si>
  <si>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</si>
  <si>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</si>
  <si>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</si>
  <si>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</si>
  <si>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</si>
  <si>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</si>
  <si>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</si>
  <si>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</si>
  <si>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</si>
  <si>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</si>
  <si>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</si>
  <si>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</si>
  <si>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</si>
  <si>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</si>
  <si>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</si>
  <si>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</si>
  <si>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</si>
  <si>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</si>
  <si>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</si>
  <si>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</si>
  <si>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</si>
  <si>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</si>
  <si>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</si>
  <si>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</si>
  <si>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</si>
  <si>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</si>
  <si>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</si>
  <si>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</si>
  <si>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</si>
  <si>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</si>
  <si>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</si>
  <si>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</si>
  <si>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</si>
  <si>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</si>
  <si>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</si>
  <si>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</si>
  <si>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</si>
  <si>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</si>
  <si>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</si>
  <si>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</si>
  <si>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</si>
  <si>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</si>
  <si>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</si>
  <si>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</si>
  <si>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</si>
  <si>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</si>
  <si>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</si>
  <si>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</si>
  <si>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</si>
  <si>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</si>
  <si>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</si>
  <si>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</si>
  <si>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</si>
  <si>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</si>
  <si>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</si>
  <si>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</si>
  <si>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</si>
  <si>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</si>
  <si>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</si>
  <si>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</si>
  <si>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</si>
  <si>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</si>
  <si>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</si>
  <si>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</si>
  <si>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</si>
  <si>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</si>
  <si>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</si>
  <si>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</si>
  <si>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</si>
  <si>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</si>
  <si>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</si>
  <si>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</si>
  <si>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</si>
  <si>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</si>
  <si>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</si>
  <si>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</si>
  <si>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</si>
  <si>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</si>
  <si>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</si>
  <si>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</si>
  <si>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</si>
  <si>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</si>
  <si>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</si>
  <si>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</si>
  <si>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</si>
  <si>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</si>
  <si>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</si>
  <si>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</si>
  <si>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</si>
  <si>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</si>
  <si>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</si>
  <si>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</si>
  <si>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</si>
  <si>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</si>
  <si>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</si>
  <si>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</si>
  <si>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</si>
  <si>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</si>
  <si>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</si>
  <si>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</si>
  <si>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</si>
  <si>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</si>
  <si>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</si>
  <si>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</si>
  <si>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</si>
  <si>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</si>
  <si>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</si>
  <si>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</si>
  <si>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</si>
  <si>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</si>
  <si>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</si>
  <si>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</si>
  <si>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</si>
  <si>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</si>
  <si>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</si>
  <si>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</si>
  <si>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</si>
  <si>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</si>
  <si>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</si>
  <si>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</si>
  <si>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</si>
  <si>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</si>
  <si>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</si>
  <si>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</si>
  <si>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</si>
  <si>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</si>
  <si>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</si>
  <si>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</si>
  <si>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</si>
  <si>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</si>
  <si>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</si>
  <si>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</si>
  <si>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</si>
  <si>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</si>
  <si>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</si>
  <si>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</si>
  <si>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</si>
  <si>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</si>
  <si>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</si>
  <si>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</si>
  <si>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</si>
  <si>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</si>
  <si>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</si>
  <si>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</si>
  <si>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</si>
  <si>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</si>
  <si>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</si>
  <si>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</si>
  <si>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</si>
  <si>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</si>
  <si>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</si>
  <si>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</si>
  <si>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</si>
  <si>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</si>
  <si>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</si>
  <si>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</si>
  <si>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</si>
  <si>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</si>
  <si>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</si>
  <si>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</si>
  <si>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</si>
  <si>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</si>
  <si>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</si>
  <si>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</si>
  <si>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</si>
  <si>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</si>
  <si>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</si>
  <si>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</si>
  <si>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</si>
  <si>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</si>
  <si>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</si>
  <si>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</si>
  <si>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</si>
  <si>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</si>
  <si>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</si>
  <si>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</si>
  <si>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</si>
  <si>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</si>
  <si>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</si>
  <si>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</si>
  <si>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</si>
  <si>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</si>
  <si>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</si>
  <si>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</si>
  <si>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</si>
  <si>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</si>
  <si>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</si>
  <si>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</si>
  <si>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</si>
  <si>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</si>
  <si>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</si>
  <si>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</si>
  <si>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</si>
  <si>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</si>
  <si>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</si>
  <si>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</si>
  <si>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</si>
  <si>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</si>
  <si>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</si>
  <si>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</si>
  <si>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</si>
  <si>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</si>
  <si>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</si>
  <si>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</si>
  <si>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</si>
  <si>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</si>
  <si>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</si>
  <si>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</si>
  <si>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</si>
  <si>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</si>
  <si>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</si>
  <si>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</si>
  <si>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</si>
  <si>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</si>
  <si>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</si>
  <si>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</si>
  <si>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</si>
  <si>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</si>
  <si>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</si>
  <si>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</si>
  <si>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</si>
  <si>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</si>
  <si>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</si>
  <si>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</si>
  <si>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</si>
  <si>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</si>
  <si>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</si>
  <si>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</si>
  <si>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</si>
  <si>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</si>
  <si>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</si>
  <si>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</si>
  <si>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</si>
  <si>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</si>
  <si>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</si>
  <si>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</si>
  <si>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</si>
  <si>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</si>
  <si>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</si>
  <si>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</si>
  <si>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</si>
  <si>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</si>
  <si>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</si>
  <si>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</si>
  <si>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</si>
  <si>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</si>
  <si>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</si>
  <si>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</si>
  <si>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</si>
  <si>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</si>
  <si>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</si>
  <si>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</si>
  <si>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</si>
  <si>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</si>
  <si>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</si>
  <si>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</si>
  <si>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</si>
  <si>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</si>
  <si>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</si>
  <si>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</si>
  <si>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</si>
  <si>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</si>
  <si>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</si>
  <si>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</si>
  <si>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</si>
  <si>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</si>
  <si>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</si>
  <si>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</si>
  <si>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</si>
  <si>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</si>
  <si>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</si>
  <si>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</si>
  <si>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</si>
  <si>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</si>
  <si>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</si>
  <si>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</si>
  <si>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</si>
  <si>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</si>
  <si>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</si>
  <si>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</si>
  <si>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</si>
  <si>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</si>
  <si>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</si>
  <si>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</si>
  <si>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</si>
  <si>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</si>
  <si>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</si>
  <si>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</si>
  <si>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</si>
  <si>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</si>
  <si>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</si>
  <si>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</si>
  <si>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</si>
  <si>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</si>
  <si>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</si>
  <si>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</si>
  <si>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</si>
  <si>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</si>
  <si>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</si>
  <si>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</si>
  <si>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</si>
  <si>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</si>
  <si>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</si>
  <si>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</si>
  <si>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</si>
  <si>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</si>
  <si>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</si>
  <si>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</si>
  <si>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</si>
  <si>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</si>
  <si>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</si>
  <si>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</si>
  <si>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</si>
  <si>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</si>
  <si>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</si>
  <si>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</si>
  <si>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</si>
  <si>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</si>
  <si>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</si>
  <si>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</si>
  <si>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</si>
  <si>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</si>
  <si>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</si>
  <si>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</si>
  <si>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</si>
  <si>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</si>
  <si>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</si>
  <si>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</si>
  <si>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</si>
  <si>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</si>
  <si>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</si>
  <si>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</si>
  <si>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</si>
  <si>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</si>
  <si>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</si>
  <si>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</si>
  <si>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</si>
  <si>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</si>
  <si>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</si>
  <si>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</si>
  <si>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</si>
  <si>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</si>
  <si>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</si>
  <si>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</si>
  <si>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</si>
  <si>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</si>
  <si>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</si>
  <si>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</si>
  <si>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</si>
  <si>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</si>
  <si>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</si>
  <si>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</si>
  <si>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</si>
  <si>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</si>
  <si>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</si>
  <si>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</si>
  <si>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</si>
  <si>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</si>
  <si>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</si>
  <si>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</si>
  <si>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</si>
  <si>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</si>
  <si>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</si>
  <si>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</si>
  <si>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</si>
  <si>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</si>
  <si>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</si>
  <si>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</si>
  <si>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</si>
  <si>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</si>
  <si>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</si>
  <si>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</si>
  <si>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</si>
  <si>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</si>
  <si>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</si>
  <si>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</si>
  <si>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</si>
  <si>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</si>
  <si>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</si>
  <si>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</si>
  <si>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</si>
  <si>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</si>
  <si>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</si>
  <si>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</si>
  <si>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</si>
  <si>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</si>
  <si>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</si>
  <si>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</si>
  <si>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</si>
  <si>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</si>
  <si>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</si>
  <si>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</si>
  <si>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</si>
  <si>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</si>
  <si>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</si>
  <si>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</si>
  <si>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</si>
  <si>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</si>
  <si>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</si>
  <si>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</si>
  <si>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</si>
  <si>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</si>
  <si>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</si>
  <si>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</si>
  <si>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</si>
  <si>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</si>
  <si>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</si>
  <si>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</si>
  <si>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</si>
  <si>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</si>
  <si>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</si>
  <si>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</si>
  <si>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</si>
  <si>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</si>
  <si>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</si>
  <si>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</si>
  <si>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</si>
  <si>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</si>
  <si>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</si>
  <si>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</si>
  <si>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</si>
  <si>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</si>
  <si>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</si>
  <si>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</si>
  <si>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</si>
  <si>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</si>
  <si>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</si>
  <si>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</si>
  <si>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</si>
  <si>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</si>
  <si>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</si>
  <si>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</si>
  <si>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</si>
  <si>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</si>
  <si>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</si>
  <si>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</si>
  <si>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</si>
  <si>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</si>
  <si>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</si>
  <si>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</si>
  <si>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</si>
  <si>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</si>
  <si>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</si>
  <si>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</si>
  <si>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</si>
  <si>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</si>
  <si>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</si>
  <si>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</si>
  <si>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</si>
  <si>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</si>
  <si>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</si>
  <si>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</si>
  <si>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</si>
  <si>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</si>
  <si>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</si>
  <si>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</si>
  <si>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</si>
  <si>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</si>
  <si>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</si>
  <si>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</si>
  <si>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</si>
  <si>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</si>
  <si>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</si>
  <si>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</si>
  <si>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</si>
  <si>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</si>
  <si>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</si>
  <si>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</si>
  <si>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</si>
  <si>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</si>
  <si>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</si>
  <si>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</si>
  <si>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</si>
  <si>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</si>
  <si>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</si>
  <si>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</si>
  <si>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</si>
  <si>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</si>
  <si>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</si>
  <si>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</si>
  <si>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</si>
  <si>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</si>
  <si>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</si>
  <si>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</si>
  <si>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</si>
  <si>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</si>
  <si>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</si>
  <si>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</si>
  <si>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</si>
  <si>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</si>
  <si>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</si>
  <si>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</si>
  <si>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</si>
  <si>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</si>
  <si>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</si>
  <si>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</si>
  <si>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</si>
  <si>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</si>
  <si>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</si>
  <si>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</si>
  <si>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</si>
  <si>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</si>
  <si>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</si>
  <si>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</si>
  <si>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</si>
  <si>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</si>
  <si>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</si>
  <si>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</si>
  <si>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</si>
  <si>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</si>
  <si>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</si>
  <si>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</si>
  <si>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</si>
  <si>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</si>
  <si>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</si>
  <si>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</si>
  <si>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</si>
  <si>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</si>
  <si>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</si>
  <si>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</si>
  <si>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</si>
  <si>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</si>
  <si>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</si>
  <si>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</si>
  <si>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</si>
  <si>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</si>
  <si>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</si>
  <si>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</si>
  <si>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</si>
  <si>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</si>
  <si>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</si>
  <si>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</si>
  <si>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</si>
  <si>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</si>
  <si>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</si>
  <si>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</si>
  <si>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</si>
  <si>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</si>
  <si>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</si>
  <si>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</si>
  <si>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</si>
  <si>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</si>
  <si>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</si>
  <si>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</si>
  <si>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</si>
  <si>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</si>
  <si>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</si>
  <si>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</si>
  <si>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</si>
  <si>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</si>
  <si>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</si>
  <si>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</si>
  <si>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</si>
  <si>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</si>
  <si>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</si>
  <si>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</si>
  <si>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</si>
  <si>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</si>
  <si>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</si>
  <si>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</si>
  <si>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</si>
  <si>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</si>
  <si>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</si>
  <si>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</si>
  <si>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</si>
  <si>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</si>
  <si>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</si>
  <si>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</si>
  <si>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</si>
  <si>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</si>
  <si>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</si>
  <si>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</si>
  <si>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</si>
  <si>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</si>
  <si>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</si>
  <si>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</si>
  <si>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</si>
  <si>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</si>
  <si>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</si>
  <si>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</si>
  <si>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</si>
  <si>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</si>
  <si>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</si>
  <si>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</si>
  <si>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</si>
  <si>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</si>
  <si>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</si>
  <si>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</si>
  <si>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</si>
  <si>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</si>
  <si>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</si>
  <si>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</si>
  <si>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</si>
  <si>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</si>
  <si>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</si>
  <si>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</si>
  <si>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</si>
  <si>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</si>
  <si>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</si>
  <si>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</si>
  <si>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</si>
  <si>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</si>
  <si>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</si>
  <si>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</si>
  <si>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</si>
  <si>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</si>
  <si>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</si>
  <si>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</si>
  <si>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</si>
  <si>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</si>
  <si>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</si>
  <si>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</si>
  <si>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</si>
  <si>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</si>
  <si>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</si>
  <si>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</si>
  <si>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</si>
  <si>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</si>
  <si>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</si>
  <si>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</si>
  <si>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</si>
  <si>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</si>
  <si>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</si>
  <si>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</si>
  <si>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</si>
  <si>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</si>
  <si>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</si>
  <si>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</si>
  <si>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</si>
  <si>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</si>
  <si>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</si>
  <si>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</si>
  <si>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</si>
  <si>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</si>
  <si>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</si>
  <si>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</si>
  <si>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</si>
  <si>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</si>
  <si>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</si>
  <si>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</si>
  <si>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</si>
  <si>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</si>
  <si>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</si>
  <si>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</si>
  <si>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</si>
  <si>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</si>
  <si>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</si>
  <si>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</si>
  <si>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</si>
  <si>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</si>
  <si>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</si>
  <si>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</si>
  <si>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</si>
  <si>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</si>
  <si>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</si>
  <si>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</si>
  <si>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</si>
  <si>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</si>
  <si>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</si>
  <si>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</si>
  <si>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</si>
  <si>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</si>
  <si>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</si>
  <si>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</si>
  <si>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</si>
  <si>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</si>
  <si>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</si>
  <si>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</si>
  <si>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</si>
  <si>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</si>
  <si>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</si>
  <si>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</si>
  <si>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</si>
  <si>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</si>
  <si>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</si>
  <si>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</si>
  <si>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</si>
  <si>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</si>
  <si>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</si>
  <si>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</si>
  <si>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</si>
  <si>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</si>
  <si>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</si>
  <si>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</si>
  <si>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</si>
  <si>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</si>
  <si>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</si>
  <si>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</si>
  <si>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</si>
  <si>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</si>
  <si>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</si>
  <si>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</si>
  <si>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</si>
  <si>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</si>
  <si>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</si>
  <si>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</si>
  <si>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</si>
  <si>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</si>
  <si>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</si>
  <si>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</si>
  <si>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</si>
  <si>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</si>
  <si>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</si>
  <si>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</si>
  <si>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</si>
  <si>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</si>
  <si>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</si>
  <si>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</si>
  <si>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</si>
  <si>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</si>
  <si>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</si>
  <si>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</si>
  <si>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</si>
  <si>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</si>
  <si>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</si>
  <si>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</si>
  <si>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</si>
  <si>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</si>
  <si>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</si>
  <si>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</si>
  <si>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</si>
  <si>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</si>
  <si>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</si>
  <si>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</si>
  <si>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</si>
  <si>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</si>
  <si>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</si>
  <si>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</si>
  <si>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</si>
  <si>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</si>
  <si>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</si>
  <si>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</si>
  <si>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</si>
  <si>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</si>
  <si>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</si>
  <si>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</si>
  <si>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</si>
  <si>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</si>
  <si>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</si>
  <si>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</si>
  <si>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</si>
  <si>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</si>
  <si>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</si>
  <si>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</si>
  <si>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</si>
  <si>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</si>
  <si>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</si>
  <si>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</si>
  <si>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</si>
  <si>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</si>
  <si>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</si>
  <si>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</si>
  <si>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</si>
  <si>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</si>
  <si>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</si>
  <si>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</si>
  <si>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</si>
  <si>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</si>
  <si>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</si>
  <si>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</si>
  <si>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</si>
  <si>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</si>
  <si>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</si>
  <si>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</si>
  <si>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</si>
  <si>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</si>
  <si>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</si>
  <si>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</si>
  <si>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</si>
  <si>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</si>
  <si>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</si>
  <si>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</si>
  <si>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</si>
  <si>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</si>
  <si>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</si>
  <si>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</si>
  <si>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</si>
  <si>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</si>
  <si>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</si>
  <si>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</si>
  <si>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</si>
  <si>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</si>
  <si>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</si>
  <si>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</si>
  <si>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</si>
  <si>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</si>
  <si>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</si>
  <si>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</si>
  <si>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</si>
  <si>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</si>
  <si>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</si>
  <si>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</si>
  <si>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</si>
  <si>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</si>
  <si>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</si>
  <si>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</si>
  <si>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</si>
  <si>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</si>
  <si>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</si>
  <si>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</si>
  <si>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</si>
  <si>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</si>
  <si>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</si>
  <si>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</si>
  <si>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</si>
  <si>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</si>
  <si>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</si>
  <si>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</si>
  <si>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</si>
  <si>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</si>
  <si>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</si>
  <si>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</si>
  <si>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</si>
  <si>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</si>
  <si>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</si>
  <si>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</si>
  <si>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</si>
  <si>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</si>
  <si>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</si>
  <si>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</si>
  <si>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</si>
  <si>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</si>
  <si>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</si>
  <si>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</si>
  <si>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</si>
  <si>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</si>
  <si>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</si>
  <si>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</si>
  <si>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</si>
  <si>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</si>
  <si>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</si>
  <si>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</si>
  <si>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</si>
  <si>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</si>
  <si>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</si>
  <si>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</si>
  <si>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</si>
  <si>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</si>
  <si>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</si>
  <si>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</si>
  <si>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</si>
  <si>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</si>
  <si>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</si>
  <si>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</si>
  <si>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</si>
  <si>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</si>
  <si>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</si>
  <si>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</si>
  <si>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</si>
  <si>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</si>
  <si>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</si>
  <si>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</si>
  <si>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</si>
  <si>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</si>
  <si>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</si>
  <si>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</si>
  <si>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</si>
  <si>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</si>
  <si>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</si>
  <si>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</si>
  <si>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</si>
  <si>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</si>
  <si>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</si>
  <si>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</si>
  <si>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</si>
  <si>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</si>
  <si>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</si>
  <si>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</si>
  <si>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</si>
  <si>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</si>
  <si>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</si>
  <si>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</si>
  <si>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</si>
  <si>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</si>
  <si>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</si>
  <si>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</si>
  <si>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</si>
  <si>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</si>
  <si>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</si>
  <si>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</si>
  <si>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</si>
  <si>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</si>
  <si>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</si>
  <si>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</si>
  <si>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</si>
  <si>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</si>
  <si>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</si>
  <si>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</si>
  <si>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</si>
  <si>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</si>
  <si>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</si>
  <si>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</si>
  <si>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</si>
  <si>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</si>
  <si>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</si>
  <si>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</si>
  <si>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</si>
  <si>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</si>
  <si>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</si>
  <si>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</si>
  <si>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</si>
  <si>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</si>
  <si>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</si>
  <si>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</si>
  <si>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</si>
  <si>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</si>
  <si>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</si>
  <si>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</si>
  <si>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</si>
  <si>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</si>
  <si>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</si>
  <si>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</si>
  <si>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</si>
  <si>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</si>
  <si>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</si>
  <si>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</si>
  <si>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</si>
  <si>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</si>
  <si>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</si>
  <si>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</si>
  <si>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</si>
  <si>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</si>
  <si>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</si>
  <si>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</si>
  <si>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</si>
  <si>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</si>
  <si>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</si>
  <si>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</si>
  <si>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</si>
  <si>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</si>
  <si>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</si>
  <si>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</si>
  <si>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</si>
  <si>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</si>
  <si>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</si>
  <si>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</si>
  <si>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</si>
  <si>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</si>
  <si>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</si>
  <si>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</si>
  <si>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</si>
  <si>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</si>
  <si>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</si>
  <si>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</si>
  <si>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</si>
  <si>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</si>
  <si>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</si>
  <si>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</si>
  <si>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</si>
  <si>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</si>
  <si>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</si>
  <si>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</si>
  <si>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</si>
  <si>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</si>
  <si>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</si>
  <si>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</si>
  <si>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</si>
  <si>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</si>
  <si>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</si>
  <si>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</si>
  <si>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</si>
  <si>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</si>
  <si>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</si>
  <si>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</si>
  <si>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</si>
  <si>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</si>
  <si>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</si>
  <si>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</si>
  <si>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</si>
  <si>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</si>
  <si>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</si>
  <si>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</si>
  <si>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</si>
  <si>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</si>
  <si>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</si>
  <si>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</si>
  <si>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</si>
  <si>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</si>
  <si>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</si>
  <si>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</si>
  <si>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</si>
  <si>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</si>
  <si>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</si>
  <si>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</si>
  <si>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</si>
  <si>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</si>
  <si>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</si>
  <si>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</si>
  <si>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</si>
  <si>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</si>
  <si>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</si>
  <si>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</si>
  <si>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</si>
  <si>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</si>
  <si>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</si>
  <si>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</si>
  <si>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</si>
  <si>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</si>
  <si>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</si>
  <si>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</si>
  <si>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</si>
  <si>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</si>
  <si>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</si>
  <si>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</si>
  <si>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</si>
  <si>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</si>
  <si>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</si>
  <si>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</si>
  <si>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</si>
  <si>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</si>
  <si>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</si>
  <si>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</si>
  <si>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</si>
  <si>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</si>
  <si>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</si>
  <si>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</si>
  <si>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</si>
  <si>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</si>
  <si>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</si>
  <si>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</si>
  <si>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</si>
  <si>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</si>
  <si>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</si>
  <si>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</si>
  <si>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</si>
  <si>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</si>
  <si>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</si>
  <si>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</si>
  <si>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</si>
  <si>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</si>
  <si>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</si>
  <si>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</si>
  <si>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</si>
  <si>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</si>
  <si>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</si>
  <si>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</si>
  <si>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</si>
  <si>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</si>
  <si>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</si>
  <si>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</si>
  <si>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</si>
  <si>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</si>
  <si>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</si>
  <si>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</si>
  <si>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</si>
  <si>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</si>
  <si>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</si>
  <si>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</si>
  <si>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</si>
  <si>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</si>
  <si>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</si>
  <si>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</si>
  <si>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</si>
  <si>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</si>
  <si>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</si>
  <si>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</si>
  <si>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</si>
  <si>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</si>
  <si>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</si>
  <si>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</si>
  <si>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</si>
  <si>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</si>
  <si>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</si>
  <si>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</si>
  <si>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</si>
  <si>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</si>
  <si>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</si>
  <si>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</si>
  <si>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</si>
  <si>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</si>
  <si>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</si>
  <si>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</si>
  <si>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</si>
  <si>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</si>
  <si>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</si>
  <si>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</si>
  <si>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</si>
  <si>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</si>
  <si>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</si>
  <si>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</si>
  <si>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</si>
  <si>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</si>
  <si>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</si>
  <si>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</si>
  <si>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</si>
  <si>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</si>
  <si>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</si>
  <si>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</si>
  <si>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</si>
  <si>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</si>
  <si>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</si>
  <si>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</si>
  <si>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</si>
  <si>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</si>
  <si>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</si>
  <si>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</si>
  <si>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</si>
  <si>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</si>
  <si>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</si>
  <si>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</si>
  <si>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</si>
  <si>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</si>
  <si>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</si>
  <si>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</si>
  <si>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</si>
  <si>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</si>
  <si>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</si>
  <si>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</si>
  <si>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</si>
  <si>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</si>
  <si>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</si>
  <si>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</si>
  <si>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</si>
  <si>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</si>
  <si>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</si>
  <si>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</si>
  <si>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</si>
  <si>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</si>
  <si>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</si>
  <si>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</si>
  <si>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</si>
  <si>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</si>
  <si>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</si>
  <si>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</si>
  <si>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</si>
  <si>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</si>
  <si>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</si>
  <si>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</si>
  <si>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</si>
  <si>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</si>
  <si>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</si>
  <si>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</si>
  <si>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</si>
  <si>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</si>
  <si>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</si>
  <si>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</si>
  <si>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</si>
  <si>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</si>
  <si>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</si>
  <si>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</si>
  <si>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</si>
  <si>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</si>
  <si>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</si>
  <si>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</si>
  <si>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</si>
  <si>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</si>
  <si>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</si>
  <si>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</si>
  <si>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</si>
  <si>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</si>
  <si>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</si>
  <si>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</si>
  <si>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</si>
  <si>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</si>
  <si>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</si>
  <si>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</si>
  <si>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</si>
  <si>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</si>
  <si>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</si>
  <si>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</si>
  <si>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</si>
  <si>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</si>
  <si>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</si>
  <si>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</si>
  <si>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</si>
  <si>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</si>
  <si>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</si>
  <si>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</si>
  <si>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</si>
  <si>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</si>
  <si>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</si>
  <si>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</si>
  <si>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</si>
  <si>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</si>
  <si>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</si>
  <si>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</si>
  <si>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</si>
  <si>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</si>
  <si>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</si>
  <si>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</si>
  <si>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</si>
  <si>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</si>
  <si>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</si>
  <si>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</si>
  <si>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</si>
  <si>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</si>
  <si>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</si>
  <si>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</si>
  <si>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</si>
  <si>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</si>
  <si>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</si>
  <si>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</si>
  <si>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</si>
  <si>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</si>
  <si>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</si>
  <si>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</si>
  <si>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</si>
  <si>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</si>
  <si>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</si>
  <si>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</si>
  <si>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</si>
  <si>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</si>
  <si>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</si>
  <si>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</si>
  <si>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</si>
  <si>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</si>
  <si>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</si>
  <si>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</si>
  <si>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</si>
  <si>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</si>
  <si>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</si>
  <si>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</si>
  <si>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</si>
  <si>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</si>
  <si>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</si>
  <si>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</si>
  <si>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</si>
  <si>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</si>
  <si>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</si>
  <si>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</si>
  <si>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</si>
  <si>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</si>
  <si>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</si>
  <si>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</si>
  <si>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</si>
  <si>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</si>
  <si>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</si>
  <si>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</si>
  <si>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</si>
  <si>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</si>
  <si>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</si>
  <si>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</si>
  <si>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</si>
  <si>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</si>
  <si>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</si>
  <si>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</si>
  <si>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</si>
  <si>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</si>
  <si>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</si>
  <si>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</si>
  <si>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</si>
  <si>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</si>
  <si>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</si>
  <si>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</si>
  <si>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</si>
  <si>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</si>
  <si>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</si>
  <si>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</si>
  <si>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</si>
  <si>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</si>
  <si>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</si>
  <si>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</si>
  <si>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</si>
  <si>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</si>
  <si>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</si>
  <si>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</si>
  <si>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</si>
  <si>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</si>
  <si>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</si>
  <si>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</si>
  <si>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</si>
  <si>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</si>
  <si>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</si>
  <si>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</si>
  <si>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</si>
  <si>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</si>
  <si>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</si>
  <si>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</si>
  <si>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</si>
  <si>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</si>
  <si>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</si>
  <si>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</si>
  <si>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</si>
  <si>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</si>
  <si>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</si>
  <si>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</si>
  <si>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</si>
  <si>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</si>
  <si>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</si>
  <si>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</si>
  <si>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</si>
  <si>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</si>
  <si>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</si>
  <si>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</si>
  <si>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</si>
  <si>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</si>
  <si>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</si>
  <si>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</si>
  <si>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</si>
  <si>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</si>
  <si>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</si>
  <si>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</si>
  <si>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</si>
  <si>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</si>
  <si>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</si>
  <si>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</si>
  <si>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</si>
  <si>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</si>
  <si>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</si>
  <si>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</si>
  <si>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</si>
  <si>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</si>
  <si>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</si>
  <si>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</si>
  <si>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</si>
  <si>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</si>
  <si>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</si>
  <si>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</si>
  <si>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</si>
  <si>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</si>
  <si>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</si>
  <si>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</si>
  <si>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</si>
  <si>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</si>
  <si>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</si>
  <si>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</si>
  <si>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</si>
  <si>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</si>
  <si>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</si>
  <si>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</si>
  <si>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</si>
  <si>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</si>
  <si>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</si>
  <si>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</si>
  <si>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</si>
  <si>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</si>
  <si>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</si>
  <si>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</si>
  <si>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</si>
  <si>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</si>
  <si>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</si>
  <si>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</si>
  <si>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</si>
  <si>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</si>
  <si>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</si>
  <si>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</si>
  <si>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</si>
  <si>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</si>
  <si>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</si>
  <si>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</si>
  <si>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</si>
  <si>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</si>
  <si>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</si>
  <si>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</si>
  <si>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</si>
  <si>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</si>
  <si>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</si>
  <si>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</si>
  <si>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</si>
  <si>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</si>
  <si>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</si>
  <si>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</si>
  <si>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</si>
  <si>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</si>
  <si>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</si>
  <si>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</si>
  <si>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</si>
  <si>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</si>
  <si>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</si>
  <si>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</si>
  <si>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</si>
  <si>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</si>
  <si>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</si>
  <si>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</si>
  <si>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</si>
  <si>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</si>
  <si>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</si>
  <si>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</si>
  <si>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</si>
  <si>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</si>
  <si>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</si>
  <si>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</si>
  <si>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</si>
  <si>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</si>
  <si>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</si>
  <si>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</si>
  <si>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</si>
  <si>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</si>
  <si>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</si>
  <si>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</si>
  <si>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</si>
  <si>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</si>
  <si>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</si>
  <si>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</si>
  <si>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</si>
  <si>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</si>
  <si>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</si>
  <si>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</si>
  <si>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</si>
  <si>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</si>
  <si>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</si>
  <si>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</si>
  <si>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</si>
  <si>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</si>
  <si>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</si>
  <si>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</si>
  <si>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</si>
  <si>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</si>
  <si>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</si>
  <si>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</si>
  <si>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</si>
  <si>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</si>
  <si>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</si>
  <si>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</si>
  <si>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</si>
  <si>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</si>
  <si>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</si>
  <si>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</si>
  <si>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</si>
  <si>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</si>
  <si>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</si>
  <si>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</si>
  <si>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</si>
  <si>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</si>
  <si>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</si>
  <si>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</si>
  <si>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</si>
  <si>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</si>
  <si>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</si>
  <si>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</si>
  <si>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</si>
  <si>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</si>
  <si>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</si>
  <si>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</si>
  <si>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</si>
  <si>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</si>
  <si>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</si>
  <si>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</si>
  <si>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</si>
  <si>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</si>
  <si>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</si>
  <si>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</si>
  <si>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</si>
  <si>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</si>
  <si>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</si>
  <si>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</si>
  <si>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</si>
  <si>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</si>
  <si>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</si>
  <si>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</si>
  <si>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</si>
  <si>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</si>
  <si>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</si>
  <si>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</si>
  <si>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</si>
  <si>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</si>
  <si>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</si>
  <si>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</si>
  <si>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</si>
  <si>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</si>
  <si>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</si>
  <si>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</si>
  <si>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</si>
  <si>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</si>
  <si>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</si>
  <si>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</si>
  <si>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</si>
  <si>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</si>
  <si>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</si>
  <si>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</si>
  <si>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</si>
  <si>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</si>
  <si>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</si>
  <si>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</si>
  <si>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</si>
  <si>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</si>
  <si>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</si>
  <si>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</si>
  <si>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</si>
  <si>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</si>
  <si>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</si>
  <si>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</si>
  <si>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</si>
  <si>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</si>
  <si>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</si>
  <si>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</si>
  <si>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</si>
  <si>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</si>
  <si>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</si>
  <si>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</si>
  <si>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</si>
  <si>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</si>
  <si>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</si>
  <si>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</si>
  <si>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</si>
  <si>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</si>
  <si>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</si>
  <si>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</si>
  <si>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</si>
  <si>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</si>
  <si>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</si>
  <si>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</si>
  <si>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</si>
  <si>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</si>
  <si>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</si>
  <si>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</si>
  <si>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</si>
  <si>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</si>
  <si>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</si>
  <si>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</si>
  <si>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</si>
  <si>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</si>
  <si>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</si>
  <si>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</si>
  <si>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</si>
  <si>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</si>
  <si>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</si>
  <si>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</si>
  <si>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</si>
  <si>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</si>
  <si>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</si>
  <si>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</si>
  <si>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</si>
  <si>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</si>
  <si>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</si>
  <si>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</si>
  <si>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</si>
  <si>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</si>
  <si>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</si>
  <si>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</si>
  <si>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</si>
  <si>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</si>
  <si>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</si>
  <si>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</si>
  <si>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</si>
  <si>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</si>
  <si>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</si>
  <si>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</si>
  <si>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</si>
  <si>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</si>
  <si>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</si>
  <si>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</si>
  <si>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</si>
  <si>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</si>
  <si>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</si>
  <si>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</si>
  <si>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</si>
  <si>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</si>
  <si>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</si>
  <si>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</si>
  <si>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</si>
  <si>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</si>
  <si>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</si>
  <si>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</si>
  <si>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</si>
  <si>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</si>
  <si>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</si>
  <si>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</si>
  <si>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</si>
  <si>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</si>
  <si>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</si>
  <si>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</si>
  <si>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</si>
  <si>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</si>
  <si>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</si>
  <si>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</si>
  <si>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</si>
  <si>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</si>
  <si>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</si>
  <si>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</si>
  <si>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</si>
  <si>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</si>
  <si>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</si>
  <si>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</si>
  <si>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</si>
  <si>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</si>
  <si>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</si>
  <si>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</si>
  <si>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</si>
  <si>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</si>
  <si>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</si>
  <si>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</si>
  <si>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</si>
  <si>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</si>
  <si>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</si>
  <si>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</si>
  <si>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</si>
  <si>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</si>
  <si>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</si>
  <si>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</si>
  <si>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</si>
  <si>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</si>
  <si>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</si>
  <si>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</si>
  <si>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</si>
  <si>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</si>
  <si>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</si>
  <si>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</si>
  <si>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</si>
  <si>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</si>
  <si>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</si>
  <si>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</si>
  <si>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</si>
  <si>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</si>
  <si>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</si>
  <si>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</si>
  <si>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</si>
  <si>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</si>
  <si>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</si>
  <si>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</si>
  <si>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</si>
  <si>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</si>
  <si>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</si>
  <si>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</si>
  <si>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</si>
  <si>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</si>
  <si>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</si>
  <si>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</si>
  <si>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</si>
  <si>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</si>
  <si>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</si>
  <si>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</si>
  <si>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</si>
  <si>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</si>
  <si>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</si>
  <si>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</si>
  <si>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</si>
  <si>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</si>
  <si>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</si>
  <si>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</si>
  <si>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</si>
  <si>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</si>
  <si>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</si>
  <si>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</si>
  <si>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</si>
  <si>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</si>
  <si>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</si>
  <si>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</si>
  <si>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</si>
  <si>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</si>
  <si>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</si>
  <si>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</si>
  <si>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</si>
  <si>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</si>
  <si>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</si>
  <si>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</si>
  <si>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</si>
  <si>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</si>
  <si>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</si>
  <si>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</si>
  <si>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</si>
  <si>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</si>
  <si>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</si>
  <si>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</si>
  <si>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</si>
  <si>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</si>
  <si>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</si>
  <si>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</si>
  <si>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</si>
  <si>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</si>
  <si>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</si>
  <si>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</si>
  <si>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</si>
  <si>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</si>
  <si>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</si>
  <si>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</si>
  <si>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</si>
  <si>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</si>
  <si>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</si>
  <si>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</si>
  <si>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</si>
  <si>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</si>
  <si>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</si>
  <si>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</si>
  <si>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</si>
  <si>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</si>
  <si>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</si>
  <si>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</si>
  <si>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</si>
  <si>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</si>
  <si>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</si>
  <si>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</si>
  <si>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</si>
  <si>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</si>
  <si>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</si>
  <si>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</si>
  <si>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</si>
  <si>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</si>
  <si>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</si>
  <si>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</si>
  <si>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</si>
  <si>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</si>
  <si>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</si>
  <si>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</si>
  <si>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</si>
  <si>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</si>
  <si>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</si>
  <si>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</si>
  <si>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</si>
  <si>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</si>
  <si>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</si>
  <si>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</si>
  <si>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</si>
  <si>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</si>
  <si>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</si>
  <si>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</si>
  <si>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</si>
  <si>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</si>
  <si>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</si>
  <si>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</si>
  <si>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</si>
  <si>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</si>
  <si>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</si>
  <si>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</si>
  <si>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</si>
  <si>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</si>
  <si>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</si>
  <si>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</si>
  <si>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</si>
  <si>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</si>
  <si>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</si>
  <si>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</si>
  <si>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</si>
  <si>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</si>
  <si>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</si>
  <si>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</si>
  <si>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</si>
  <si>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</si>
  <si>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</si>
  <si>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</si>
  <si>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</si>
  <si>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</si>
  <si>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</si>
  <si>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</si>
  <si>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</si>
  <si>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</si>
  <si>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</si>
  <si>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</si>
  <si>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</si>
  <si>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</si>
  <si>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</si>
  <si>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</si>
  <si>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</si>
  <si>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</si>
  <si>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</si>
  <si>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</si>
  <si>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</si>
  <si>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</si>
  <si>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</si>
  <si>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</si>
  <si>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</si>
  <si>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</si>
  <si>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</si>
  <si>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</si>
  <si>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</si>
  <si>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</si>
  <si>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</si>
  <si>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</si>
  <si>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</si>
  <si>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</si>
  <si>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</si>
  <si>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</si>
  <si>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</si>
  <si>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</si>
  <si>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</si>
  <si>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</si>
  <si>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</si>
  <si>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</si>
  <si>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</si>
  <si>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</si>
  <si>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</si>
  <si>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</si>
  <si>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</si>
  <si>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</si>
  <si>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</si>
  <si>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</si>
  <si>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</si>
  <si>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</si>
  <si>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</si>
  <si>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</si>
  <si>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</si>
  <si>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</si>
  <si>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</si>
  <si>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</si>
  <si>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</si>
  <si>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</si>
  <si>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</si>
  <si>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</si>
  <si>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</si>
  <si>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</si>
  <si>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</si>
  <si>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</si>
  <si>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</si>
  <si>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</si>
  <si>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</si>
  <si>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</si>
  <si>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</si>
  <si>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</si>
  <si>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</si>
  <si>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</si>
  <si>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</si>
  <si>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</si>
  <si>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</si>
  <si>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</si>
  <si>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</si>
  <si>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</si>
  <si>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</si>
  <si>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</si>
  <si>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</si>
  <si>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</si>
  <si>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</si>
  <si>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</si>
  <si>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</si>
  <si>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</si>
  <si>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</si>
  <si>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</si>
  <si>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</si>
  <si>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</si>
  <si>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</si>
  <si>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</si>
  <si>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</si>
  <si>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</si>
  <si>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</si>
  <si>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</si>
  <si>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</si>
  <si>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</si>
  <si>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</si>
  <si>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</si>
  <si>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</si>
  <si>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</si>
  <si>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</si>
  <si>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</si>
  <si>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</si>
  <si>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</si>
  <si>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</si>
  <si>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</si>
  <si>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</si>
  <si>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</si>
  <si>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</si>
  <si>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</si>
  <si>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</si>
  <si>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</si>
  <si>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</si>
  <si>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</si>
  <si>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</si>
  <si>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</si>
  <si>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</si>
  <si>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</si>
  <si>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</si>
  <si>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</si>
  <si>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</si>
  <si>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</si>
  <si>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</si>
  <si>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</si>
  <si>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</si>
  <si>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</si>
  <si>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</si>
  <si>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</si>
  <si>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</si>
  <si>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</si>
  <si>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</si>
  <si>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</si>
  <si>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</si>
  <si>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</si>
  <si>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</si>
  <si>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</si>
  <si>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</si>
  <si>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</si>
  <si>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</si>
  <si>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</si>
  <si>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</si>
  <si>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</si>
  <si>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</si>
  <si>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</si>
  <si>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</si>
  <si>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</si>
  <si>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</si>
  <si>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</si>
  <si>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</si>
  <si>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</si>
  <si>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</si>
  <si>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</si>
  <si>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</si>
  <si>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</si>
  <si>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</si>
  <si>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</si>
  <si>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</si>
  <si>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</si>
  <si>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</si>
  <si>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</si>
  <si>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</si>
  <si>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</si>
  <si>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</si>
  <si>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</si>
  <si>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</si>
  <si>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</si>
  <si>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</si>
  <si>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</si>
  <si>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</si>
  <si>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</si>
  <si>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</si>
  <si>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</si>
  <si>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</si>
  <si>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</si>
  <si>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</si>
  <si>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</si>
  <si>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</si>
  <si>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</si>
  <si>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</si>
  <si>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</si>
  <si>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</si>
  <si>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</si>
  <si>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</si>
  <si>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</si>
  <si>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</si>
  <si>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</si>
  <si>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</si>
  <si>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</si>
  <si>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</si>
  <si>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</si>
  <si>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</si>
  <si>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</si>
  <si>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</si>
  <si>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</si>
  <si>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</si>
  <si>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</si>
  <si>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</si>
  <si>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</si>
  <si>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</si>
  <si>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</si>
  <si>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</si>
  <si>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</si>
  <si>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</si>
  <si>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</si>
  <si>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</si>
  <si>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</si>
  <si>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</si>
  <si>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</si>
  <si>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</si>
  <si>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</si>
  <si>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</si>
  <si>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</si>
  <si>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</si>
  <si>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</si>
  <si>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</si>
  <si>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</si>
  <si>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</si>
  <si>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</si>
  <si>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</si>
  <si>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</si>
  <si>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</si>
  <si>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</si>
  <si>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</si>
  <si>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</si>
  <si>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</si>
  <si>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</si>
  <si>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</si>
  <si>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</si>
  <si>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</si>
  <si>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</si>
  <si>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</si>
  <si>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</si>
  <si>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</si>
  <si>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</si>
  <si>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</si>
  <si>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</si>
  <si>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</si>
  <si>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</si>
  <si>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</si>
  <si>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</si>
  <si>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</si>
  <si>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</si>
  <si>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</si>
  <si>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</si>
  <si>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</si>
  <si>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</si>
  <si>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</si>
  <si>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</si>
  <si>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</si>
  <si>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</si>
  <si>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</si>
  <si>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</si>
  <si>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</si>
  <si>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</si>
  <si>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</si>
  <si>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</si>
  <si>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</si>
  <si>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</si>
  <si>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</si>
  <si>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</si>
  <si>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</si>
  <si>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</si>
  <si>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</si>
  <si>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</si>
  <si>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</si>
  <si>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</si>
  <si>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</si>
  <si>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</si>
  <si>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</si>
  <si>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</si>
  <si>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</si>
  <si>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</si>
  <si>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</si>
  <si>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</si>
  <si>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</si>
  <si>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</si>
  <si>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</si>
  <si>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</si>
  <si>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</si>
  <si>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</si>
  <si>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</si>
  <si>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</si>
  <si>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</si>
  <si>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</si>
  <si>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</si>
  <si>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</si>
  <si>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</si>
  <si>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</si>
  <si>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</si>
  <si>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</si>
  <si>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</si>
  <si>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</si>
  <si>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</si>
  <si>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</si>
  <si>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</si>
  <si>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</si>
  <si>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</si>
  <si>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</si>
  <si>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</si>
  <si>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</si>
  <si>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</si>
  <si>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</si>
  <si>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</si>
  <si>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</si>
  <si>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</si>
  <si>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</si>
  <si>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</si>
  <si>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</si>
  <si>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</si>
  <si>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</si>
  <si>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</si>
  <si>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</si>
  <si>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</si>
  <si>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</si>
  <si>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</si>
  <si>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</si>
  <si>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</si>
  <si>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</si>
  <si>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</si>
  <si>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</si>
  <si>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</si>
  <si>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</si>
  <si>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</si>
  <si>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</si>
  <si>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</si>
  <si>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</si>
  <si>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</si>
  <si>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</si>
  <si>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</si>
  <si>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</si>
  <si>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</si>
  <si>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</si>
  <si>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</si>
  <si>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</si>
  <si>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</si>
  <si>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</si>
  <si>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</si>
  <si>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</si>
  <si>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</si>
  <si>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</si>
  <si>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</si>
  <si>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</si>
  <si>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</si>
  <si>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</si>
  <si>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</si>
  <si>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</si>
  <si>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</si>
  <si>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</si>
  <si>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</si>
  <si>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</si>
  <si>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</si>
  <si>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</si>
  <si>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</si>
  <si>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</si>
  <si>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</si>
  <si>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</si>
  <si>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</si>
  <si>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</si>
  <si>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</si>
  <si>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</si>
  <si>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</si>
  <si>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</si>
  <si>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</si>
  <si>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</si>
  <si>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</si>
  <si>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</si>
  <si>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</si>
  <si>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</si>
  <si>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</si>
  <si>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</si>
  <si>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</si>
  <si>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</si>
  <si>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</si>
  <si>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</si>
  <si>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</si>
  <si>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</si>
  <si>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</si>
  <si>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</si>
  <si>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</si>
  <si>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</si>
  <si>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</si>
  <si>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</si>
  <si>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</si>
  <si>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</si>
  <si>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</si>
  <si>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</si>
  <si>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</si>
  <si>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</si>
  <si>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</si>
  <si>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</si>
  <si>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</si>
  <si>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</si>
  <si>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</si>
  <si>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</si>
  <si>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</si>
  <si>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</si>
  <si>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</si>
  <si>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</si>
  <si>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</si>
  <si>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</si>
  <si>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</si>
  <si>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</si>
  <si>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</si>
  <si>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</si>
  <si>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</si>
  <si>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</si>
  <si>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</si>
  <si>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</si>
  <si>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</si>
  <si>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</si>
  <si>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</si>
  <si>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</si>
  <si>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</si>
  <si>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</si>
  <si>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</si>
  <si>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</si>
  <si>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</si>
  <si>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</si>
  <si>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</si>
  <si>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</si>
  <si>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</si>
  <si>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</si>
  <si>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</si>
  <si>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</si>
  <si>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</si>
  <si>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</si>
  <si>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</si>
  <si>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</si>
  <si>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</si>
  <si>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</si>
  <si>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</si>
  <si>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</si>
  <si>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</si>
  <si>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</si>
  <si>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</si>
  <si>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</si>
  <si>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</si>
  <si>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</si>
  <si>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</si>
  <si>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</si>
  <si>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</si>
  <si>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</si>
  <si>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</si>
  <si>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</si>
  <si>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</si>
  <si>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</si>
  <si>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</si>
  <si>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</si>
  <si>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</si>
  <si>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</si>
  <si>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</si>
  <si>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</si>
  <si>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</si>
  <si>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</si>
  <si>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</si>
  <si>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</si>
  <si>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</si>
  <si>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</si>
  <si>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</si>
  <si>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</si>
  <si>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</si>
  <si>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</si>
  <si>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</si>
  <si>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</si>
  <si>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</si>
  <si>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</si>
  <si>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</si>
  <si>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</si>
  <si>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</si>
  <si>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</si>
  <si>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</si>
  <si>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</si>
  <si>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</si>
  <si>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</si>
  <si>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</si>
  <si>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</si>
  <si>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</si>
  <si>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</si>
  <si>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</si>
  <si>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</si>
  <si>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</si>
  <si>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</si>
  <si>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</si>
  <si>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</si>
  <si>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</si>
  <si>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</si>
  <si>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</si>
  <si>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</si>
  <si>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</si>
  <si>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</si>
  <si>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</si>
  <si>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</si>
  <si>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</si>
  <si>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</si>
  <si>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</si>
  <si>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</si>
  <si>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</si>
  <si>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</si>
  <si>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</si>
  <si>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</si>
  <si>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</si>
  <si>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</si>
  <si>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</si>
  <si>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</si>
  <si>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</si>
  <si>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</si>
  <si>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</si>
  <si>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</si>
  <si>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</si>
  <si>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</si>
  <si>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</si>
  <si>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</si>
  <si>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</si>
  <si>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</si>
  <si>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</si>
  <si>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</si>
  <si>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</si>
  <si>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</si>
  <si>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</si>
  <si>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</si>
  <si>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</si>
  <si>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</si>
  <si>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</si>
  <si>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</si>
  <si>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</si>
  <si>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</si>
  <si>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</si>
  <si>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</si>
  <si>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</si>
  <si>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</si>
  <si>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</si>
  <si>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</si>
  <si>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</si>
  <si>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</si>
  <si>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</si>
  <si>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</si>
  <si>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</si>
  <si>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</si>
  <si>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</si>
  <si>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</si>
  <si>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</si>
  <si>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</si>
  <si>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</si>
  <si>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</si>
  <si>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</si>
  <si>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</si>
  <si>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</si>
  <si>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</si>
  <si>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</si>
  <si>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</si>
  <si>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</si>
  <si>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</si>
  <si>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</si>
  <si>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</si>
  <si>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</si>
  <si>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</si>
  <si>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</si>
  <si>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</si>
  <si>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</si>
  <si>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</si>
  <si>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</si>
  <si>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</si>
  <si>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</si>
  <si>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</si>
  <si>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</si>
  <si>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</si>
  <si>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</si>
  <si>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</si>
  <si>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</si>
  <si>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</si>
  <si>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</si>
  <si>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</si>
  <si>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</si>
  <si>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</si>
  <si>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</si>
  <si>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</si>
  <si>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</si>
  <si>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</si>
  <si>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</si>
  <si>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</si>
  <si>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</si>
  <si>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</si>
  <si>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</si>
  <si>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</si>
  <si>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</si>
  <si>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</si>
  <si>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</si>
  <si>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</si>
  <si>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</si>
  <si>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</si>
  <si>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</si>
  <si>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</si>
  <si>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</si>
  <si>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</si>
  <si>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</si>
  <si>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</si>
  <si>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</si>
  <si>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</si>
  <si>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</si>
  <si>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</si>
  <si>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</si>
  <si>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</si>
  <si>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</si>
  <si>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</si>
  <si>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</si>
  <si>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</si>
  <si>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</si>
  <si>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</si>
  <si>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</si>
  <si>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</si>
  <si>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</si>
  <si>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</si>
  <si>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</si>
  <si>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</si>
  <si>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</si>
  <si>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</si>
  <si>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</si>
  <si>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</si>
  <si>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</si>
  <si>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</si>
  <si>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</si>
  <si>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</si>
  <si>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</si>
  <si>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</si>
  <si>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</si>
  <si>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</si>
  <si>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</si>
  <si>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</si>
  <si>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</si>
  <si>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</si>
  <si>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</si>
  <si>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</si>
  <si>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</si>
  <si>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</si>
  <si>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</si>
  <si>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</si>
  <si>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</si>
  <si>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</si>
  <si>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</si>
  <si>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</si>
  <si>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</si>
  <si>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</si>
  <si>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</si>
  <si>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</si>
  <si>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</si>
  <si>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</si>
  <si>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</si>
  <si>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</si>
  <si>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</si>
  <si>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</si>
  <si>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</si>
  <si>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</si>
  <si>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</si>
  <si>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</si>
  <si>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</si>
  <si>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</si>
  <si>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</si>
  <si>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</si>
  <si>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</si>
  <si>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</si>
  <si>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</si>
  <si>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</si>
  <si>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</si>
  <si>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</si>
  <si>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</si>
  <si>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</si>
  <si>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</si>
  <si>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</si>
  <si>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</si>
  <si>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</si>
  <si>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</si>
  <si>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</si>
  <si>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</si>
  <si>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</si>
  <si>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</si>
  <si>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</si>
  <si>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</si>
  <si>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</si>
  <si>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</si>
  <si>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</si>
  <si>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</si>
  <si>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</si>
  <si>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</si>
  <si>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</si>
  <si>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</si>
  <si>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</si>
  <si>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</si>
  <si>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</si>
  <si>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</si>
  <si>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</si>
  <si>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</si>
  <si>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</si>
  <si>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</si>
  <si>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</si>
  <si>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</si>
  <si>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</si>
  <si>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</si>
  <si>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</si>
  <si>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</si>
  <si>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</si>
  <si>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</si>
  <si>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</si>
  <si>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</si>
  <si>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</si>
  <si>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</si>
  <si>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</si>
  <si>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</si>
  <si>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</si>
  <si>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</si>
  <si>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</si>
  <si>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</si>
  <si>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</si>
  <si>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</si>
  <si>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</si>
  <si>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</si>
  <si>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</si>
  <si>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</si>
  <si>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</si>
  <si>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</si>
  <si>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</si>
  <si>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</si>
  <si>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</si>
  <si>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</si>
  <si>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</si>
  <si>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</si>
  <si>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</si>
  <si>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</si>
  <si>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</si>
  <si>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</si>
  <si>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</si>
  <si>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</si>
  <si>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</si>
  <si>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</si>
  <si>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</si>
  <si>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</si>
  <si>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</si>
  <si>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</si>
  <si>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</si>
  <si>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</si>
  <si>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</si>
  <si>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</si>
  <si>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</si>
  <si>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</si>
  <si>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</si>
  <si>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</si>
  <si>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</si>
  <si>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</si>
  <si>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</si>
  <si>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</si>
  <si>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</si>
  <si>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</si>
  <si>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</si>
  <si>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</si>
  <si>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</si>
  <si>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</si>
  <si>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</si>
  <si>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</si>
  <si>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</si>
  <si>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</si>
  <si>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</si>
  <si>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</si>
  <si>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</si>
  <si>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</si>
  <si>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</si>
  <si>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</si>
  <si>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</si>
  <si>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</si>
  <si>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</si>
  <si>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</si>
  <si>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</si>
  <si>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</si>
  <si>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</si>
  <si>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</si>
  <si>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</si>
  <si>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</si>
  <si>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</si>
  <si>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</si>
  <si>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</si>
  <si>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</si>
  <si>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</si>
  <si>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</si>
  <si>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</si>
  <si>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</si>
  <si>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</si>
  <si>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</si>
  <si>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</si>
  <si>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</si>
  <si>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</si>
  <si>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</si>
  <si>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</si>
  <si>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</si>
  <si>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</si>
  <si>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</si>
  <si>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</si>
  <si>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</si>
  <si>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</si>
  <si>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</si>
  <si>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</si>
  <si>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</si>
  <si>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</si>
  <si>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</si>
  <si>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</si>
  <si>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</si>
  <si>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</si>
  <si>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</si>
  <si>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</si>
  <si>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</si>
  <si>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</si>
  <si>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</si>
  <si>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</si>
  <si>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</si>
  <si>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</si>
  <si>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</si>
  <si>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</si>
  <si>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</si>
  <si>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</si>
  <si>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</si>
  <si>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</si>
  <si>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</si>
  <si>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</si>
  <si>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</si>
  <si>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</si>
  <si>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</si>
  <si>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</si>
  <si>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</si>
  <si>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</si>
  <si>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</si>
  <si>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</si>
  <si>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</si>
  <si>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</si>
  <si>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</si>
  <si>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</si>
  <si>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</si>
  <si>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</si>
  <si>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</si>
  <si>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</si>
  <si>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</si>
  <si>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</si>
  <si>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</si>
  <si>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</si>
  <si>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</si>
  <si>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</si>
  <si>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</si>
  <si>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</si>
  <si>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</si>
  <si>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</si>
  <si>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</si>
  <si>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</si>
  <si>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</si>
  <si>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</si>
  <si>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</si>
  <si>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</si>
  <si>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</si>
  <si>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</si>
  <si>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</si>
  <si>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</si>
  <si>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</si>
  <si>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</si>
  <si>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</si>
  <si>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</si>
  <si>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</si>
  <si>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</si>
  <si>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</si>
  <si>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</si>
  <si>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</si>
  <si>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</si>
  <si>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</si>
  <si>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</si>
  <si>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</si>
  <si>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</si>
  <si>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</si>
  <si>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</si>
  <si>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</si>
  <si>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</si>
  <si>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</si>
  <si>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</si>
  <si>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</si>
  <si>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</si>
  <si>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</si>
  <si>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</si>
  <si>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</si>
  <si>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</si>
  <si>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</si>
  <si>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</si>
  <si>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</si>
  <si>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</si>
  <si>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</si>
  <si>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</si>
  <si>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</si>
  <si>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</si>
  <si>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</si>
  <si>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</si>
  <si>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</si>
  <si>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</si>
  <si>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</si>
  <si>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</si>
  <si>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</si>
  <si>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</si>
  <si>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</si>
  <si>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</si>
  <si>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</si>
  <si>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</si>
  <si>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</si>
  <si>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</si>
  <si>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</si>
  <si>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</si>
  <si>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</si>
  <si>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</si>
  <si>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</si>
  <si>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</si>
  <si>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</si>
  <si>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</si>
  <si>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</si>
  <si>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</si>
  <si>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</si>
  <si>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</si>
  <si>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</si>
  <si>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</si>
  <si>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</si>
  <si>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</si>
  <si>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</si>
  <si>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</si>
  <si>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</si>
  <si>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</si>
  <si>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</si>
  <si>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</si>
  <si>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</si>
  <si>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</si>
  <si>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</si>
  <si>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</si>
  <si>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</si>
  <si>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</si>
  <si>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</si>
  <si>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</si>
  <si>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</si>
  <si>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</si>
  <si>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</si>
  <si>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</si>
  <si>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</si>
  <si>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</si>
  <si>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</si>
  <si>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</si>
  <si>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</si>
  <si>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</si>
  <si>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</si>
  <si>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</si>
  <si>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</si>
  <si>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</si>
  <si>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</si>
  <si>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</si>
  <si>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</si>
  <si>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</si>
  <si>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</si>
  <si>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</si>
  <si>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</si>
  <si>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</si>
  <si>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</si>
  <si>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</si>
  <si>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</si>
  <si>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</si>
  <si>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</si>
  <si>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</si>
  <si>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</si>
  <si>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</si>
  <si>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</si>
  <si>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</si>
  <si>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</si>
  <si>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</si>
  <si>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</si>
  <si>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</si>
  <si>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</si>
  <si>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</si>
  <si>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</si>
  <si>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</si>
  <si>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</si>
  <si>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</si>
  <si>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</si>
  <si>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</si>
  <si>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</si>
  <si>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</si>
  <si>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</si>
  <si>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</si>
  <si>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</si>
  <si>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</si>
  <si>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</si>
  <si>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</si>
  <si>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</si>
  <si>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</si>
  <si>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</si>
  <si>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</si>
  <si>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</si>
  <si>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</si>
  <si>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</si>
  <si>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</si>
  <si>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</si>
  <si>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</si>
  <si>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</si>
  <si>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</si>
  <si>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</si>
  <si>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</si>
  <si>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</si>
  <si>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</si>
  <si>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</si>
  <si>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</si>
  <si>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</si>
  <si>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</si>
  <si>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</si>
  <si>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</si>
  <si>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</si>
  <si>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</si>
  <si>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</si>
  <si>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</si>
  <si>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</si>
  <si>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</si>
  <si>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</si>
  <si>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</si>
  <si>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</si>
  <si>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</si>
  <si>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</si>
  <si>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</si>
  <si>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</si>
  <si>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</si>
  <si>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</si>
  <si>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</si>
  <si>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</si>
  <si>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</si>
  <si>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</si>
  <si>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</si>
  <si>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</si>
  <si>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</si>
  <si>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</si>
  <si>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</si>
  <si>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</si>
  <si>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</si>
  <si>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</si>
  <si>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</si>
  <si>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</si>
  <si>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</si>
  <si>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</si>
  <si>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</si>
  <si>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</si>
  <si>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</si>
  <si>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</si>
  <si>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</si>
  <si>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</si>
  <si>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</si>
  <si>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</si>
  <si>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</si>
  <si>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</si>
  <si>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</si>
  <si>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</si>
  <si>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</si>
  <si>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</si>
  <si>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</si>
  <si>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</si>
  <si>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</si>
  <si>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</si>
  <si>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</si>
  <si>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</si>
  <si>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</si>
  <si>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</si>
  <si>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</si>
  <si>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</si>
  <si>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</si>
  <si>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</si>
  <si>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</si>
  <si>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</si>
  <si>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</si>
  <si>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</si>
  <si>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</si>
  <si>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</si>
  <si>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</si>
  <si>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</si>
  <si>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</si>
  <si>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</si>
  <si>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</si>
  <si>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</si>
  <si>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</si>
  <si>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</si>
  <si>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</si>
  <si>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</si>
  <si>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</si>
  <si>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</si>
  <si>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</si>
  <si>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</si>
  <si>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</si>
  <si>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</si>
  <si>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</si>
  <si>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</si>
  <si>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</si>
  <si>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</si>
  <si>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</si>
  <si>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</si>
  <si>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</si>
  <si>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</si>
  <si>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</si>
  <si>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</si>
  <si>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</si>
  <si>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</si>
  <si>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</si>
  <si>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</si>
  <si>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</si>
  <si>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</si>
  <si>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</si>
  <si>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</si>
  <si>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</si>
  <si>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</si>
  <si>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</si>
  <si>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</si>
  <si>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</si>
  <si>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</si>
  <si>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</si>
  <si>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</si>
  <si>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</si>
  <si>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</si>
  <si>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</si>
  <si>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</si>
  <si>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</si>
  <si>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</si>
  <si>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</si>
  <si>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</si>
  <si>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</si>
  <si>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</si>
  <si>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</si>
  <si>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</si>
  <si>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</si>
  <si>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</si>
  <si>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</si>
  <si>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</si>
  <si>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</si>
  <si>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</si>
  <si>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</si>
  <si>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</si>
  <si>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</si>
  <si>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</si>
  <si>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</si>
  <si>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</si>
  <si>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</si>
  <si>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</si>
  <si>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</si>
  <si>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</si>
  <si>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</si>
  <si>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</si>
  <si>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</si>
  <si>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</si>
  <si>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</si>
  <si>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</si>
  <si>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</si>
  <si>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</si>
  <si>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</si>
  <si>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</si>
  <si>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</si>
  <si>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</si>
  <si>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</si>
  <si>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</si>
  <si>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</si>
  <si>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</si>
  <si>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</si>
  <si>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</si>
  <si>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</si>
  <si>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</si>
  <si>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</si>
  <si>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</si>
  <si>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</si>
  <si>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</si>
  <si>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</si>
  <si>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</si>
  <si>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</si>
  <si>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</si>
  <si>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</si>
  <si>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</si>
  <si>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</si>
  <si>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</si>
  <si>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</si>
  <si>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</si>
  <si>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</si>
  <si>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</si>
  <si>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</si>
  <si>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</si>
  <si>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</si>
  <si>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</si>
  <si>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</si>
  <si>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</si>
  <si>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</si>
  <si>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</si>
  <si>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</si>
  <si>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</si>
  <si>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</si>
  <si>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</si>
  <si>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</si>
  <si>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</si>
  <si>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</si>
  <si>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</si>
  <si>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</si>
  <si>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</si>
  <si>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</si>
  <si>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</si>
  <si>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</si>
  <si>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</si>
  <si>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</si>
  <si>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</si>
  <si>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</si>
  <si>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</si>
  <si>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</si>
  <si>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</si>
  <si>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</si>
  <si>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</si>
  <si>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</si>
  <si>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</si>
  <si>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</si>
  <si>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</si>
  <si>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</si>
  <si>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</si>
  <si>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</si>
  <si>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</si>
  <si>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</si>
  <si>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</si>
  <si>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</si>
  <si>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</si>
  <si>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</si>
  <si>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</si>
  <si>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</si>
  <si>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</si>
  <si>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</si>
  <si>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</si>
  <si>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</si>
  <si>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</si>
  <si>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</si>
  <si>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</si>
  <si>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</si>
  <si>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</si>
  <si>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</si>
  <si>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</si>
  <si>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</si>
  <si>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</si>
  <si>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</si>
  <si>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</si>
  <si>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</si>
  <si>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</si>
  <si>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</si>
  <si>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</si>
  <si>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</si>
  <si>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</si>
  <si>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</si>
  <si>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</si>
  <si>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</si>
  <si>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</si>
  <si>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</si>
  <si>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</si>
  <si>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</si>
  <si>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</si>
  <si>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</si>
  <si>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</si>
  <si>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</si>
  <si>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</si>
  <si>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</si>
  <si>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</si>
  <si>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</si>
  <si>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</si>
  <si>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</si>
  <si>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</si>
  <si>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</si>
  <si>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</si>
  <si>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</si>
  <si>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</si>
  <si>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</si>
  <si>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</si>
  <si>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</si>
  <si>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</si>
  <si>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</si>
  <si>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</si>
  <si>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</si>
  <si>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</si>
  <si>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</si>
  <si>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</si>
  <si>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</si>
  <si>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</si>
  <si>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</si>
  <si>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</si>
  <si>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</si>
  <si>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</si>
  <si>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</si>
  <si>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</si>
  <si>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</si>
  <si>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</si>
  <si>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</si>
  <si>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</si>
  <si>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</si>
  <si>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</si>
  <si>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</si>
  <si>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</si>
  <si>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</si>
  <si>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</si>
  <si>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</si>
  <si>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</si>
  <si>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</si>
  <si>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</si>
  <si>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</si>
  <si>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</si>
  <si>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</si>
  <si>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</si>
  <si>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</si>
  <si>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</si>
  <si>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</si>
  <si>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</si>
  <si>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</si>
  <si>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</si>
  <si>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</si>
  <si>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</si>
  <si>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</si>
  <si>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</si>
  <si>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</si>
  <si>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</si>
  <si>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</si>
  <si>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</si>
  <si>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</si>
  <si>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</si>
  <si>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</si>
  <si>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</si>
  <si>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</si>
  <si>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</si>
  <si>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</si>
  <si>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</si>
  <si>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</si>
  <si>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</si>
  <si>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</si>
  <si>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</si>
  <si>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</si>
  <si>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</si>
  <si>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</si>
  <si>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</si>
  <si>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</si>
  <si>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</si>
  <si>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</si>
  <si>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</si>
  <si>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</si>
  <si>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</si>
  <si>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</si>
  <si>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</si>
  <si>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</si>
  <si>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</si>
  <si>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</si>
  <si>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</si>
  <si>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</si>
  <si>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</si>
  <si>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</si>
  <si>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</si>
  <si>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</si>
  <si>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</si>
  <si>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</si>
  <si>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</si>
  <si>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</si>
  <si>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</si>
  <si>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</si>
  <si>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</si>
  <si>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</si>
  <si>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</si>
  <si>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</si>
  <si>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</si>
  <si>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</si>
  <si>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</si>
  <si>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</si>
  <si>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</si>
  <si>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</si>
  <si>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</si>
  <si>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</si>
  <si>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</si>
  <si>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</si>
  <si>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</si>
  <si>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</si>
  <si>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</si>
  <si>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</si>
  <si>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</si>
  <si>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</si>
  <si>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</si>
  <si>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</si>
  <si>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</si>
  <si>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</si>
  <si>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</si>
  <si>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</si>
  <si>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</si>
  <si>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</si>
  <si>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</si>
  <si>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</si>
  <si>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</si>
  <si>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</si>
  <si>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</si>
  <si>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</si>
  <si>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</si>
  <si>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</si>
  <si>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</si>
  <si>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</si>
  <si>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</si>
  <si>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</si>
  <si>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</si>
  <si>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</si>
  <si>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</si>
  <si>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</si>
  <si>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</si>
  <si>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</si>
  <si>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</si>
  <si>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</si>
  <si>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</si>
  <si>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</si>
  <si>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</si>
  <si>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</si>
  <si>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</si>
  <si>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</si>
  <si>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</si>
  <si>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</si>
  <si>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</si>
  <si>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</si>
  <si>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</si>
  <si>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</si>
  <si>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</si>
  <si>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</si>
  <si>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</si>
  <si>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</si>
  <si>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</si>
  <si>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</si>
  <si>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</si>
  <si>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</si>
  <si>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</si>
  <si>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</si>
  <si>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</si>
  <si>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</si>
  <si>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</si>
  <si>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</si>
  <si>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</si>
  <si>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</si>
  <si>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</si>
  <si>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</si>
  <si>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</si>
  <si>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</si>
  <si>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</si>
  <si>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</si>
  <si>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</si>
  <si>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</si>
  <si>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</si>
  <si>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</si>
  <si>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</si>
  <si>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</si>
  <si>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</si>
  <si>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</si>
  <si>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</si>
  <si>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</si>
  <si>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</si>
  <si>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</si>
  <si>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</si>
  <si>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</si>
  <si>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</si>
  <si>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</si>
  <si>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</si>
  <si>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</si>
  <si>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</si>
  <si>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</si>
  <si>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</si>
  <si>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</si>
  <si>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</si>
  <si>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</si>
  <si>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</si>
  <si>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</si>
  <si>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</si>
  <si>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</si>
  <si>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</si>
  <si>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</si>
  <si>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</si>
  <si>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</si>
  <si>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</si>
  <si>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</si>
  <si>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</si>
  <si>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</si>
  <si>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</si>
  <si>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</si>
  <si>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</si>
  <si>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</si>
  <si>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</si>
  <si>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</si>
  <si>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</si>
  <si>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</si>
  <si>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</si>
  <si>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</si>
  <si>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</si>
  <si>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</si>
  <si>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</si>
  <si>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</si>
  <si>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</si>
  <si>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</si>
  <si>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</si>
  <si>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</si>
  <si>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</si>
  <si>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</si>
  <si>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</si>
  <si>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</si>
  <si>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</si>
  <si>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</si>
  <si>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</si>
  <si>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</si>
  <si>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</si>
  <si>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</si>
  <si>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</si>
  <si>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</si>
  <si>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</si>
  <si>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</si>
  <si>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</si>
  <si>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</si>
  <si>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</si>
  <si>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</si>
  <si>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</si>
  <si>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</si>
  <si>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</si>
  <si>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</si>
  <si>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</si>
  <si>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</si>
  <si>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</si>
  <si>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</si>
  <si>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</si>
  <si>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</si>
  <si>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</si>
  <si>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</si>
  <si>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</si>
  <si>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</si>
  <si>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</si>
  <si>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</si>
  <si>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</si>
  <si>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</si>
  <si>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</si>
  <si>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</si>
  <si>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</si>
  <si>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</si>
  <si>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</si>
  <si>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</si>
  <si>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</si>
  <si>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</si>
  <si>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</si>
  <si>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</si>
  <si>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</si>
  <si>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</si>
  <si>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</si>
  <si>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</si>
  <si>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</si>
  <si>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</si>
  <si>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</si>
  <si>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</si>
  <si>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</si>
  <si>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</si>
  <si>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</si>
  <si>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</si>
  <si>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</si>
  <si>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</si>
  <si>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</si>
  <si>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</si>
  <si>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</si>
  <si>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</si>
  <si>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</si>
  <si>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</si>
  <si>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</si>
  <si>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</si>
  <si>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</si>
  <si>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</si>
  <si>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</si>
  <si>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</si>
  <si>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</si>
  <si>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</si>
  <si>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</si>
  <si>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</si>
  <si>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</si>
  <si>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</si>
  <si>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</si>
  <si>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</si>
  <si>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</si>
  <si>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</si>
  <si>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</si>
  <si>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</si>
  <si>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</si>
  <si>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</si>
  <si>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</si>
  <si>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</si>
  <si>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</si>
  <si>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</si>
  <si>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</si>
  <si>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</si>
  <si>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</si>
  <si>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</si>
  <si>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</si>
  <si>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</si>
  <si>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</si>
  <si>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</si>
  <si>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</si>
  <si>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</si>
  <si>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</si>
  <si>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</si>
  <si>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</si>
  <si>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</si>
  <si>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</si>
  <si>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</si>
  <si>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</si>
  <si>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</si>
  <si>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</si>
  <si>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</si>
  <si>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</si>
  <si>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</si>
  <si>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</si>
  <si>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</si>
  <si>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</si>
  <si>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</si>
  <si>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</si>
  <si>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</si>
  <si>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</si>
  <si>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</si>
  <si>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</si>
  <si>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</si>
  <si>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</si>
  <si>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</si>
  <si>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</si>
  <si>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</si>
  <si>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</si>
  <si>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</si>
  <si>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</si>
  <si>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</si>
  <si>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</si>
  <si>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</si>
  <si>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</si>
  <si>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</si>
  <si>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</si>
  <si>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</si>
  <si>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</si>
  <si>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</si>
  <si>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</si>
  <si>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</si>
  <si>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</si>
  <si>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</si>
  <si>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</si>
  <si>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</si>
  <si>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</si>
  <si>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</si>
  <si>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</si>
  <si>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</si>
  <si>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</si>
  <si>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</si>
  <si>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</si>
  <si>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</si>
  <si>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</si>
  <si>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</si>
  <si>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</si>
  <si>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</si>
  <si>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</si>
  <si>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</si>
  <si>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</si>
  <si>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</si>
  <si>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</si>
  <si>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</si>
  <si>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</si>
  <si>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</si>
  <si>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</si>
  <si>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</si>
  <si>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</si>
  <si>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</si>
  <si>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</si>
  <si>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</si>
  <si>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</si>
  <si>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</si>
  <si>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</si>
  <si>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</si>
  <si>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</si>
  <si>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</si>
  <si>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</si>
  <si>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</si>
  <si>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</si>
  <si>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</si>
  <si>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</si>
  <si>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</si>
  <si>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</si>
  <si>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</si>
  <si>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</si>
  <si>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</si>
  <si>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</si>
  <si>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</si>
  <si>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</si>
  <si>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</si>
  <si>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</si>
  <si>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</si>
  <si>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</si>
  <si>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</si>
  <si>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</si>
  <si>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</si>
  <si>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</si>
  <si>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</si>
  <si>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</si>
  <si>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</si>
  <si>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</si>
  <si>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</si>
  <si>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</si>
  <si>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</si>
  <si>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</si>
  <si>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</si>
  <si>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</si>
  <si>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</si>
  <si>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</si>
  <si>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</si>
  <si>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</si>
  <si>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</si>
  <si>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</si>
  <si>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</si>
  <si>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</si>
  <si>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</si>
  <si>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</si>
  <si>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</si>
  <si>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</si>
  <si>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</si>
  <si>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</si>
  <si>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</si>
  <si>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</si>
  <si>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</si>
  <si>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</si>
  <si>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</si>
  <si>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</si>
  <si>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</si>
  <si>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</si>
  <si>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</si>
  <si>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</si>
  <si>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</si>
  <si>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</si>
  <si>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</si>
  <si>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</si>
  <si>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</si>
  <si>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</si>
  <si>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</si>
  <si>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</si>
  <si>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</si>
  <si>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</si>
  <si>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</si>
  <si>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</si>
  <si>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</si>
  <si>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</si>
  <si>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</si>
  <si>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</si>
  <si>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</si>
  <si>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</si>
  <si>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</si>
  <si>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</si>
  <si>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</si>
  <si>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</si>
  <si>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</si>
  <si>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</si>
  <si>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</si>
  <si>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</si>
  <si>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</si>
  <si>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</si>
  <si>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</si>
  <si>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</si>
  <si>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</si>
  <si>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</si>
  <si>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</si>
  <si>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</si>
  <si>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</si>
  <si>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</si>
  <si>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</si>
  <si>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</si>
  <si>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</si>
  <si>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</si>
  <si>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</si>
  <si>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</si>
  <si>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</si>
  <si>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</si>
  <si>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</si>
  <si>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</si>
  <si>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</si>
  <si>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</si>
  <si>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</si>
  <si>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</si>
  <si>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</si>
  <si>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</si>
  <si>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</si>
  <si>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</si>
  <si>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</si>
  <si>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</si>
  <si>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</si>
  <si>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</si>
  <si>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</si>
  <si>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</si>
  <si>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</si>
  <si>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</si>
  <si>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</si>
  <si>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</si>
  <si>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</si>
  <si>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</si>
  <si>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</si>
  <si>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</si>
  <si>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</si>
  <si>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</si>
  <si>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</si>
  <si>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</si>
  <si>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</si>
  <si>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</si>
  <si>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</si>
  <si>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</si>
  <si>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</si>
  <si>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</si>
  <si>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</si>
  <si>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</si>
  <si>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</si>
  <si>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</si>
  <si>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</si>
  <si>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</si>
  <si>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</si>
  <si>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</si>
  <si>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</si>
  <si>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</si>
  <si>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</si>
  <si>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</si>
  <si>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</si>
  <si>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</si>
  <si>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</si>
  <si>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</si>
  <si>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</si>
  <si>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</si>
  <si>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</si>
  <si>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</si>
  <si>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</si>
  <si>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</si>
  <si>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</si>
  <si>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</si>
  <si>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</si>
  <si>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</si>
  <si>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</si>
  <si>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</si>
  <si>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</si>
  <si>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</si>
  <si>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</si>
  <si>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</si>
  <si>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</si>
  <si>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</si>
  <si>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</si>
  <si>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</si>
  <si>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</si>
  <si>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</si>
  <si>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</si>
  <si>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</si>
  <si>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</si>
  <si>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</si>
  <si>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</si>
  <si>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</si>
  <si>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</si>
  <si>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</si>
  <si>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</si>
  <si>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</si>
  <si>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</si>
  <si>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</si>
  <si>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</si>
  <si>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</si>
  <si>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</si>
  <si>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</si>
  <si>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</si>
  <si>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</si>
  <si>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</si>
  <si>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</si>
  <si>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</si>
  <si>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</si>
  <si>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</si>
  <si>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</si>
  <si>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</si>
  <si>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</si>
  <si>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</si>
  <si>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</si>
  <si>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</si>
  <si>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</si>
  <si>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</si>
  <si>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</si>
  <si>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</si>
  <si>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</si>
  <si>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</si>
  <si>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</si>
  <si>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</si>
  <si>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</si>
  <si>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</si>
  <si>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</si>
  <si>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</si>
  <si>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</si>
  <si>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</si>
  <si>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</si>
  <si>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</si>
  <si>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</si>
  <si>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</si>
  <si>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</si>
  <si>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</si>
  <si>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</si>
  <si>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</si>
  <si>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</si>
  <si>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</si>
  <si>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</si>
  <si>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</si>
  <si>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</si>
  <si>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</si>
  <si>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</si>
  <si>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</si>
  <si>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</si>
  <si>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</si>
  <si>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</si>
  <si>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</si>
  <si>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</si>
  <si>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</si>
  <si>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</si>
  <si>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</si>
  <si>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</si>
  <si>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</si>
  <si>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</si>
  <si>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</si>
  <si>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</si>
  <si>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</si>
  <si>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</si>
  <si>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</si>
  <si>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</si>
  <si>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</si>
  <si>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</si>
  <si>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</si>
  <si>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</si>
  <si>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</si>
  <si>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</si>
  <si>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</si>
  <si>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</si>
  <si>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</si>
  <si>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</si>
  <si>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</si>
  <si>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</si>
  <si>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</si>
  <si>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</si>
  <si>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</si>
  <si>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</si>
  <si>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</si>
  <si>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</si>
  <si>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</si>
  <si>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</si>
  <si>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</si>
  <si>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</si>
  <si>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</si>
  <si>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</si>
  <si>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</si>
  <si>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</si>
  <si>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</si>
  <si>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</si>
  <si>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</si>
  <si>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</si>
  <si>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</si>
  <si>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</si>
  <si>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</si>
  <si>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</si>
  <si>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</si>
  <si>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</si>
  <si>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</si>
  <si>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</si>
  <si>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</si>
  <si>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</si>
  <si>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</si>
  <si>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</si>
  <si>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</si>
  <si>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</si>
  <si>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</si>
  <si>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</si>
  <si>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</si>
  <si>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</si>
  <si>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</si>
  <si>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</si>
  <si>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</si>
  <si>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</si>
  <si>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</si>
  <si>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</si>
  <si>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</si>
  <si>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</si>
  <si>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</si>
  <si>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</si>
  <si>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</si>
  <si>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</si>
  <si>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</si>
  <si>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</si>
  <si>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</si>
  <si>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</si>
  <si>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</si>
  <si>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</si>
  <si>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</si>
  <si>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</si>
  <si>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</si>
  <si>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</si>
  <si>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</si>
  <si>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</si>
  <si>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</si>
  <si>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</si>
  <si>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</si>
  <si>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</si>
  <si>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</si>
  <si>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</si>
  <si>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</si>
  <si>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</si>
  <si>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</si>
  <si>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</si>
  <si>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</si>
  <si>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</si>
  <si>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</si>
  <si>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</si>
  <si>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</si>
  <si>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</si>
  <si>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</si>
  <si>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</si>
  <si>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</si>
  <si>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</si>
  <si>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</si>
  <si>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</si>
  <si>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</si>
  <si>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</si>
  <si>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</si>
  <si>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</si>
  <si>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</si>
  <si>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</si>
  <si>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</si>
  <si>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</si>
  <si>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</si>
  <si>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</si>
  <si>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</si>
  <si>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</si>
  <si>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</si>
  <si>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</si>
  <si>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</si>
  <si>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</si>
  <si>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</si>
  <si>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</si>
  <si>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</si>
  <si>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</si>
  <si>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</si>
  <si>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</si>
  <si>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</si>
  <si>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</si>
  <si>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</si>
  <si>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</si>
  <si>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</si>
  <si>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</si>
  <si>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</si>
  <si>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</si>
  <si>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</si>
  <si>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</si>
  <si>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</si>
  <si>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</si>
  <si>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</si>
  <si>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</si>
  <si>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</si>
  <si>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</si>
  <si>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</si>
  <si>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</si>
  <si>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</si>
  <si>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</si>
  <si>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</si>
  <si>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</si>
  <si>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</si>
  <si>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</si>
  <si>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</si>
  <si>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</si>
  <si>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</si>
  <si>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</si>
  <si>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</si>
  <si>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</si>
  <si>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</si>
  <si>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</si>
  <si>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</si>
  <si>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</si>
  <si>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</si>
  <si>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</si>
  <si>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</si>
  <si>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</si>
  <si>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</si>
  <si>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</si>
  <si>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</si>
  <si>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</si>
  <si>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</si>
  <si>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</si>
  <si>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</si>
  <si>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</si>
  <si>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</si>
  <si>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</si>
  <si>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</si>
  <si>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</si>
  <si>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</si>
  <si>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</si>
  <si>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</si>
  <si>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</si>
  <si>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</si>
  <si>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</si>
  <si>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</si>
  <si>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</si>
  <si>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</si>
  <si>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</si>
  <si>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</si>
  <si>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</si>
  <si>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</si>
  <si>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</si>
  <si>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</si>
  <si>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</si>
  <si>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</si>
  <si>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</si>
  <si>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</si>
  <si>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</si>
  <si>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</si>
  <si>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</si>
  <si>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</si>
  <si>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</si>
  <si>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</si>
  <si>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</si>
  <si>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</si>
  <si>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</si>
  <si>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</si>
  <si>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</si>
  <si>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</si>
  <si>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</si>
  <si>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</si>
  <si>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</si>
  <si>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</si>
  <si>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</si>
  <si>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</si>
  <si>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</si>
  <si>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</si>
  <si>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</si>
  <si>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</si>
  <si>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</si>
  <si>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</si>
  <si>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</si>
  <si>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</si>
  <si>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</si>
  <si>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</si>
  <si>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</si>
  <si>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</si>
  <si>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</si>
  <si>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</si>
  <si>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</si>
  <si>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</si>
  <si>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</si>
  <si>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</si>
  <si>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</si>
  <si>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</si>
  <si>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</si>
  <si>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</si>
  <si>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</si>
  <si>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</si>
  <si>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</si>
  <si>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</si>
  <si>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</si>
  <si>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</si>
  <si>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</si>
  <si>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</si>
  <si>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</si>
  <si>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</si>
  <si>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</si>
  <si>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</si>
  <si>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</si>
  <si>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</si>
  <si>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</si>
  <si>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</si>
  <si>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</si>
  <si>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</si>
  <si>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</si>
  <si>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</si>
  <si>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</si>
  <si>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</si>
  <si>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</si>
  <si>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</si>
  <si>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</si>
  <si>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</si>
  <si>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</si>
  <si>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</si>
  <si>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</si>
  <si>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</si>
  <si>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</si>
  <si>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</si>
  <si>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</si>
  <si>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</si>
  <si>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</si>
  <si>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</si>
  <si>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</si>
  <si>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</si>
  <si>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</si>
  <si>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</si>
  <si>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</si>
  <si>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</si>
  <si>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</si>
  <si>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</si>
  <si>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</si>
  <si>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</si>
  <si>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</si>
  <si>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</si>
  <si>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</si>
  <si>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</si>
  <si>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</si>
  <si>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</si>
  <si>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</si>
  <si>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</si>
  <si>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</si>
  <si>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</si>
  <si>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</si>
  <si>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</si>
  <si>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</si>
  <si>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</si>
  <si>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</si>
  <si>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</si>
  <si>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</si>
  <si>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</si>
  <si>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</si>
  <si>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</si>
  <si>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</si>
  <si>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</si>
  <si>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</si>
  <si>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</si>
  <si>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</si>
  <si>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</si>
  <si>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</si>
  <si>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</si>
  <si>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</si>
  <si>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</si>
  <si>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</si>
  <si>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</si>
  <si>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</si>
  <si>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</si>
  <si>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</si>
  <si>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</si>
  <si>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</si>
  <si>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</si>
  <si>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</si>
  <si>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</si>
  <si>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</si>
  <si>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</si>
  <si>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</si>
  <si>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</si>
  <si>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</si>
  <si>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</si>
  <si>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</si>
  <si>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</si>
  <si>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</si>
  <si>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</si>
  <si>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</si>
  <si>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</si>
  <si>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</si>
  <si>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</si>
  <si>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</si>
  <si>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</si>
  <si>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</si>
  <si>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</si>
  <si>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</si>
  <si>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</si>
  <si>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</si>
  <si>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</si>
  <si>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</si>
  <si>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</si>
  <si>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</si>
  <si>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</si>
  <si>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</si>
  <si>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</si>
  <si>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</si>
  <si>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</si>
  <si>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</si>
  <si>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</si>
  <si>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</si>
  <si>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</si>
  <si>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</si>
  <si>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</si>
  <si>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</si>
  <si>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</si>
  <si>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</si>
  <si>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</si>
  <si>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</si>
  <si>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</si>
  <si>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</si>
  <si>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</si>
  <si>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</si>
  <si>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</si>
  <si>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</si>
  <si>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</si>
  <si>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</si>
  <si>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</si>
  <si>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</si>
  <si>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</si>
  <si>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</si>
  <si>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</si>
  <si>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</si>
  <si>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</si>
  <si>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</si>
  <si>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</si>
  <si>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</si>
  <si>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</si>
  <si>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</si>
  <si>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</si>
  <si>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</si>
  <si>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</si>
  <si>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</si>
  <si>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</si>
  <si>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</si>
  <si>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</si>
  <si>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</si>
  <si>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</si>
  <si>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</si>
  <si>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</si>
  <si>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</si>
  <si>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</si>
  <si>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</si>
  <si>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</si>
  <si>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</si>
  <si>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</si>
  <si>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</si>
  <si>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</si>
  <si>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</si>
  <si>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</si>
  <si>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</si>
  <si>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</si>
  <si>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</si>
  <si>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</si>
  <si>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</si>
  <si>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</si>
  <si>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</si>
  <si>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</si>
  <si>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</si>
  <si>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</si>
  <si>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</si>
  <si>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</si>
  <si>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</si>
  <si>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</si>
  <si>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</si>
  <si>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</si>
  <si>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</si>
  <si>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</si>
  <si>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</si>
  <si>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</si>
  <si>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</si>
  <si>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</si>
  <si>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</si>
  <si>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</si>
  <si>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</si>
  <si>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</si>
  <si>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</si>
  <si>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</si>
  <si>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</si>
  <si>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</si>
  <si>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</si>
  <si>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</si>
  <si>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</si>
  <si>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</si>
  <si>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</si>
  <si>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</si>
  <si>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</si>
  <si>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</si>
  <si>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</si>
  <si>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</si>
  <si>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</si>
  <si>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</si>
  <si>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</si>
  <si>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</si>
  <si>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</si>
  <si>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</si>
  <si>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</si>
  <si>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</si>
  <si>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</si>
  <si>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</si>
  <si>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</si>
  <si>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</si>
  <si>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</si>
  <si>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</si>
  <si>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</si>
  <si>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</si>
  <si>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</si>
  <si>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</si>
  <si>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</si>
  <si>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</si>
  <si>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</si>
  <si>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</si>
  <si>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</si>
  <si>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</si>
  <si>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</si>
  <si>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</si>
  <si>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</si>
  <si>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</si>
  <si>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</si>
  <si>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</si>
  <si>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</si>
  <si>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</si>
  <si>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</si>
  <si>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</si>
  <si>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</si>
  <si>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</si>
  <si>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</si>
  <si>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</si>
  <si>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</si>
  <si>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</si>
  <si>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</si>
  <si>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</si>
  <si>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</si>
  <si>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</si>
  <si>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</si>
  <si>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</si>
  <si>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</si>
  <si>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</si>
  <si>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</si>
  <si>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</si>
  <si>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</si>
  <si>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</si>
  <si>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</si>
  <si>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</si>
  <si>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</si>
  <si>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</si>
  <si>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</si>
  <si>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</si>
  <si>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</si>
  <si>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</si>
  <si>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</si>
  <si>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</si>
  <si>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</si>
  <si>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</si>
  <si>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</si>
  <si>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</si>
  <si>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</si>
  <si>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</si>
  <si>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</si>
  <si>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</si>
  <si>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</si>
  <si>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</si>
  <si>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</si>
  <si>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</si>
  <si>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</si>
  <si>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</si>
  <si>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</si>
  <si>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</si>
  <si>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</si>
  <si>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</si>
  <si>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</si>
  <si>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</si>
  <si>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</si>
  <si>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</si>
  <si>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</si>
  <si>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</si>
  <si>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</si>
  <si>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</si>
  <si>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</si>
  <si>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</si>
  <si>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</si>
  <si>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</si>
  <si>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</si>
  <si>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</si>
  <si>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</si>
  <si>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</si>
  <si>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</si>
  <si>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</si>
  <si>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</si>
  <si>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</si>
  <si>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</si>
  <si>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</si>
  <si>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</si>
  <si>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</si>
  <si>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</si>
  <si>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</si>
  <si>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</si>
  <si>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</si>
  <si>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</si>
  <si>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</si>
  <si>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</si>
  <si>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</si>
  <si>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</si>
  <si>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</si>
  <si>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</si>
  <si>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</si>
  <si>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</si>
  <si>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</si>
  <si>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</si>
  <si>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</si>
  <si>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</si>
  <si>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</si>
  <si>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</si>
  <si>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</si>
  <si>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</si>
  <si>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</si>
  <si>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</si>
  <si>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</si>
  <si>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</si>
  <si>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</si>
  <si>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</si>
  <si>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</si>
  <si>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</si>
  <si>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</si>
  <si>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</si>
  <si>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</si>
  <si>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</si>
  <si>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</si>
  <si>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</si>
  <si>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</si>
  <si>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</si>
  <si>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</si>
  <si>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</si>
  <si>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</si>
  <si>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</si>
  <si>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</si>
  <si>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</si>
  <si>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</si>
  <si>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</si>
  <si>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</si>
  <si>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</si>
  <si>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</si>
  <si>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</si>
  <si>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</si>
  <si>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</si>
  <si>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</si>
  <si>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</si>
  <si>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</si>
  <si>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</si>
  <si>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</si>
  <si>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</si>
  <si>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</si>
  <si>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</si>
  <si>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</si>
  <si>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</si>
  <si>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</si>
  <si>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</si>
  <si>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</si>
  <si>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</si>
  <si>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</si>
  <si>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</si>
  <si>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</si>
  <si>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</si>
  <si>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</si>
  <si>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</si>
  <si>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</si>
  <si>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</si>
  <si>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</si>
  <si>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</si>
  <si>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</si>
  <si>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</si>
  <si>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</si>
  <si>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</si>
  <si>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</si>
  <si>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</si>
  <si>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</si>
  <si>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</si>
  <si>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</si>
  <si>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</si>
  <si>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</si>
  <si>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</si>
  <si>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</si>
  <si>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</si>
  <si>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</si>
  <si>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</si>
  <si>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</si>
  <si>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</si>
  <si>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</si>
  <si>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</si>
  <si>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</si>
  <si>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</si>
  <si>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</si>
  <si>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</si>
  <si>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</si>
  <si>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</si>
  <si>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</si>
  <si>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</si>
  <si>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</si>
  <si>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</si>
  <si>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</si>
  <si>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</si>
  <si>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</si>
  <si>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</si>
  <si>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</si>
  <si>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</si>
  <si>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</si>
  <si>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</si>
  <si>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</si>
  <si>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</si>
  <si>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</si>
  <si>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</si>
  <si>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</si>
  <si>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</si>
  <si>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</si>
  <si>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</si>
  <si>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</si>
  <si>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</si>
  <si>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</si>
  <si>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</si>
  <si>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</si>
  <si>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</si>
  <si>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</si>
  <si>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</si>
  <si>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</si>
  <si>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</si>
  <si>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</si>
  <si>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</si>
  <si>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</si>
  <si>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</si>
  <si>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</si>
  <si>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</si>
  <si>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</si>
  <si>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</si>
  <si>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</si>
  <si>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</si>
  <si>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</si>
  <si>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</si>
  <si>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</si>
  <si>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</si>
  <si>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</si>
  <si>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</si>
  <si>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</si>
  <si>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</si>
  <si>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</si>
  <si>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</si>
  <si>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</si>
  <si>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</si>
  <si>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</si>
  <si>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</si>
  <si>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</si>
  <si>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</si>
  <si>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</si>
  <si>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</si>
  <si>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</si>
  <si>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</si>
  <si>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</si>
  <si>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</si>
  <si>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</si>
  <si>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</si>
  <si>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</si>
  <si>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</si>
  <si>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</si>
  <si>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</si>
  <si>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</si>
  <si>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</si>
  <si>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</si>
  <si>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</si>
  <si>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</si>
  <si>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</si>
  <si>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</si>
  <si>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</si>
  <si>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</si>
  <si>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</si>
  <si>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</si>
  <si>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</si>
  <si>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</si>
  <si>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</si>
  <si>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</si>
  <si>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</si>
  <si>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</si>
  <si>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</si>
  <si>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</si>
  <si>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</si>
  <si>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</si>
  <si>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</si>
  <si>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</si>
  <si>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</si>
  <si>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</si>
  <si>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</si>
  <si>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</si>
  <si>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</si>
  <si>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</si>
  <si>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</si>
  <si>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</si>
  <si>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</si>
  <si>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</si>
  <si>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</si>
  <si>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</si>
  <si>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</si>
  <si>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</si>
  <si>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</si>
  <si>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</si>
  <si>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</si>
  <si>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</si>
  <si>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</si>
  <si>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</si>
  <si>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</si>
  <si>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</si>
  <si>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</si>
  <si>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</si>
  <si>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</si>
  <si>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</si>
  <si>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</si>
  <si>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</si>
  <si>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</si>
  <si>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</si>
  <si>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</si>
  <si>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</si>
  <si>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</si>
  <si>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</si>
  <si>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</si>
  <si>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</si>
  <si>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</si>
  <si>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</si>
  <si>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</si>
  <si>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</si>
  <si>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</si>
  <si>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</si>
  <si>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</si>
  <si>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</si>
  <si>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</si>
  <si>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</si>
  <si>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</si>
  <si>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</si>
  <si>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</si>
  <si>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</si>
  <si>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</si>
  <si>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</si>
  <si>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</si>
  <si>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</si>
  <si>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</si>
  <si>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</si>
  <si>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</si>
  <si>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</si>
  <si>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</si>
  <si>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</si>
  <si>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</si>
  <si>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</si>
  <si>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</si>
  <si>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</si>
  <si>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</si>
  <si>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</si>
  <si>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</si>
  <si>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</si>
  <si>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</si>
  <si>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</si>
  <si>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</si>
  <si>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</si>
  <si>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</si>
  <si>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</si>
  <si>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</si>
  <si>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</si>
  <si>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</si>
  <si>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</si>
  <si>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</si>
  <si>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</si>
  <si>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</si>
  <si>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</si>
  <si>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</si>
  <si>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</si>
  <si>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</si>
  <si>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</si>
  <si>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</si>
  <si>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</si>
  <si>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</si>
  <si>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</si>
  <si>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</si>
  <si>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</si>
  <si>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</si>
  <si>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</si>
  <si>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</si>
  <si>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</si>
  <si>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</si>
  <si>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</si>
  <si>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</si>
  <si>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</si>
  <si>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</si>
  <si>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</si>
  <si>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</si>
  <si>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</si>
  <si>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</si>
  <si>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</si>
  <si>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</si>
  <si>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</si>
  <si>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</si>
  <si>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</si>
  <si>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</si>
  <si>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</si>
  <si>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</si>
  <si>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</si>
  <si>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</si>
  <si>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</si>
  <si>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</si>
  <si>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</si>
  <si>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</si>
  <si>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</si>
  <si>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</si>
  <si>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</si>
  <si>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</si>
  <si>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</si>
  <si>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</si>
  <si>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</si>
  <si>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</si>
  <si>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</si>
  <si>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</si>
  <si>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</si>
  <si>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</si>
  <si>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</si>
  <si>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</si>
  <si>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</si>
  <si>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</si>
  <si>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</si>
  <si>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</si>
  <si>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</si>
  <si>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</si>
  <si>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</si>
  <si>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</si>
  <si>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</si>
  <si>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</si>
  <si>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</si>
  <si>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</si>
  <si>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</si>
  <si>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</si>
  <si>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</si>
  <si>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</si>
  <si>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</si>
  <si>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</si>
  <si>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</si>
  <si>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</si>
  <si>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</si>
  <si>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</si>
  <si>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</si>
  <si>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</si>
  <si>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</si>
  <si>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</si>
  <si>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</si>
  <si>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</si>
  <si>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</si>
  <si>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</si>
  <si>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</si>
  <si>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</si>
  <si>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</si>
  <si>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</si>
  <si>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</si>
  <si>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</si>
  <si>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</si>
  <si>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</si>
  <si>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</si>
  <si>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</si>
  <si>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</si>
  <si>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</si>
  <si>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</si>
  <si>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</si>
  <si>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</si>
  <si>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</si>
  <si>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</si>
  <si>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</si>
  <si>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</si>
  <si>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</si>
  <si>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</si>
  <si>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</si>
  <si>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</si>
  <si>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</si>
  <si>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</si>
  <si>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</si>
  <si>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</si>
  <si>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</si>
  <si>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</si>
  <si>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</si>
  <si>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</si>
  <si>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</si>
  <si>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</si>
  <si>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</si>
  <si>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</si>
  <si>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</si>
  <si>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</si>
  <si>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</si>
  <si>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</si>
  <si>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</si>
  <si>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</si>
  <si>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</si>
  <si>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</si>
  <si>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</si>
  <si>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</si>
  <si>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</si>
  <si>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</si>
  <si>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</si>
  <si>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</si>
  <si>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</si>
  <si>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</si>
  <si>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</si>
  <si>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</si>
  <si>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</si>
  <si>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</si>
  <si>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</si>
  <si>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</si>
  <si>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</si>
  <si>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</si>
  <si>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</si>
  <si>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</si>
  <si>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</si>
  <si>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</si>
  <si>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</si>
  <si>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</si>
  <si>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</si>
  <si>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</si>
  <si>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</si>
  <si>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</si>
  <si>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</si>
  <si>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</si>
  <si>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</si>
  <si>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</si>
  <si>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</si>
  <si>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</si>
  <si>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</si>
  <si>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</si>
  <si>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</si>
  <si>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</si>
  <si>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</si>
  <si>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</si>
  <si>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</si>
  <si>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</si>
  <si>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</si>
  <si>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</si>
  <si>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</si>
  <si>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</si>
  <si>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</si>
  <si>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</si>
  <si>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</si>
  <si>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</si>
  <si>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</si>
  <si>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</si>
  <si>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</si>
  <si>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</si>
  <si>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</si>
  <si>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</si>
  <si>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</si>
  <si>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</si>
  <si>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</si>
  <si>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</si>
  <si>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</si>
  <si>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</si>
  <si>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</si>
  <si>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</si>
  <si>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</si>
  <si>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</si>
  <si>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</si>
  <si>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</si>
  <si>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</si>
  <si>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</si>
  <si>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</si>
  <si>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</si>
  <si>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</si>
  <si>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</si>
  <si>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</si>
  <si>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</si>
  <si>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</si>
  <si>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</si>
  <si>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</si>
  <si>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</si>
  <si>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</si>
  <si>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</si>
  <si>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</si>
  <si>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</si>
  <si>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</si>
  <si>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</si>
  <si>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</si>
  <si>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</si>
  <si>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</si>
  <si>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</si>
  <si>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</si>
  <si>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</si>
  <si>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</si>
  <si>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</si>
  <si>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</si>
  <si>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</si>
  <si>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</si>
  <si>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</si>
  <si>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</si>
  <si>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</si>
  <si>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</si>
  <si>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</si>
  <si>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</si>
  <si>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</si>
  <si>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</si>
  <si>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</si>
  <si>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</si>
  <si>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</si>
  <si>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</si>
  <si>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</si>
  <si>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</si>
  <si>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</si>
  <si>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</si>
  <si>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</si>
  <si>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</si>
  <si>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</si>
  <si>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</si>
  <si>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</si>
  <si>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</si>
  <si>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</si>
  <si>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</si>
  <si>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</si>
  <si>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</si>
  <si>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</si>
  <si>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</si>
  <si>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</si>
  <si>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</si>
  <si>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</si>
  <si>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</si>
  <si>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</si>
  <si>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</si>
  <si>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</si>
  <si>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</si>
  <si>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</si>
  <si>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</si>
  <si>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</si>
  <si>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</si>
  <si>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</si>
  <si>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</si>
  <si>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</si>
  <si>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</si>
  <si>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</si>
  <si>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</si>
  <si>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</si>
  <si>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</si>
  <si>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</si>
  <si>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</si>
  <si>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</si>
  <si>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</si>
  <si>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</si>
  <si>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</si>
  <si>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</si>
  <si>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</si>
  <si>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</si>
  <si>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</si>
  <si>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</si>
  <si>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</si>
  <si>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</si>
  <si>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</si>
  <si>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</si>
  <si>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</si>
  <si>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</si>
  <si>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</si>
  <si>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</si>
  <si>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</si>
  <si>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</si>
  <si>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</si>
  <si>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</si>
  <si>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</si>
  <si>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</si>
  <si>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</si>
  <si>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</si>
  <si>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</si>
  <si>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</si>
  <si>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</si>
  <si>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</si>
  <si>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</si>
  <si>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</si>
  <si>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</si>
  <si>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</si>
  <si>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</si>
  <si>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</si>
  <si>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</si>
  <si>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</si>
  <si>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</si>
  <si>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</si>
  <si>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</si>
  <si>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</si>
  <si>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</si>
  <si>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</si>
  <si>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</si>
  <si>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</si>
  <si>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</si>
  <si>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</si>
  <si>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</si>
  <si>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</si>
  <si>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</si>
  <si>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</si>
  <si>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</si>
  <si>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</si>
  <si>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</si>
  <si>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</si>
  <si>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</si>
  <si>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</si>
  <si>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</si>
  <si>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</si>
  <si>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</si>
  <si>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</si>
  <si>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</si>
  <si>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</si>
  <si>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</si>
  <si>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</si>
  <si>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</si>
  <si>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</si>
  <si>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</si>
  <si>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</si>
  <si>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</si>
  <si>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</si>
  <si>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</si>
  <si>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</si>
  <si>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</si>
  <si>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</si>
  <si>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</si>
  <si>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</si>
  <si>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</si>
  <si>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</si>
  <si>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</si>
  <si>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</si>
  <si>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</si>
  <si>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</si>
  <si>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</si>
  <si>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</si>
  <si>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</si>
  <si>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</si>
  <si>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</si>
  <si>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</si>
  <si>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</si>
  <si>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</si>
  <si>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</si>
  <si>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</si>
  <si>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</si>
  <si>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</si>
  <si>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</si>
  <si>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</si>
  <si>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</si>
  <si>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</si>
  <si>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</si>
  <si>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</si>
  <si>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</si>
  <si>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</si>
  <si>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</si>
  <si>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</si>
  <si>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</si>
  <si>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</si>
  <si>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</si>
  <si>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</si>
  <si>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</si>
  <si>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</si>
  <si>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</si>
  <si>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</si>
  <si>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</si>
  <si>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</si>
  <si>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</si>
  <si>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</si>
  <si>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</si>
  <si>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</si>
  <si>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</si>
  <si>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</si>
  <si>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</si>
  <si>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</si>
  <si>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</si>
  <si>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</si>
  <si>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</si>
  <si>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</si>
  <si>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</si>
  <si>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</si>
  <si>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</si>
  <si>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</si>
  <si>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</si>
  <si>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</si>
  <si>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</si>
  <si>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</si>
  <si>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</si>
  <si>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</si>
  <si>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</si>
  <si>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</si>
  <si>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</si>
  <si>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</si>
  <si>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</si>
  <si>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</si>
  <si>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</si>
  <si>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</si>
  <si>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</si>
  <si>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</si>
  <si>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</si>
  <si>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</si>
  <si>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</si>
  <si>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</si>
  <si>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</si>
  <si>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</si>
  <si>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</si>
  <si>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</si>
  <si>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</si>
  <si>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</si>
  <si>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</si>
  <si>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</si>
  <si>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</si>
  <si>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</si>
  <si>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</si>
  <si>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</si>
  <si>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</si>
  <si>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</si>
  <si>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</si>
  <si>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</si>
  <si>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</si>
  <si>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</si>
  <si>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</si>
  <si>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</si>
  <si>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</si>
  <si>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</si>
  <si>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</si>
  <si>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</si>
  <si>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</si>
  <si>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</si>
  <si>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</si>
  <si>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</si>
  <si>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</si>
  <si>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</si>
  <si>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</si>
  <si>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</si>
  <si>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</si>
  <si>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</si>
  <si>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</si>
  <si>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</si>
  <si>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</si>
  <si>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</si>
  <si>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</si>
  <si>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</si>
  <si>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</si>
  <si>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</si>
  <si>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</si>
  <si>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</si>
  <si>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</si>
  <si>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</si>
  <si>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</si>
  <si>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</si>
  <si>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</si>
  <si>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</si>
  <si>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</si>
  <si>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</si>
  <si>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</si>
  <si>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</si>
  <si>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</si>
  <si>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</si>
  <si>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</si>
  <si>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</si>
  <si>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</si>
  <si>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</si>
  <si>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</si>
  <si>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</si>
  <si>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</si>
  <si>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</si>
  <si>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</si>
  <si>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</si>
  <si>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</si>
  <si>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</si>
  <si>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</si>
  <si>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</si>
  <si>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</si>
  <si>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</si>
  <si>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</si>
  <si>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</si>
  <si>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</si>
  <si>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</si>
  <si>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</si>
  <si>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</si>
  <si>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</si>
  <si>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</si>
  <si>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</si>
  <si>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</si>
  <si>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</si>
  <si>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</si>
  <si>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</si>
  <si>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</si>
  <si>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</si>
  <si>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</si>
  <si>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</si>
  <si>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</si>
  <si>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</si>
  <si>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</si>
  <si>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</si>
  <si>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</si>
  <si>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</si>
  <si>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</si>
  <si>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</si>
  <si>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</si>
  <si>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</si>
  <si>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</si>
  <si>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</si>
  <si>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</si>
  <si>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</si>
  <si>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</si>
  <si>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</si>
  <si>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</si>
  <si>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</si>
  <si>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</si>
  <si>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</si>
  <si>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</si>
  <si>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</si>
  <si>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</si>
  <si>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</si>
  <si>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</si>
  <si>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</si>
  <si>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</si>
  <si>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</si>
  <si>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</si>
  <si>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</si>
  <si>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</si>
  <si>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</si>
  <si>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</si>
  <si>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</si>
  <si>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</si>
  <si>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</si>
  <si>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</si>
  <si>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</si>
  <si>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</si>
  <si>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</si>
  <si>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</si>
  <si>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</si>
  <si>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</si>
  <si>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</si>
  <si>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</si>
  <si>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</si>
  <si>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</si>
  <si>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</si>
  <si>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</si>
  <si>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</si>
  <si>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</si>
  <si>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</si>
  <si>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</si>
  <si>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</si>
  <si>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</si>
  <si>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</si>
  <si>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</si>
  <si>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</si>
  <si>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</si>
  <si>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</si>
  <si>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</si>
  <si>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</si>
  <si>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</si>
  <si>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</si>
  <si>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</si>
  <si>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</si>
  <si>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</si>
  <si>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</si>
  <si>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</si>
  <si>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</si>
  <si>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</si>
  <si>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</si>
  <si>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</si>
  <si>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</si>
  <si>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</si>
  <si>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</si>
  <si>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</si>
  <si>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</si>
  <si>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</si>
  <si>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</si>
  <si>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</si>
  <si>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</si>
  <si>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</si>
  <si>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</si>
  <si>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</si>
  <si>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</si>
  <si>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</si>
  <si>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</si>
  <si>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</si>
  <si>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</si>
  <si>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</si>
  <si>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</si>
  <si>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</si>
  <si>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</si>
  <si>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</si>
  <si>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</si>
  <si>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</si>
  <si>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</si>
  <si>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</si>
  <si>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</si>
  <si>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</si>
  <si>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</si>
  <si>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</si>
  <si>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</si>
  <si>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</si>
  <si>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</si>
  <si>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</si>
  <si>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</si>
  <si>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</si>
  <si>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</si>
  <si>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</si>
  <si>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</si>
  <si>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</si>
  <si>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</si>
  <si>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</si>
  <si>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</si>
  <si>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</si>
  <si>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</si>
  <si>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</si>
  <si>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</si>
  <si>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</si>
  <si>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</si>
  <si>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</si>
  <si>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</si>
  <si>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</si>
  <si>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</si>
  <si>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</si>
  <si>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</si>
  <si>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</si>
  <si>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</si>
  <si>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</si>
  <si>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</si>
  <si>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</si>
  <si>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</si>
  <si>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</si>
  <si>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</si>
  <si>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</si>
  <si>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</si>
  <si>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</si>
  <si>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</si>
  <si>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</si>
  <si>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</si>
  <si>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</si>
  <si>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</si>
  <si>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</si>
  <si>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</si>
  <si>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</si>
  <si>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</si>
  <si>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</si>
  <si>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</si>
  <si>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</si>
  <si>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</si>
  <si>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</si>
  <si>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</si>
  <si>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</si>
  <si>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</si>
  <si>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</si>
  <si>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</si>
  <si>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</si>
  <si>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</si>
  <si>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</si>
  <si>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</si>
  <si>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</si>
  <si>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</si>
  <si>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</si>
  <si>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</si>
  <si>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</si>
  <si>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</si>
  <si>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</si>
  <si>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</si>
  <si>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</si>
  <si>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</si>
  <si>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</si>
  <si>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</si>
  <si>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</si>
  <si>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</si>
  <si>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</si>
  <si>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</si>
  <si>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</si>
  <si>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</si>
  <si>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</si>
  <si>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</si>
  <si>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</si>
  <si>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</si>
  <si>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</si>
  <si>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</si>
  <si>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</si>
  <si>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</si>
  <si>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</si>
  <si>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</si>
  <si>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</si>
  <si>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</si>
  <si>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</si>
  <si>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</si>
  <si>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</si>
  <si>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</si>
  <si>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</si>
  <si>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</si>
  <si>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</si>
  <si>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</si>
  <si>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</si>
  <si>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</si>
  <si>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</si>
  <si>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</si>
  <si>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</si>
  <si>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</si>
  <si>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</si>
  <si>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</si>
  <si>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</si>
  <si>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</si>
  <si>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</si>
  <si>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</si>
  <si>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</si>
  <si>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</si>
  <si>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</si>
  <si>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</si>
  <si>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</si>
  <si>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</si>
  <si>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</si>
  <si>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</si>
  <si>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</si>
  <si>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</si>
  <si>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</si>
  <si>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</si>
  <si>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</si>
  <si>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</si>
  <si>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</si>
  <si>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</si>
  <si>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</si>
  <si>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</si>
  <si>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</si>
  <si>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</si>
  <si>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</si>
  <si>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</si>
  <si>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</si>
  <si>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</si>
  <si>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</si>
  <si>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</si>
  <si>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</si>
  <si>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</si>
  <si>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</si>
  <si>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</si>
  <si>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</si>
  <si>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</si>
  <si>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</si>
  <si>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</si>
  <si>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</si>
  <si>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</si>
  <si>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</si>
  <si>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</si>
  <si>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</si>
  <si>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</si>
  <si>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</si>
  <si>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</si>
  <si>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</si>
  <si>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</si>
  <si>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</si>
  <si>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</si>
  <si>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</si>
  <si>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</si>
  <si>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</si>
  <si>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</si>
  <si>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</si>
  <si>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</si>
  <si>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</si>
  <si>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</si>
  <si>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</si>
  <si>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</si>
  <si>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</si>
  <si>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</si>
  <si>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</si>
  <si>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</si>
  <si>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</si>
  <si>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</si>
  <si>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</si>
  <si>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</si>
  <si>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</si>
  <si>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</si>
  <si>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</si>
  <si>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</si>
  <si>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</si>
  <si>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</si>
  <si>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</si>
  <si>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</si>
  <si>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</si>
  <si>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</si>
  <si>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</si>
  <si>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</si>
  <si>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</si>
  <si>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</si>
  <si>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</si>
  <si>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</si>
  <si>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</si>
  <si>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</si>
  <si>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</si>
  <si>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</si>
  <si>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</si>
  <si>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</si>
  <si>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</si>
  <si>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</si>
  <si>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</si>
  <si>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</si>
  <si>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</si>
  <si>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</si>
  <si>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</si>
  <si>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</si>
  <si>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</si>
  <si>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</si>
  <si>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</si>
  <si>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</si>
  <si>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</si>
  <si>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</si>
  <si>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</si>
  <si>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</si>
  <si>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</si>
  <si>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</si>
  <si>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</si>
  <si>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</si>
  <si>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</si>
  <si>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</si>
  <si>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</si>
  <si>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</si>
  <si>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</si>
  <si>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</si>
  <si>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</si>
  <si>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</si>
  <si>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</si>
  <si>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</si>
  <si>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</si>
  <si>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</si>
  <si>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</si>
  <si>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</si>
  <si>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</si>
  <si>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</si>
  <si>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</si>
  <si>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</si>
  <si>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</si>
  <si>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</si>
  <si>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</si>
  <si>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</si>
  <si>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</si>
  <si>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</si>
  <si>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</si>
  <si>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</si>
  <si>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</si>
  <si>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</si>
  <si>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</si>
  <si>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</si>
  <si>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</si>
  <si>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</si>
  <si>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</si>
  <si>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</si>
  <si>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</si>
  <si>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</si>
  <si>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</si>
  <si>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</si>
  <si>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</si>
  <si>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</si>
  <si>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</si>
  <si>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</si>
  <si>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</si>
  <si>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</si>
  <si>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</si>
  <si>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</si>
  <si>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</si>
  <si>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</si>
  <si>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</si>
  <si>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</si>
  <si>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</si>
  <si>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</si>
  <si>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</si>
  <si>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</si>
  <si>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</si>
  <si>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</si>
  <si>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</si>
  <si>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</si>
  <si>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</si>
  <si>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</si>
  <si>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</si>
  <si>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</si>
  <si>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</si>
  <si>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</si>
  <si>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</si>
  <si>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</si>
  <si>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</si>
  <si>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</si>
  <si>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</si>
  <si>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</si>
  <si>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</si>
  <si>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</si>
  <si>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</si>
  <si>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</si>
  <si>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</si>
  <si>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</si>
  <si>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</si>
  <si>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</si>
  <si>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</si>
  <si>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</si>
  <si>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</si>
  <si>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</si>
  <si>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</si>
  <si>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</si>
  <si>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</si>
  <si>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</si>
  <si>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</si>
  <si>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</si>
  <si>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</si>
  <si>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</si>
  <si>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</si>
  <si>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</si>
  <si>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</si>
  <si>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</si>
  <si>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</si>
  <si>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</si>
  <si>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</si>
  <si>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</si>
  <si>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</si>
  <si>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</si>
  <si>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</si>
  <si>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</si>
  <si>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</si>
  <si>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</si>
  <si>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</si>
  <si>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</si>
  <si>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</si>
  <si>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</si>
  <si>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</si>
  <si>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</si>
  <si>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</si>
  <si>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</si>
  <si>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</si>
  <si>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</si>
  <si>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</si>
  <si>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</si>
  <si>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</si>
  <si>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</si>
  <si>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</si>
  <si>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</si>
  <si>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</si>
  <si>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</si>
  <si>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</si>
  <si>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</si>
  <si>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</si>
  <si>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</si>
  <si>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</si>
  <si>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</si>
  <si>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</si>
  <si>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</si>
  <si>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</si>
  <si>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</si>
  <si>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</si>
  <si>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</si>
  <si>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</si>
  <si>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</si>
  <si>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</si>
  <si>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</si>
  <si>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</si>
  <si>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</si>
  <si>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</si>
  <si>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</si>
  <si>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</si>
  <si>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</si>
  <si>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</si>
  <si>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</si>
  <si>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</si>
  <si>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</si>
  <si>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</si>
  <si>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</si>
  <si>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</si>
  <si>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</si>
  <si>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</si>
  <si>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</si>
  <si>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</si>
  <si>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</si>
  <si>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</si>
  <si>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</si>
  <si>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</si>
  <si>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</si>
  <si>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</si>
  <si>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</si>
  <si>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</si>
  <si>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</si>
  <si>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</si>
  <si>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</si>
  <si>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</si>
  <si>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</si>
  <si>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</si>
  <si>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</si>
  <si>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</si>
  <si>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</si>
  <si>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</si>
  <si>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</si>
  <si>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</si>
  <si>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</si>
  <si>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</si>
  <si>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</si>
  <si>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</si>
  <si>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</si>
  <si>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</si>
  <si>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</si>
  <si>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</si>
  <si>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</si>
  <si>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</si>
  <si>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</si>
  <si>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</si>
  <si>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</si>
  <si>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</si>
  <si>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</si>
  <si>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</si>
  <si>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</si>
  <si>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</si>
  <si>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</si>
  <si>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</si>
  <si>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</si>
  <si>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</si>
  <si>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</si>
  <si>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</si>
  <si>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</si>
  <si>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</si>
  <si>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</si>
  <si>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</si>
  <si>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</si>
  <si>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</si>
  <si>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</si>
  <si>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</si>
  <si>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</si>
  <si>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</si>
  <si>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</si>
  <si>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</si>
  <si>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</si>
  <si>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</si>
  <si>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</si>
  <si>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</si>
  <si>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</si>
  <si>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</si>
  <si>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</si>
  <si>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</si>
  <si>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</si>
  <si>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</si>
  <si>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</si>
  <si>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</si>
  <si>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</si>
  <si>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</si>
  <si>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</si>
  <si>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</si>
  <si>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</si>
  <si>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</si>
  <si>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</si>
  <si>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</si>
  <si>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</si>
  <si>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</si>
  <si>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</si>
  <si>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</si>
  <si>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</si>
  <si>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</si>
  <si>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</si>
  <si>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</si>
  <si>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</si>
  <si>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</si>
  <si>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</si>
  <si>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</si>
  <si>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</si>
  <si>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</si>
  <si>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</si>
  <si>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</si>
  <si>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</si>
  <si>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</si>
  <si>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</si>
  <si>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</si>
  <si>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</si>
  <si>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</si>
  <si>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</si>
  <si>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</si>
  <si>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</si>
  <si>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</si>
  <si>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</si>
  <si>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</si>
  <si>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</si>
  <si>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</si>
  <si>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</si>
  <si>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</si>
  <si>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</si>
  <si>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</si>
  <si>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</si>
  <si>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</si>
  <si>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</si>
  <si>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</si>
  <si>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</si>
  <si>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</si>
  <si>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</si>
  <si>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</si>
  <si>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</si>
  <si>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</si>
  <si>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</si>
  <si>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</si>
  <si>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</si>
  <si>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</si>
  <si>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</si>
  <si>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</si>
  <si>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</si>
  <si>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</si>
  <si>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</si>
  <si>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</si>
  <si>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</si>
  <si>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</si>
  <si>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</si>
  <si>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</si>
  <si>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</si>
  <si>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</si>
  <si>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</si>
  <si>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</si>
  <si>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</si>
  <si>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</si>
  <si>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</si>
  <si>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</si>
  <si>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</si>
  <si>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</si>
  <si>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</si>
  <si>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</si>
  <si>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</si>
  <si>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</si>
  <si>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</si>
  <si>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</si>
  <si>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</si>
  <si>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</si>
  <si>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</si>
  <si>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</si>
  <si>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</si>
  <si>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</si>
  <si>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</si>
  <si>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</si>
  <si>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</si>
  <si>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</si>
  <si>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</si>
  <si>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</si>
  <si>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</si>
  <si>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</si>
  <si>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</si>
  <si>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</si>
  <si>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</si>
  <si>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</si>
  <si>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</si>
  <si>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</si>
  <si>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</si>
  <si>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</si>
  <si>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</si>
  <si>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</si>
  <si>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</si>
  <si>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</si>
  <si>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</si>
  <si>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</si>
  <si>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</si>
  <si>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</si>
  <si>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</si>
  <si>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</si>
  <si>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</si>
  <si>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</si>
  <si>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</si>
  <si>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</si>
  <si>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</si>
  <si>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</si>
  <si>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</si>
  <si>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</si>
  <si>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</si>
  <si>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</si>
  <si>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</si>
  <si>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</si>
  <si>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</si>
  <si>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</si>
  <si>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</si>
  <si>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</si>
  <si>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</si>
  <si>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</si>
  <si>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</si>
  <si>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</si>
  <si>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</si>
  <si>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</si>
  <si>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</si>
  <si>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</si>
  <si>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</si>
  <si>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</si>
  <si>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</si>
  <si>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</si>
  <si>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</si>
  <si>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</si>
  <si>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</si>
  <si>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</si>
  <si>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</si>
  <si>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</si>
  <si>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</si>
  <si>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</si>
  <si>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</si>
  <si>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</si>
  <si>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</si>
  <si>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</si>
  <si>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</si>
  <si>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</si>
  <si>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</si>
  <si>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</si>
  <si>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</si>
  <si>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</si>
  <si>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</si>
  <si>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</si>
  <si>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</si>
  <si>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</si>
  <si>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</si>
  <si>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</si>
  <si>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</si>
  <si>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</si>
  <si>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</si>
  <si>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</si>
  <si>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</si>
  <si>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</si>
  <si>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</si>
  <si>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</si>
  <si>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</si>
  <si>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</si>
  <si>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</si>
  <si>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</si>
  <si>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</si>
  <si>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</si>
  <si>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</si>
  <si>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</si>
  <si>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</si>
  <si>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</si>
  <si>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</si>
  <si>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</si>
  <si>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</si>
  <si>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</si>
  <si>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</si>
  <si>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</si>
  <si>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</si>
  <si>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</si>
  <si>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</si>
  <si>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</si>
  <si>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</si>
  <si>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</si>
  <si>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</si>
  <si>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</si>
  <si>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</si>
  <si>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</si>
  <si>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</si>
  <si>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</si>
  <si>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</si>
  <si>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</si>
  <si>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</si>
  <si>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</si>
  <si>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</si>
  <si>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</si>
  <si>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</si>
  <si>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</si>
  <si>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</si>
  <si>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</si>
  <si>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</si>
  <si>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</si>
  <si>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</si>
  <si>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</si>
  <si>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</si>
  <si>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</si>
  <si>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</si>
  <si>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</si>
  <si>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</si>
  <si>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</si>
  <si>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</si>
  <si>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</si>
  <si>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</si>
  <si>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</si>
  <si>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</si>
  <si>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</si>
  <si>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</si>
  <si>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</si>
  <si>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</si>
  <si>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</si>
  <si>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</si>
  <si>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</si>
  <si>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</si>
  <si>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</si>
  <si>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</si>
  <si>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</si>
  <si>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</si>
  <si>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</si>
  <si>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</si>
  <si>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</si>
  <si>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</si>
  <si>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</si>
  <si>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</si>
  <si>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</si>
  <si>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</si>
  <si>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</si>
  <si>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</si>
  <si>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</si>
  <si>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</si>
  <si>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</si>
  <si>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</si>
  <si>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</si>
  <si>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</si>
  <si>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</si>
  <si>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</si>
  <si>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</si>
  <si>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</si>
  <si>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</si>
  <si>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</si>
  <si>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</si>
  <si>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</si>
  <si>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</si>
  <si>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</si>
  <si>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</si>
  <si>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</si>
  <si>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</si>
  <si>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</si>
  <si>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</si>
  <si>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</si>
  <si>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</si>
  <si>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</si>
  <si>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</si>
  <si>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</si>
  <si>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</si>
  <si>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</si>
  <si>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</si>
  <si>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</si>
  <si>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</si>
  <si>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</si>
  <si>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</si>
  <si>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</si>
  <si>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</si>
  <si>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</si>
  <si>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</si>
  <si>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</si>
  <si>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</si>
  <si>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</si>
  <si>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</si>
  <si>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</si>
  <si>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</si>
  <si>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</si>
  <si>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</si>
  <si>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</si>
  <si>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</si>
  <si>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</si>
  <si>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</si>
  <si>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</si>
  <si>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</si>
  <si>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</si>
  <si>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</si>
  <si>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</si>
  <si>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</si>
  <si>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</si>
  <si>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</si>
  <si>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</si>
  <si>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</si>
  <si>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</si>
  <si>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</si>
  <si>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</si>
  <si>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</si>
  <si>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</si>
  <si>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</si>
  <si>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</si>
  <si>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</si>
  <si>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</si>
  <si>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</si>
  <si>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</si>
  <si>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</si>
  <si>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</si>
  <si>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</si>
  <si>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</si>
  <si>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</si>
  <si>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</si>
  <si>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</si>
  <si>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</si>
  <si>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</si>
  <si>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</si>
  <si>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</si>
  <si>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</si>
  <si>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</si>
  <si>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</si>
  <si>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</si>
  <si>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</si>
  <si>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</si>
  <si>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</si>
  <si>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</si>
  <si>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</si>
  <si>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</si>
  <si>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</si>
  <si>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</si>
  <si>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</si>
  <si>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</si>
  <si>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</si>
  <si>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</si>
  <si>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</si>
  <si>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</si>
  <si>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</si>
  <si>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</si>
  <si>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</si>
  <si>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</si>
  <si>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</si>
  <si>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</si>
  <si>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</si>
  <si>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</si>
  <si>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</si>
  <si>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</si>
  <si>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</si>
  <si>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</si>
  <si>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</si>
  <si>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</si>
  <si>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</si>
  <si>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</si>
  <si>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</si>
  <si>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</si>
  <si>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</si>
  <si>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</si>
  <si>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</si>
  <si>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</si>
  <si>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</si>
  <si>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</si>
  <si>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</si>
  <si>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</si>
  <si>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</si>
  <si>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</si>
  <si>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</si>
  <si>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</si>
  <si>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</si>
  <si>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</si>
  <si>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</si>
  <si>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</si>
  <si>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</si>
  <si>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</si>
  <si>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</si>
  <si>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</si>
  <si>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</si>
  <si>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</si>
  <si>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</si>
  <si>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</si>
  <si>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</si>
  <si>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</si>
  <si>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</si>
  <si>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</si>
  <si>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</si>
  <si>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</si>
  <si>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</si>
  <si>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</si>
  <si>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</si>
  <si>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</si>
  <si>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</si>
  <si>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</si>
  <si>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</si>
  <si>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</si>
  <si>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</si>
  <si>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</si>
  <si>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</si>
  <si>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</si>
  <si>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</si>
  <si>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</si>
  <si>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</si>
  <si>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</si>
  <si>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</si>
  <si>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</si>
  <si>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</si>
  <si>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</si>
  <si>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</si>
  <si>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</si>
  <si>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</si>
  <si>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</si>
  <si>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</si>
  <si>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</si>
  <si>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</si>
  <si>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</si>
  <si>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</si>
  <si>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</si>
  <si>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</si>
  <si>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</si>
  <si>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</si>
  <si>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</si>
  <si>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</si>
  <si>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</si>
  <si>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</si>
  <si>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</si>
  <si>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</si>
  <si>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</si>
  <si>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</si>
  <si>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</si>
  <si>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</si>
  <si>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</si>
  <si>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</si>
  <si>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</si>
  <si>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</si>
  <si>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</si>
  <si>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</si>
  <si>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</si>
  <si>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</si>
  <si>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</si>
  <si>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</si>
  <si>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</si>
  <si>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</si>
  <si>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</si>
  <si>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</si>
  <si>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</si>
  <si>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</si>
  <si>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</si>
  <si>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</si>
  <si>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</si>
  <si>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</si>
  <si>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</si>
  <si>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</si>
  <si>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</si>
  <si>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</si>
  <si>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</si>
  <si>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</si>
  <si>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</si>
  <si>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</si>
  <si>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</si>
  <si>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</si>
  <si>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</si>
  <si>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</si>
  <si>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</si>
  <si>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</si>
  <si>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</si>
  <si>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</si>
  <si>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</si>
  <si>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</si>
  <si>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</si>
  <si>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</si>
  <si>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</si>
  <si>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</si>
  <si>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</si>
  <si>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</si>
  <si>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</si>
  <si>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</si>
  <si>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</si>
  <si>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</si>
  <si>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</si>
  <si>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</si>
  <si>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</si>
  <si>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</si>
  <si>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</si>
  <si>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</si>
  <si>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</si>
  <si>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</si>
  <si>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</si>
  <si>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</si>
  <si>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</si>
  <si>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</si>
  <si>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</si>
  <si>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</si>
  <si>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</si>
  <si>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</si>
  <si>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</si>
  <si>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</si>
  <si>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</si>
  <si>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</si>
  <si>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</si>
  <si>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</si>
  <si>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</si>
  <si>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</si>
  <si>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</si>
  <si>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</si>
  <si>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</si>
  <si>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</si>
  <si>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</si>
  <si>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</si>
  <si>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</si>
  <si>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</si>
  <si>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</si>
  <si>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</si>
  <si>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</si>
  <si>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</si>
  <si>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</si>
  <si>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</si>
  <si>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</si>
  <si>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</si>
  <si>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</si>
  <si>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</si>
  <si>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</si>
  <si>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</si>
  <si>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</si>
  <si>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</si>
  <si>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</si>
  <si>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</si>
  <si>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</si>
  <si>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</si>
  <si>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</si>
  <si>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</si>
  <si>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</si>
  <si>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</si>
  <si>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</si>
  <si>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</si>
  <si>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</si>
  <si>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</si>
  <si>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</si>
  <si>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</si>
  <si>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</si>
  <si>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</si>
  <si>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</si>
  <si>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</si>
  <si>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</si>
  <si>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</si>
  <si>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</si>
  <si>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</si>
  <si>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</si>
  <si>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</si>
  <si>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</si>
  <si>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</si>
  <si>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</si>
  <si>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</si>
  <si>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</si>
  <si>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</si>
  <si>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</si>
  <si>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</si>
  <si>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</si>
  <si>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</si>
  <si>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</si>
  <si>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</si>
  <si>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</si>
  <si>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</si>
  <si>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</si>
  <si>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</si>
  <si>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</si>
  <si>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</si>
  <si>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</si>
  <si>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</si>
  <si>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</si>
  <si>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</si>
  <si>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</si>
  <si>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</si>
  <si>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</si>
  <si>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</si>
  <si>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</si>
  <si>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</si>
  <si>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</si>
  <si>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</si>
  <si>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</si>
  <si>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</si>
  <si>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</si>
  <si>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</si>
  <si>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</si>
  <si>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</si>
  <si>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</si>
  <si>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</si>
  <si>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</si>
  <si>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</si>
  <si>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</si>
  <si>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</si>
  <si>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</si>
  <si>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</si>
  <si>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</si>
  <si>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</si>
  <si>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</si>
  <si>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</si>
  <si>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</si>
  <si>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</si>
  <si>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</si>
  <si>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</si>
  <si>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</si>
  <si>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</si>
  <si>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</si>
  <si>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</si>
  <si>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</si>
  <si>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</si>
  <si>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</si>
  <si>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</si>
  <si>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</si>
  <si>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</si>
  <si>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</si>
  <si>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</si>
  <si>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</si>
  <si>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</si>
  <si>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</si>
  <si>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</si>
  <si>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</si>
  <si>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</si>
  <si>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</si>
  <si>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</si>
  <si>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</si>
  <si>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</si>
  <si>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</si>
  <si>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</si>
  <si>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</si>
  <si>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</si>
  <si>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</si>
  <si>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</si>
  <si>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</si>
  <si>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</si>
  <si>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</si>
  <si>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</si>
  <si>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</si>
  <si>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</si>
  <si>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</si>
  <si>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</si>
  <si>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</si>
  <si>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</si>
  <si>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</si>
  <si>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</si>
  <si>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</si>
  <si>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</si>
  <si>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</si>
  <si>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</si>
  <si>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</si>
  <si>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</si>
  <si>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</si>
  <si>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</si>
  <si>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</si>
  <si>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</si>
  <si>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</si>
  <si>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</si>
  <si>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</si>
  <si>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</si>
  <si>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</si>
  <si>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</si>
  <si>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</si>
  <si>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</si>
  <si>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</si>
  <si>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</si>
  <si>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</si>
  <si>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</si>
  <si>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</si>
  <si>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</si>
  <si>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</si>
  <si>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</si>
  <si>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</si>
  <si>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</si>
  <si>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</si>
  <si>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</si>
  <si>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</si>
  <si>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</si>
  <si>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</si>
  <si>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</si>
  <si>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</si>
  <si>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</si>
  <si>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</si>
  <si>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</si>
  <si>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</si>
  <si>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</si>
  <si>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</si>
  <si>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</si>
  <si>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</si>
  <si>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</si>
  <si>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</si>
  <si>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</si>
  <si>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</si>
  <si>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</si>
  <si>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</si>
  <si>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</si>
  <si>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</si>
  <si>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</si>
  <si>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</si>
  <si>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</si>
  <si>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</si>
  <si>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</si>
  <si>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</si>
  <si>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</si>
  <si>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</si>
  <si>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</si>
  <si>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</si>
  <si>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</si>
  <si>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</si>
  <si>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</si>
  <si>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</si>
  <si>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</si>
  <si>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</si>
  <si>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</si>
  <si>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</si>
  <si>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</si>
  <si>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</si>
  <si>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</si>
  <si>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</si>
  <si>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</si>
  <si>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</si>
  <si>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</si>
  <si>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</si>
  <si>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</si>
  <si>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</si>
  <si>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</si>
  <si>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</si>
  <si>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</si>
  <si>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</si>
  <si>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</si>
  <si>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</si>
  <si>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</si>
  <si>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</si>
  <si>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</si>
  <si>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</si>
  <si>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</si>
  <si>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</si>
  <si>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</si>
  <si>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</si>
  <si>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</si>
  <si>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</si>
  <si>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</si>
  <si>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</si>
  <si>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</si>
  <si>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</si>
  <si>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</si>
  <si>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</si>
  <si>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</si>
  <si>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</si>
  <si>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</si>
  <si>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</si>
  <si>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</si>
  <si>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</si>
  <si>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</si>
  <si>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</si>
  <si>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</si>
  <si>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</si>
  <si>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</si>
  <si>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</si>
  <si>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</si>
  <si>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</si>
  <si>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</si>
  <si>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</si>
  <si>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</si>
  <si>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</si>
  <si>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</si>
  <si>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</si>
  <si>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</si>
  <si>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</si>
  <si>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</si>
  <si>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</si>
  <si>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</si>
  <si>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</si>
  <si>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</si>
  <si>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</si>
  <si>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</si>
  <si>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</si>
  <si>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</si>
  <si>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</si>
  <si>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</si>
  <si>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</si>
  <si>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</si>
  <si>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</si>
  <si>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</si>
  <si>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</si>
  <si>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</si>
  <si>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</si>
  <si>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</si>
  <si>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</si>
  <si>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</si>
  <si>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</si>
  <si>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</si>
  <si>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</si>
  <si>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</si>
  <si>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</si>
  <si>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</si>
  <si>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</si>
  <si>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</si>
  <si>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</si>
  <si>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</si>
  <si>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</si>
  <si>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</si>
  <si>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</si>
  <si>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</si>
  <si>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</si>
  <si>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</si>
  <si>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</si>
  <si>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</si>
  <si>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</si>
  <si>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</si>
  <si>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</si>
  <si>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</si>
  <si>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</si>
  <si>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</si>
  <si>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</si>
  <si>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</si>
  <si>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</si>
  <si>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</si>
  <si>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</si>
  <si>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</si>
  <si>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</si>
  <si>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</si>
  <si>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</si>
  <si>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</si>
  <si>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</si>
  <si>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</si>
  <si>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</si>
  <si>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</si>
  <si>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</si>
  <si>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</si>
  <si>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</si>
  <si>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</si>
  <si>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</si>
  <si>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</si>
  <si>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</si>
  <si>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</si>
  <si>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</si>
  <si>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</si>
  <si>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</si>
  <si>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</si>
  <si>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</si>
  <si>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</si>
  <si>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</si>
  <si>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</si>
  <si>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</si>
  <si>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</si>
  <si>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</si>
  <si>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</si>
  <si>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</si>
  <si>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</si>
  <si>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</si>
  <si>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</si>
  <si>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</si>
  <si>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</si>
  <si>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</si>
  <si>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</si>
  <si>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</si>
  <si>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</si>
  <si>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</si>
  <si>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</si>
  <si>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</si>
  <si>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</si>
  <si>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</si>
  <si>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</si>
  <si>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</si>
  <si>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</si>
  <si>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</si>
  <si>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</si>
  <si>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</si>
  <si>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</si>
  <si>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</si>
  <si>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</si>
  <si>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</si>
  <si>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</si>
  <si>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</si>
  <si>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</si>
  <si>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</si>
  <si>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</si>
  <si>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</si>
  <si>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</si>
  <si>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</si>
  <si>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</si>
  <si>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</si>
  <si>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</si>
  <si>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</si>
  <si>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</si>
  <si>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</si>
  <si>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</si>
  <si>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</si>
  <si>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</si>
  <si>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</si>
  <si>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</si>
  <si>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</si>
  <si>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</si>
  <si>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</si>
  <si>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</si>
  <si>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</si>
  <si>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</si>
  <si>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</si>
  <si>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</si>
  <si>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</si>
  <si>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</si>
  <si>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</si>
  <si>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</si>
  <si>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</si>
  <si>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</si>
  <si>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</si>
  <si>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</si>
  <si>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</si>
  <si>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</si>
  <si>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</si>
  <si>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</si>
  <si>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</si>
  <si>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</si>
  <si>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</si>
  <si>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</si>
  <si>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</si>
  <si>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</si>
  <si>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</si>
  <si>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</si>
  <si>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</si>
  <si>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</si>
  <si>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</si>
  <si>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</si>
  <si>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</si>
  <si>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</si>
  <si>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</si>
  <si>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</si>
  <si>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</si>
  <si>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</si>
  <si>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</si>
  <si>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</si>
  <si>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</si>
  <si>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</si>
  <si>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</si>
  <si>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</si>
  <si>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</si>
  <si>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</si>
  <si>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</si>
  <si>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</si>
  <si>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</si>
  <si>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</si>
  <si>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</si>
  <si>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</si>
  <si>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</si>
  <si>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</si>
  <si>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</si>
  <si>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</si>
  <si>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</si>
  <si>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</si>
  <si>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</si>
  <si>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</si>
  <si>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</si>
  <si>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</si>
  <si>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</si>
  <si>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</si>
  <si>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</si>
  <si>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</si>
  <si>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</si>
  <si>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</si>
  <si>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</si>
  <si>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</si>
  <si>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</si>
  <si>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</si>
  <si>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</si>
  <si>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</si>
  <si>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</si>
  <si>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</si>
  <si>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</si>
  <si>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</si>
  <si>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</si>
  <si>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</si>
  <si>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</si>
  <si>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</si>
  <si>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</si>
  <si>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</si>
  <si>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</si>
  <si>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</si>
  <si>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</si>
  <si>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</si>
  <si>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</si>
  <si>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</si>
  <si>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</si>
  <si>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</si>
  <si>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</si>
  <si>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</si>
  <si>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</si>
  <si>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</si>
  <si>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</si>
  <si>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</si>
  <si>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</si>
  <si>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</si>
  <si>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</si>
  <si>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</si>
  <si>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</si>
  <si>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</si>
  <si>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</si>
  <si>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</si>
  <si>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</si>
  <si>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</si>
  <si>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</si>
  <si>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</si>
  <si>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</si>
  <si>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</si>
  <si>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</si>
  <si>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</si>
  <si>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</si>
  <si>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</si>
  <si>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</si>
  <si>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</si>
  <si>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</si>
  <si>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</si>
  <si>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</si>
  <si>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</si>
  <si>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</si>
  <si>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</si>
  <si>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</si>
  <si>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</si>
  <si>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</si>
  <si>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</si>
  <si>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</si>
  <si>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</si>
  <si>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</si>
  <si>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</si>
  <si>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</si>
  <si>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</si>
  <si>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</si>
  <si>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</si>
  <si>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</si>
  <si>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</si>
  <si>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</si>
  <si>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</si>
  <si>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</si>
  <si>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</si>
  <si>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</si>
  <si>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</si>
  <si>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</si>
  <si>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</si>
  <si>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</si>
  <si>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</si>
  <si>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</si>
  <si>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</si>
  <si>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</si>
  <si>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</si>
  <si>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</si>
  <si>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</si>
  <si>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</si>
  <si>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</si>
  <si>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</si>
  <si>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</si>
  <si>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</si>
  <si>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</si>
  <si>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</si>
  <si>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</si>
  <si>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</si>
  <si>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</si>
  <si>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</si>
  <si>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</si>
  <si>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</si>
  <si>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</si>
  <si>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</si>
  <si>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</si>
  <si>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</si>
  <si>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</si>
  <si>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</si>
  <si>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</si>
  <si>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</si>
  <si>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</si>
  <si>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</si>
  <si>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</si>
  <si>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</si>
  <si>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</si>
  <si>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</si>
  <si>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</si>
  <si>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</si>
  <si>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</si>
  <si>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</si>
  <si>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</si>
  <si>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</si>
  <si>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</si>
  <si>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</si>
  <si>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</si>
  <si>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</si>
  <si>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</si>
  <si>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</si>
  <si>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</si>
  <si>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</si>
  <si>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</si>
  <si>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</si>
  <si>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</si>
  <si>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</si>
  <si>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</si>
  <si>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</si>
  <si>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</si>
  <si>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</si>
  <si>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</si>
  <si>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</si>
  <si>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</si>
  <si>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</si>
  <si>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</si>
  <si>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</si>
  <si>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</si>
  <si>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</si>
  <si>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</si>
  <si>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</si>
  <si>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</si>
  <si>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</si>
  <si>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</si>
  <si>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</si>
  <si>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</si>
  <si>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</si>
  <si>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</si>
  <si>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</si>
  <si>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</si>
  <si>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</si>
  <si>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</si>
  <si>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</si>
  <si>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</si>
  <si>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</si>
  <si>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</si>
  <si>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</si>
  <si>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</si>
  <si>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</si>
  <si>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</si>
  <si>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</si>
  <si>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</si>
  <si>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</si>
  <si>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</si>
  <si>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</si>
  <si>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</si>
  <si>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</si>
  <si>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</si>
  <si>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</si>
  <si>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</si>
  <si>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</si>
  <si>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</si>
  <si>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</si>
  <si>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</si>
  <si>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</si>
  <si>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</si>
  <si>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</si>
  <si>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</si>
  <si>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</si>
  <si>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</si>
  <si>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</si>
  <si>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</si>
  <si>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</si>
  <si>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</si>
  <si>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</si>
  <si>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</si>
  <si>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</si>
  <si>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</si>
  <si>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</si>
  <si>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</si>
  <si>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</si>
  <si>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</si>
  <si>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</si>
  <si>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</si>
  <si>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</si>
  <si>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</si>
  <si>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</si>
  <si>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</si>
  <si>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</si>
  <si>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</si>
  <si>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</si>
  <si>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</si>
  <si>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</si>
  <si>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</si>
  <si>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</si>
  <si>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</si>
  <si>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</si>
  <si>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</si>
  <si>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</si>
  <si>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</si>
  <si>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</si>
  <si>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</si>
  <si>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</si>
  <si>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</si>
  <si>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</si>
  <si>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</si>
  <si>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</si>
  <si>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</si>
  <si>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</si>
  <si>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</si>
  <si>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</si>
  <si>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</si>
  <si>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</si>
  <si>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</si>
  <si>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</si>
  <si>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</si>
  <si>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</si>
  <si>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</si>
  <si>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</si>
  <si>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</si>
  <si>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</si>
  <si>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</si>
  <si>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</si>
  <si>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</si>
  <si>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</si>
  <si>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</si>
  <si>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</si>
  <si>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</si>
  <si>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</si>
  <si>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</si>
  <si>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</si>
  <si>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</si>
  <si>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</si>
  <si>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</si>
  <si>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</si>
  <si>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</si>
  <si>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</si>
  <si>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</si>
  <si>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</si>
  <si>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</si>
  <si>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</si>
  <si>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</si>
  <si>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</si>
  <si>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</si>
  <si>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</si>
  <si>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</si>
  <si>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</si>
  <si>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</si>
  <si>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</si>
  <si>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</si>
  <si>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</si>
  <si>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</si>
  <si>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</si>
  <si>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</si>
  <si>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</si>
  <si>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</si>
  <si>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</si>
  <si>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</si>
  <si>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</si>
  <si>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</si>
  <si>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</si>
  <si>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</si>
  <si>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</si>
  <si>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</si>
  <si>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</si>
  <si>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</si>
  <si>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</si>
  <si>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</si>
  <si>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</si>
  <si>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</si>
  <si>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</si>
  <si>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</si>
  <si>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</si>
  <si>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</si>
  <si>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</si>
  <si>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</si>
  <si>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</si>
  <si>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</si>
  <si>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</si>
  <si>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</si>
  <si>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</si>
  <si>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</si>
  <si>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</si>
  <si>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</si>
  <si>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</si>
  <si>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</si>
  <si>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</si>
  <si>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</si>
  <si>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</si>
  <si>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</si>
  <si>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</si>
  <si>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</si>
  <si>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</si>
  <si>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</si>
  <si>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</si>
  <si>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</si>
  <si>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</si>
  <si>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</si>
  <si>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</si>
  <si>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</si>
  <si>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</si>
  <si>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</si>
  <si>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</si>
  <si>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</si>
  <si>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</si>
  <si>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</si>
  <si>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</si>
  <si>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</si>
  <si>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</si>
  <si>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</si>
  <si>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</si>
  <si>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</si>
  <si>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</si>
  <si>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</si>
  <si>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</si>
  <si>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</si>
  <si>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</si>
  <si>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</si>
  <si>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</si>
  <si>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</si>
  <si>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</si>
  <si>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</si>
  <si>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</si>
  <si>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</si>
  <si>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</si>
  <si>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</si>
  <si>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</si>
  <si>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</si>
  <si>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</si>
  <si>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</si>
  <si>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</si>
  <si>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</si>
  <si>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</si>
  <si>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</si>
  <si>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</si>
  <si>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</si>
  <si>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</si>
  <si>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</si>
  <si>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</si>
  <si>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</si>
  <si>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</si>
  <si>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</si>
  <si>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</si>
  <si>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</si>
  <si>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</si>
  <si>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</si>
  <si>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</si>
  <si>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</si>
  <si>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</si>
  <si>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</si>
  <si>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</si>
  <si>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</si>
  <si>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</si>
  <si>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</si>
  <si>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</si>
  <si>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</si>
  <si>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</si>
  <si>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</si>
  <si>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</si>
  <si>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</si>
  <si>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</si>
  <si>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</si>
  <si>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</si>
  <si>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</si>
  <si>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</si>
  <si>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</si>
  <si>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</si>
  <si>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</si>
  <si>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</si>
  <si>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</si>
  <si>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</si>
  <si>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</si>
  <si>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</si>
  <si>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</si>
  <si>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</si>
  <si>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</si>
  <si>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</si>
  <si>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</si>
  <si>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</si>
  <si>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</si>
  <si>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</si>
  <si>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</si>
  <si>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</si>
  <si>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</si>
  <si>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</si>
  <si>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</si>
  <si>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</si>
  <si>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</si>
  <si>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</si>
  <si>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</si>
  <si>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</si>
  <si>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</si>
  <si>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</si>
  <si>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</si>
  <si>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</si>
  <si>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</si>
  <si>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</si>
  <si>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</si>
  <si>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</si>
  <si>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</si>
  <si>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</si>
  <si>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</si>
  <si>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</si>
  <si>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</si>
  <si>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</si>
  <si>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</si>
  <si>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</si>
  <si>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</si>
  <si>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</si>
  <si>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</si>
  <si>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</si>
  <si>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</si>
  <si>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</si>
  <si>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</si>
  <si>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</si>
  <si>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</si>
  <si>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</si>
  <si>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</si>
  <si>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</si>
  <si>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</si>
  <si>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</si>
  <si>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</si>
  <si>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</si>
  <si>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</si>
  <si>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</si>
  <si>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</si>
  <si>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</si>
  <si>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</si>
  <si>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</si>
  <si>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</si>
  <si>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</si>
  <si>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</si>
  <si>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</si>
  <si>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</si>
  <si>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</si>
  <si>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</si>
  <si>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</si>
  <si>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</si>
  <si>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</si>
  <si>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</si>
  <si>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</si>
  <si>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</si>
  <si>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</si>
  <si>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</si>
  <si>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</si>
  <si>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</si>
  <si>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</si>
  <si>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</si>
  <si>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</si>
  <si>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</si>
  <si>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</si>
  <si>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</si>
  <si>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</si>
  <si>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</si>
  <si>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</si>
  <si>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</si>
  <si>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</si>
  <si>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</si>
  <si>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</si>
  <si>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</si>
  <si>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</si>
  <si>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</si>
  <si>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</si>
  <si>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</si>
  <si>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</si>
  <si>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</si>
  <si>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</si>
  <si>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</si>
  <si>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</si>
  <si>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</si>
  <si>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</si>
  <si>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</si>
  <si>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</si>
  <si>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</si>
  <si>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</si>
  <si>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</si>
  <si>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</si>
  <si>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</si>
  <si>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</si>
  <si>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</si>
  <si>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</si>
  <si>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</si>
  <si>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</si>
  <si>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</si>
  <si>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</si>
  <si>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</si>
  <si>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</si>
  <si>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</si>
  <si>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</si>
  <si>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</si>
  <si>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</si>
  <si>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</si>
  <si>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</si>
  <si>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</si>
  <si>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</si>
  <si>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</si>
  <si>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</si>
  <si>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</si>
  <si>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</si>
  <si>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</si>
  <si>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</si>
  <si>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</si>
  <si>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</si>
  <si>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</si>
  <si>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</si>
  <si>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</si>
  <si>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</si>
  <si>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</si>
  <si>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</si>
  <si>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</si>
  <si>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</si>
  <si>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</si>
  <si>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</si>
  <si>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</si>
  <si>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</si>
  <si>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</si>
  <si>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</si>
  <si>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</si>
  <si>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</si>
  <si>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</si>
  <si>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</si>
  <si>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</si>
  <si>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</si>
  <si>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</si>
  <si>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</si>
  <si>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</si>
  <si>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</si>
  <si>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</si>
  <si>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</si>
  <si>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</si>
  <si>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</si>
  <si>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</si>
  <si>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</si>
  <si>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</si>
  <si>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</si>
  <si>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</si>
  <si>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</si>
  <si>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</si>
  <si>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</si>
  <si>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</si>
  <si>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</si>
  <si>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</si>
  <si>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</si>
  <si>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</si>
  <si>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</si>
  <si>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</si>
  <si>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</si>
  <si>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</si>
  <si>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</si>
  <si>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</si>
  <si>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</si>
  <si>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</si>
  <si>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</si>
  <si>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</si>
  <si>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</si>
  <si>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</si>
  <si>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</si>
  <si>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</si>
  <si>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</si>
  <si>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</si>
  <si>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</si>
  <si>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</si>
  <si>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</si>
  <si>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</si>
  <si>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</si>
  <si>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</si>
  <si>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</si>
  <si>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</si>
  <si>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</si>
  <si>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</si>
  <si>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</si>
  <si>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</si>
  <si>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</si>
  <si>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</si>
  <si>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</si>
  <si>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</si>
  <si>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</si>
  <si>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</si>
  <si>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</si>
  <si>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</si>
  <si>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</si>
  <si>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</si>
  <si>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</si>
  <si>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</si>
  <si>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</si>
  <si>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</si>
  <si>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</si>
  <si>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</si>
  <si>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</si>
  <si>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</si>
  <si>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</si>
  <si>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</si>
  <si>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</si>
  <si>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</si>
  <si>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</si>
  <si>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</si>
  <si>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</si>
  <si>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</si>
  <si>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</si>
  <si>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</si>
  <si>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</si>
  <si>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</si>
  <si>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</si>
  <si>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</si>
  <si>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</si>
  <si>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</si>
  <si>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</si>
  <si>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</si>
  <si>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</si>
  <si>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</si>
  <si>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</si>
  <si>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</si>
  <si>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</si>
  <si>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</si>
  <si>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</si>
  <si>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</si>
  <si>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</si>
  <si>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</si>
  <si>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</si>
  <si>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</si>
  <si>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</si>
  <si>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</si>
  <si>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</si>
  <si>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</si>
  <si>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</si>
  <si>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</si>
  <si>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</si>
  <si>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</si>
  <si>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</si>
  <si>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</si>
  <si>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</si>
  <si>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</si>
  <si>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</si>
  <si>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</si>
  <si>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</si>
  <si>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</si>
  <si>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</si>
  <si>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</si>
  <si>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</si>
  <si>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</si>
  <si>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</si>
  <si>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</si>
  <si>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</si>
  <si>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</si>
  <si>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</si>
  <si>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</si>
  <si>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</si>
  <si>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</si>
  <si>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</si>
  <si>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</si>
  <si>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</si>
  <si>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</si>
  <si>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</si>
  <si>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</si>
  <si>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</si>
  <si>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</si>
  <si>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</si>
  <si>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</si>
  <si>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</si>
  <si>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</si>
  <si>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</si>
  <si>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</si>
  <si>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</si>
  <si>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</si>
  <si>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</si>
  <si>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</si>
  <si>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</si>
  <si>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</si>
  <si>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</si>
  <si>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</si>
  <si>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</si>
  <si>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</si>
  <si>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</si>
  <si>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</si>
  <si>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</si>
  <si>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</si>
  <si>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</si>
  <si>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</si>
  <si>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</si>
  <si>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</si>
  <si>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</si>
  <si>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</si>
  <si>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</si>
  <si>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</si>
  <si>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</si>
  <si>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</si>
  <si>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</si>
  <si>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</si>
  <si>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</si>
  <si>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</si>
  <si>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</si>
  <si>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</si>
  <si>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</si>
  <si>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</si>
  <si>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</si>
  <si>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</si>
  <si>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</si>
  <si>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</si>
  <si>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</si>
  <si>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</si>
  <si>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</si>
  <si>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</si>
  <si>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</si>
  <si>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</si>
  <si>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</si>
  <si>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</si>
  <si>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</si>
  <si>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</si>
  <si>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</si>
  <si>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</si>
  <si>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</si>
  <si>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</si>
  <si>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</si>
  <si>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</si>
  <si>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</si>
  <si>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</si>
  <si>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</si>
  <si>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</si>
  <si>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</si>
  <si>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</si>
  <si>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</si>
  <si>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</si>
  <si>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</si>
  <si>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</si>
  <si>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</si>
  <si>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</si>
  <si>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</si>
  <si>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</si>
  <si>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</si>
  <si>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</si>
  <si>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</si>
  <si>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</si>
  <si>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</si>
  <si>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</si>
  <si>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</si>
  <si>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</si>
  <si>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</si>
  <si>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</si>
  <si>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</si>
  <si>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</si>
  <si>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</si>
  <si>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</si>
  <si>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</si>
  <si>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</si>
  <si>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</si>
  <si>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</si>
  <si>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</si>
  <si>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</si>
  <si>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</si>
  <si>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</si>
  <si>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</si>
  <si>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</si>
  <si>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</si>
  <si>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</si>
  <si>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</si>
  <si>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</si>
  <si>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</si>
  <si>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</si>
  <si>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</si>
  <si>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</si>
  <si>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</si>
  <si>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</si>
  <si>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</si>
  <si>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</si>
  <si>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</si>
  <si>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</si>
  <si>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</si>
  <si>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</si>
  <si>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</si>
  <si>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</si>
  <si>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</si>
  <si>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</si>
  <si>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</si>
  <si>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</si>
  <si>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</si>
  <si>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</si>
  <si>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</si>
  <si>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</si>
  <si>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</si>
  <si>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</si>
  <si>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</si>
  <si>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</si>
  <si>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</si>
  <si>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</si>
  <si>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</si>
  <si>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</si>
  <si>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</si>
  <si>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</si>
  <si>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</si>
  <si>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</si>
  <si>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</si>
  <si>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</si>
  <si>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</si>
  <si>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</si>
  <si>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</si>
  <si>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</si>
  <si>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</si>
  <si>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</si>
  <si>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</si>
  <si>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</si>
  <si>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</si>
  <si>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</si>
  <si>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</si>
  <si>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</si>
  <si>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</si>
  <si>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</si>
  <si>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</si>
  <si>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</si>
  <si>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</si>
  <si>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</si>
  <si>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</si>
  <si>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</si>
  <si>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</si>
  <si>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</si>
  <si>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</si>
  <si>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</si>
  <si>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</si>
  <si>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</si>
  <si>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</si>
  <si>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</si>
  <si>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</si>
  <si>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</si>
  <si>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</si>
  <si>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</si>
  <si>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</si>
  <si>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</si>
  <si>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</si>
  <si>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</si>
  <si>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</si>
  <si>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</si>
  <si>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</si>
  <si>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</si>
  <si>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</si>
  <si>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</si>
  <si>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</si>
  <si>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</si>
  <si>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</si>
  <si>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</si>
  <si>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</si>
  <si>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</si>
  <si>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</si>
  <si>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</si>
  <si>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</si>
  <si>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</si>
  <si>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</si>
  <si>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</si>
  <si>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</si>
  <si>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</si>
  <si>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</si>
  <si>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</si>
  <si>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</si>
  <si>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</si>
  <si>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</si>
  <si>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</si>
  <si>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</si>
  <si>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</si>
  <si>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</si>
  <si>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</si>
  <si>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</si>
  <si>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</si>
  <si>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</si>
  <si>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</si>
  <si>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</si>
  <si>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</si>
  <si>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</si>
  <si>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</si>
  <si>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</si>
  <si>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</si>
  <si>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</si>
  <si>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</si>
  <si>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</si>
  <si>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</si>
  <si>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</si>
  <si>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</si>
  <si>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</si>
  <si>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</si>
  <si>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</si>
  <si>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</si>
  <si>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</si>
  <si>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</si>
  <si>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</si>
  <si>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</si>
  <si>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</si>
  <si>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</si>
  <si>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</si>
  <si>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</si>
  <si>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</si>
  <si>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</si>
  <si>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</si>
  <si>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</si>
  <si>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</si>
  <si>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</si>
  <si>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</si>
  <si>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</si>
  <si>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</si>
  <si>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</si>
  <si>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</si>
  <si>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</si>
  <si>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</si>
  <si>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</si>
  <si>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</si>
  <si>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</si>
  <si>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</si>
  <si>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</si>
  <si>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</si>
  <si>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</si>
  <si>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</si>
  <si>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</si>
  <si>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</si>
  <si>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</si>
  <si>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</si>
  <si>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</si>
  <si>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</si>
  <si>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</si>
  <si>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</si>
  <si>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</si>
  <si>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</si>
  <si>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</si>
  <si>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</si>
  <si>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</si>
  <si>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</si>
  <si>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</si>
  <si>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</si>
  <si>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</si>
  <si>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</si>
  <si>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</si>
  <si>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</si>
  <si>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</si>
  <si>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</si>
  <si>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</si>
  <si>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</si>
  <si>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</si>
  <si>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</si>
  <si>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</si>
  <si>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</si>
  <si>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</si>
  <si>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</si>
  <si>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</si>
  <si>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</si>
  <si>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</si>
  <si>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</si>
  <si>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</si>
  <si>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</si>
  <si>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</si>
  <si>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</si>
  <si>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</si>
  <si>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</si>
  <si>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</si>
  <si>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</si>
  <si>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</si>
  <si>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</si>
  <si>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</si>
  <si>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</si>
  <si>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</si>
  <si>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</si>
  <si>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</si>
  <si>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</si>
  <si>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</si>
  <si>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</si>
  <si>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</si>
  <si>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</si>
  <si>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</si>
  <si>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</si>
  <si>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</si>
  <si>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</si>
  <si>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</si>
  <si>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</si>
  <si>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</si>
  <si>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</si>
  <si>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</si>
  <si>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</si>
  <si>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</si>
  <si>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</si>
  <si>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</si>
  <si>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</si>
  <si>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</si>
  <si>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</si>
  <si>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</si>
  <si>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</si>
  <si>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</si>
  <si>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</si>
  <si>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</si>
  <si>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</si>
  <si>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</si>
  <si>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</si>
  <si>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</si>
  <si>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</si>
  <si>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</si>
  <si>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</si>
  <si>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</si>
  <si>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</si>
  <si>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</si>
  <si>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</si>
  <si>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</si>
  <si>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</si>
  <si>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</si>
  <si>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</si>
  <si>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</si>
  <si>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</si>
  <si>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</si>
  <si>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</si>
  <si>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</si>
  <si>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</si>
  <si>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</si>
  <si>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</si>
  <si>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</si>
  <si>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</si>
  <si>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</si>
  <si>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</si>
  <si>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</si>
  <si>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</si>
  <si>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</si>
  <si>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</si>
  <si>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</si>
  <si>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</si>
  <si>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</si>
  <si>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</si>
  <si>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</si>
  <si>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</si>
  <si>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</si>
  <si>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</si>
  <si>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</si>
  <si>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</si>
  <si>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</si>
  <si>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</si>
  <si>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</si>
  <si>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</si>
  <si>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</si>
  <si>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</si>
  <si>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</si>
  <si>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</si>
  <si>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</si>
  <si>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</si>
  <si>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</si>
  <si>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</si>
  <si>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</si>
  <si>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</si>
  <si>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</si>
  <si>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</si>
  <si>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</si>
  <si>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</si>
  <si>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</si>
  <si>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</si>
  <si>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</si>
  <si>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</si>
  <si>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</si>
  <si>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</si>
  <si>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</si>
  <si>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</si>
  <si>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</si>
  <si>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</si>
  <si>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</si>
  <si>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</si>
  <si>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</si>
  <si>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</si>
  <si>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</si>
  <si>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</si>
  <si>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</si>
  <si>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</si>
  <si>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</si>
  <si>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</si>
  <si>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</si>
  <si>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</si>
  <si>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</si>
  <si>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</si>
  <si>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</si>
  <si>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</si>
  <si>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</si>
  <si>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</si>
  <si>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</si>
  <si>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</si>
  <si>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</si>
  <si>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</si>
  <si>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</si>
  <si>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</si>
  <si>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</si>
  <si>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</si>
  <si>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</si>
  <si>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</si>
  <si>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</si>
  <si>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</si>
  <si>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</si>
  <si>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</si>
  <si>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</si>
  <si>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</si>
  <si>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</si>
  <si>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</si>
  <si>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</si>
  <si>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</si>
  <si>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</si>
  <si>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</si>
  <si>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</si>
  <si>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</si>
  <si>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</si>
  <si>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</si>
  <si>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</si>
  <si>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</si>
  <si>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</si>
  <si>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</si>
  <si>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</si>
  <si>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</si>
  <si>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</si>
  <si>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</si>
  <si>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</si>
  <si>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</si>
  <si>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</si>
  <si>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</si>
  <si>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</si>
  <si>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</si>
  <si>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</si>
  <si>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</si>
  <si>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</si>
  <si>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</si>
  <si>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</si>
  <si>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</si>
  <si>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</si>
  <si>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</si>
  <si>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</si>
  <si>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</si>
  <si>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</si>
  <si>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</si>
  <si>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</si>
  <si>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</si>
  <si>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</si>
  <si>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</si>
  <si>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</si>
  <si>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</si>
  <si>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</si>
  <si>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</si>
  <si>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</si>
  <si>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</si>
  <si>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</si>
  <si>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</si>
  <si>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</si>
  <si>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</si>
  <si>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</si>
  <si>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</si>
  <si>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</si>
  <si>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</si>
  <si>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</si>
  <si>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</si>
  <si>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</si>
  <si>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</si>
  <si>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</si>
  <si>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</si>
  <si>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</si>
  <si>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</si>
  <si>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</si>
  <si>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</si>
  <si>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</si>
  <si>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</si>
  <si>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</si>
  <si>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</si>
  <si>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</si>
  <si>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</si>
  <si>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</si>
  <si>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</si>
  <si>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</si>
  <si>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</si>
  <si>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</si>
  <si>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</si>
  <si>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</si>
  <si>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</si>
  <si>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</si>
  <si>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</si>
  <si>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</si>
  <si>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</si>
  <si>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</si>
  <si>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</si>
  <si>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</si>
  <si>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</si>
  <si>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</si>
  <si>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</si>
  <si>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</si>
  <si>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</si>
  <si>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</si>
  <si>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</si>
  <si>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</si>
  <si>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</si>
  <si>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</si>
  <si>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</si>
  <si>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</si>
  <si>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</si>
  <si>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</si>
  <si>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</si>
  <si>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</si>
  <si>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</si>
  <si>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</si>
  <si>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</si>
  <si>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</si>
  <si>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</si>
  <si>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</si>
  <si>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</si>
  <si>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</si>
  <si>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</si>
  <si>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</si>
  <si>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</si>
  <si>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</si>
  <si>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</si>
  <si>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</si>
  <si>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</si>
  <si>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</si>
  <si>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</si>
  <si>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</si>
  <si>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</si>
  <si>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</si>
  <si>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</si>
  <si>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</si>
  <si>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</si>
  <si>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</si>
  <si>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</si>
  <si>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</si>
  <si>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</si>
  <si>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</si>
  <si>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</si>
  <si>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</si>
  <si>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</si>
  <si>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</si>
  <si>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</si>
  <si>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</si>
  <si>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</si>
  <si>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</si>
  <si>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</si>
  <si>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</si>
  <si>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</si>
  <si>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</si>
  <si>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</si>
  <si>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</si>
  <si>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</si>
  <si>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</si>
  <si>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</si>
  <si>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</si>
  <si>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</si>
  <si>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</si>
  <si>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</si>
  <si>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</si>
  <si>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</si>
  <si>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</si>
  <si>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</si>
  <si>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</si>
  <si>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</si>
  <si>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</si>
  <si>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</si>
  <si>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</si>
  <si>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</si>
  <si>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</si>
  <si>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</si>
  <si>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</si>
  <si>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</si>
  <si>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</si>
  <si>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</si>
  <si>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</si>
  <si>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</si>
  <si>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</si>
  <si>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</si>
  <si>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</si>
  <si>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</si>
  <si>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</si>
  <si>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</si>
  <si>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</si>
  <si>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</si>
  <si>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</si>
  <si>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</si>
  <si>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</si>
  <si>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</si>
  <si>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</si>
  <si>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</si>
  <si>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</si>
  <si>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</t>
  </si>
  <si>
    <t>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</si>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</sst>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/>
    <xf numFmtId="166" fontId="3" fillId="0" borderId="0" xfId="1" applyNumberFormat="1" applyFont="1" applyAlignment="1">
      <alignment vertical="center" wrapText="1"/>
    </xf>
    <xf numFmtId="166" fontId="4" fillId="0" borderId="0" xfId="1" applyNumberFormat="1" applyFont="1"/>
    <xf numFmtId="166" fontId="0" fillId="0" borderId="0" xfId="1" applyNumberFormat="1" applyFont="1"/>
    <xf numFmtId="14" fontId="3" fillId="0" borderId="0" xfId="0" applyNumberFormat="1" applyFont="1" applyAlignment="1">
      <alignment wrapText="1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/>
    </xf>
    <xf numFmtId="0" fontId="1" fillId="0" borderId="0" xfId="0" applyFont="1" applyAlignme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7-4A67-B12F-BBD66FBCF9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7-4A67-B12F-BBD66FBCF9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7-4A67-B12F-BBD66FBCF9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7-4A67-B12F-BBD66FB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583231"/>
        <c:axId val="660611743"/>
      </c:barChart>
      <c:catAx>
        <c:axId val="254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43"/>
        <c:crosses val="autoZero"/>
        <c:auto val="1"/>
        <c:lblAlgn val="ctr"/>
        <c:lblOffset val="100"/>
        <c:noMultiLvlLbl val="0"/>
      </c:catAx>
      <c:valAx>
        <c:axId val="6606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E-4279-8BFB-EBDE59FFEA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E-4279-8BFB-EBDE59FFEA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E-4279-8BFB-EBDE59FFEA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E-4279-8BFB-EBDE59FF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260864"/>
        <c:axId val="582641008"/>
      </c:barChart>
      <c:catAx>
        <c:axId val="7522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41008"/>
        <c:crosses val="autoZero"/>
        <c:auto val="1"/>
        <c:lblAlgn val="ctr"/>
        <c:lblOffset val="100"/>
        <c:noMultiLvlLbl val="0"/>
      </c:catAx>
      <c:valAx>
        <c:axId val="5826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2-4DEB-B8B2-83F986D778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2-4DEB-B8B2-83F986D778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2-4DEB-B8B2-83F986D778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2-4DEB-B8B2-83F986D7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7232"/>
        <c:axId val="748600880"/>
      </c:barChart>
      <c:catAx>
        <c:axId val="753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880"/>
        <c:crosses val="autoZero"/>
        <c:auto val="1"/>
        <c:lblAlgn val="ctr"/>
        <c:lblOffset val="100"/>
        <c:noMultiLvlLbl val="0"/>
      </c:catAx>
      <c:valAx>
        <c:axId val="7486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D-4917-B169-A3996AF259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D-4917-B169-A3996AF259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D-4917-B169-A3996AF2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789135"/>
        <c:axId val="874804399"/>
      </c:lineChart>
      <c:catAx>
        <c:axId val="8827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04399"/>
        <c:crosses val="autoZero"/>
        <c:auto val="1"/>
        <c:lblAlgn val="ctr"/>
        <c:lblOffset val="100"/>
        <c:noMultiLvlLbl val="0"/>
      </c:catAx>
      <c:valAx>
        <c:axId val="8748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0AF-BFBA-7713F16278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0AF-BFBA-7713F16278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0AF-BFBA-7713F162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030447"/>
        <c:axId val="872147967"/>
      </c:lineChart>
      <c:catAx>
        <c:axId val="94003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47967"/>
        <c:crosses val="autoZero"/>
        <c:auto val="1"/>
        <c:lblAlgn val="ctr"/>
        <c:lblOffset val="100"/>
        <c:noMultiLvlLbl val="0"/>
      </c:catAx>
      <c:valAx>
        <c:axId val="8721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3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15240</xdr:rowOff>
    </xdr:from>
    <xdr:to>
      <xdr:col>12</xdr:col>
      <xdr:colOff>388620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F931-E9B8-44F8-BD0C-6A49CC12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7</xdr:row>
      <xdr:rowOff>15240</xdr:rowOff>
    </xdr:from>
    <xdr:to>
      <xdr:col>12</xdr:col>
      <xdr:colOff>76200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84CC7-81E5-427E-A8C8-EDB46A3D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96CD5-E559-42C1-9D62-737BF904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449580</xdr:colOff>
      <xdr:row>1</xdr:row>
      <xdr:rowOff>53340</xdr:rowOff>
    </xdr:from>
    <xdr:to>
      <xdr:col>18</xdr:col>
      <xdr:colOff>297180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F937-8B5B-4FB7-B896-6642D643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708660</xdr:colOff>
      <xdr:row>15</xdr:row>
      <xdr:rowOff>15240</xdr:rowOff>
    </xdr:from>
    <xdr:to>
      <xdr:col>12</xdr:col>
      <xdr:colOff>144780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0B2B3-C1E2-4669-AD81-1CF3DE4CA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8.5731556713" createdVersion="6" refreshedVersion="6" minRefreshableVersion="3" recordCount="4114" xr:uid="{3D3ECF29-D573-4733-9F4B-60E828D402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9.640515624997" createdVersion="6" refreshedVersion="6" minRefreshableVersion="3" recordCount="4114" xr:uid="{624341AF-4E54-4C91-947E-A3AD2E7541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70.712346064814" createdVersion="6" refreshedVersion="6" minRefreshableVersion="3" recordCount="4114" xr:uid="{0AA98CBF-8607-405A-A884-003EA839B0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176F-FF76-4CFE-9E6D-77EC82F006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6DAAE-4CED-4183-8089-97572EE8B1A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CC14-477F-4BAB-8318-7A1B61EDAB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9539-EC85-4938-B5E4-3024A3BA0492}">
  <dimension ref="A1:F9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8315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0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0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0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selection activeCell="U1" sqref="U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9" max="19" width="21.5546875" style="21" bestFit="1" customWidth="1"/>
    <col min="20" max="20" width="20.441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  <c r="U1" s="1" t="s">
        <v>8391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6A35-5328-4305-A7E7-50314BA7BC89}">
  <dimension ref="A1:E18"/>
  <sheetViews>
    <sheetView tabSelected="1" workbookViewId="0">
      <selection activeCell="F6" sqref="F6: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8391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2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2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2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2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2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2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2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2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2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22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22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2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857C-6812-424E-BFF9-4CC96D691C92}">
  <dimension ref="A1:H13"/>
  <sheetViews>
    <sheetView workbookViewId="0">
      <selection activeCell="B10" sqref="B10"/>
    </sheetView>
  </sheetViews>
  <sheetFormatPr defaultRowHeight="14.4" x14ac:dyDescent="0.3"/>
  <cols>
    <col min="1" max="1" width="20.4414062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24" customFormat="1" x14ac:dyDescent="0.3">
      <c r="A1" s="23" t="s">
        <v>8392</v>
      </c>
      <c r="B1" s="23" t="s">
        <v>8393</v>
      </c>
      <c r="C1" s="23" t="s">
        <v>8394</v>
      </c>
      <c r="D1" s="23" t="s">
        <v>8395</v>
      </c>
      <c r="E1" s="23" t="s">
        <v>8396</v>
      </c>
      <c r="F1" s="23" t="s">
        <v>8397</v>
      </c>
      <c r="G1" s="23" t="s">
        <v>8398</v>
      </c>
      <c r="H1" s="23" t="s">
        <v>8399</v>
      </c>
    </row>
    <row r="2" spans="1:8" x14ac:dyDescent="0.3">
      <c r="A2" t="s">
        <v>8400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8401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COUNTIFS(Kickstarter!F:F,"canceled",Kickstarter!R:R,"plays",Kickstarter!D:D,"&gt;=1000",Kickstarter!D:D,""&lt;=4999)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8402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COUNTIFS(Kickstarter!F:F,"canceled",Kickstarter!R:R,"plays",Kickstarter!D:D,"&gt;=5000",Kickstarter!D:D,""&lt;=9999)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8404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COUNTIFS(Kickstarter!F:F,"canceled",Kickstarter!R:R,"plays",Kickstarter!D:D,"&gt;=10000",Kickstarter!D:D,""&lt;=14999)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8405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COUNTIFS(Kickstarter!F:F,"canceled",Kickstarter!R:R,"plays",Kickstarter!D:D,"&gt;=15000",Kickstarter!D:D,""&lt;=19999)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8406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COUNTIFS(Kickstarter!F:F,"canceled",Kickstarter!R:R,"plays",Kickstarter!D:D,"&gt;=20000",Kickstarter!D:D,""&lt;=24999)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">
      <c r="A8" t="s">
        <v>8407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COUNTIFS(Kickstarter!F:F,"canceled",Kickstarter!R:R,"plays",Kickstarter!D:D,"&gt;=25000",Kickstarter!D:D,""&lt;=29999)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8408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COUNTIFS(Kickstarter!F:F,"canceled",Kickstarter!R:R,"plays",Kickstarter!D:D,"&gt;=30000",Kickstarter!D:D,""&lt;=34999)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8409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COUNTIFS(Kickstarter!F:F,"canceled",Kickstarter!R:R,"plays",Kickstarter!D:D,"&gt;=35000",Kickstarter!D:D,""&lt;=39999)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8410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COUNTIFS(Kickstarter!F:F,"canceled",Kickstarter!R:R,"plays",Kickstarter!D:D,"&gt;=40000",Kickstarter!D:D,""&lt;=44999)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8411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COUNTIFS(Kickstarter!F:F,"canceled",Kickstarter!R:R,"plays",Kickstarter!D:D,"&gt;=45000",Kickstarter!D:D,""&lt;=49999)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8403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6F-0AB6-4469-9AB8-606BD55E2B42}">
  <dimension ref="A1:C14"/>
  <sheetViews>
    <sheetView workbookViewId="0">
      <selection activeCell="B2" sqref="B2"/>
    </sheetView>
  </sheetViews>
  <sheetFormatPr defaultRowHeight="14.4" x14ac:dyDescent="0.3"/>
  <cols>
    <col min="1" max="1" width="21.6640625" bestFit="1" customWidth="1"/>
    <col min="2" max="2" width="12.109375" bestFit="1" customWidth="1"/>
    <col min="3" max="3" width="13.109375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8379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8380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8387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8388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">
      <c r="A6" t="s">
        <v>8389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">
      <c r="A7" t="s">
        <v>8390</v>
      </c>
      <c r="B7" s="18" t="e">
        <f>B5-B6</f>
        <v>#REF!</v>
      </c>
      <c r="C7" s="18" t="e">
        <f>C5-C6</f>
        <v>#REF!</v>
      </c>
    </row>
    <row r="8" spans="1:3" x14ac:dyDescent="0.3">
      <c r="B8" s="19"/>
      <c r="C8" s="19"/>
    </row>
    <row r="9" spans="1:3" x14ac:dyDescent="0.3">
      <c r="A9" t="s">
        <v>8381</v>
      </c>
      <c r="B9" s="17" t="e">
        <f>AVERAGE(#REF!)</f>
        <v>#REF!</v>
      </c>
      <c r="C9" s="18" t="e">
        <f>AVERAGE(#REF!)</f>
        <v>#REF!</v>
      </c>
    </row>
    <row r="10" spans="1:3" x14ac:dyDescent="0.3">
      <c r="A10" t="s">
        <v>8382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8383</v>
      </c>
      <c r="B11" s="19" t="e">
        <f>_xlfn.STDEV.P(#REF!)</f>
        <v>#REF!</v>
      </c>
      <c r="C11" s="18" t="e">
        <f>_xlfn.STDEV.P(#REF!)</f>
        <v>#REF!</v>
      </c>
    </row>
    <row r="12" spans="1:3" x14ac:dyDescent="0.3">
      <c r="A12" t="s">
        <v>8384</v>
      </c>
      <c r="B12" s="19" t="e">
        <f>_xlfn.QUARTILE.EXC(#REF!, 3)</f>
        <v>#REF!</v>
      </c>
      <c r="C12" s="18" t="e">
        <f>_xlfn.QUARTILE.EXC(#REF!,3)</f>
        <v>#REF!</v>
      </c>
    </row>
    <row r="13" spans="1:3" x14ac:dyDescent="0.3">
      <c r="A13" t="s">
        <v>8385</v>
      </c>
      <c r="B13" s="19" t="e">
        <f>_xlfn.QUARTILE.EXC(#REF!, 1)</f>
        <v>#REF!</v>
      </c>
      <c r="C13" s="18" t="e">
        <f>_xlfn.QUARTILE.EXC(#REF!,1)</f>
        <v>#REF!</v>
      </c>
    </row>
    <row r="14" spans="1:3" x14ac:dyDescent="0.3">
      <c r="A14" t="s">
        <v>8386</v>
      </c>
      <c r="B14" s="19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EB95-CB5A-4923-B636-D5D9D47D160C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36.44140625" bestFit="1" customWidth="1"/>
  </cols>
  <sheetData>
    <row r="1" spans="1:4" x14ac:dyDescent="0.3">
      <c r="A1" t="s">
        <v>1</v>
      </c>
      <c r="B1" t="s">
        <v>4110</v>
      </c>
      <c r="C1" t="s">
        <v>8216</v>
      </c>
      <c r="D1" t="s">
        <v>8217</v>
      </c>
    </row>
    <row r="2" spans="1:4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5">
        <f>VLOOKUP(A2, Kickstarter!B:E, 4, FALSE)</f>
        <v>2020</v>
      </c>
    </row>
    <row r="3" spans="1:4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5">
        <f>VLOOKUP(A3, Kickstarter!B:E, 4, FALSE)</f>
        <v>2020</v>
      </c>
    </row>
    <row r="4" spans="1:4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5">
        <f>VLOOKUP(A4, Kickstarter!B:E, 4, FALSE)</f>
        <v>2576</v>
      </c>
    </row>
    <row r="5" spans="1:4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5">
        <f>VLOOKUP(A5, Kickstarter!B:E, 4, FALSE)</f>
        <v>1168</v>
      </c>
    </row>
    <row r="6" spans="1:4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AC5F-D598-4137-80D6-F8486E35923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Kickstarter</vt:lpstr>
      <vt:lpstr>Theater outcomes by launch date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ramaditya goparaju</cp:lastModifiedBy>
  <dcterms:created xsi:type="dcterms:W3CDTF">2017-04-20T15:17:24Z</dcterms:created>
  <dcterms:modified xsi:type="dcterms:W3CDTF">2021-03-01T17:25:49Z</dcterms:modified>
</cp:coreProperties>
</file>