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84ccd66595d1f/Documents/mathletics/NBA practice/nba21analysis/Resources/"/>
    </mc:Choice>
  </mc:AlternateContent>
  <xr:revisionPtr revIDLastSave="134" documentId="8_{C589BE7B-61D1-4E52-A14F-708B39B30FBC}" xr6:coauthVersionLast="46" xr6:coauthVersionMax="46" xr10:uidLastSave="{2C04A733-4B6C-4ECC-9922-E27650A4F2CE}"/>
  <bookViews>
    <workbookView xWindow="-108" yWindow="-108" windowWidth="23256" windowHeight="12576" activeTab="1" xr2:uid="{00000000-000D-0000-FFFF-FFFF00000000}"/>
  </bookViews>
  <sheets>
    <sheet name="Worksheet" sheetId="1" r:id="rId1"/>
    <sheet name="Sheet1" sheetId="2" r:id="rId2"/>
  </sheets>
  <definedNames>
    <definedName name="_xlnm._FilterDatabase" localSheetId="0" hidden="1">Worksheet!$A$1:$AB$32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2" l="1" a="1"/>
  <c r="W3" i="2" s="1"/>
  <c r="W2" i="2"/>
  <c r="L24" i="2"/>
  <c r="N24" i="2" s="1"/>
  <c r="L16" i="2"/>
  <c r="N16" i="2" s="1"/>
  <c r="L8" i="2"/>
  <c r="N8" i="2" s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K31" i="2"/>
  <c r="K30" i="2"/>
  <c r="L30" i="2" s="1"/>
  <c r="N30" i="2" s="1"/>
  <c r="K29" i="2"/>
  <c r="L29" i="2" s="1"/>
  <c r="N29" i="2" s="1"/>
  <c r="K28" i="2"/>
  <c r="L28" i="2" s="1"/>
  <c r="I28" i="2" s="1"/>
  <c r="J28" i="2" s="1"/>
  <c r="K27" i="2"/>
  <c r="L27" i="2" s="1"/>
  <c r="I27" i="2" s="1"/>
  <c r="J27" i="2" s="1"/>
  <c r="K26" i="2"/>
  <c r="L26" i="2" s="1"/>
  <c r="I26" i="2" s="1"/>
  <c r="J26" i="2" s="1"/>
  <c r="K25" i="2"/>
  <c r="L25" i="2" s="1"/>
  <c r="N25" i="2" s="1"/>
  <c r="K24" i="2"/>
  <c r="K23" i="2"/>
  <c r="K22" i="2"/>
  <c r="L22" i="2" s="1"/>
  <c r="N22" i="2" s="1"/>
  <c r="K21" i="2"/>
  <c r="L21" i="2" s="1"/>
  <c r="N21" i="2" s="1"/>
  <c r="K20" i="2"/>
  <c r="L20" i="2" s="1"/>
  <c r="I20" i="2" s="1"/>
  <c r="J20" i="2" s="1"/>
  <c r="K19" i="2"/>
  <c r="L19" i="2" s="1"/>
  <c r="I19" i="2" s="1"/>
  <c r="J19" i="2" s="1"/>
  <c r="K18" i="2"/>
  <c r="L18" i="2" s="1"/>
  <c r="I18" i="2" s="1"/>
  <c r="J18" i="2" s="1"/>
  <c r="K17" i="2"/>
  <c r="L17" i="2" s="1"/>
  <c r="N17" i="2" s="1"/>
  <c r="K16" i="2"/>
  <c r="K15" i="2"/>
  <c r="K14" i="2"/>
  <c r="L14" i="2" s="1"/>
  <c r="N14" i="2" s="1"/>
  <c r="K13" i="2"/>
  <c r="L13" i="2" s="1"/>
  <c r="N13" i="2" s="1"/>
  <c r="K12" i="2"/>
  <c r="L12" i="2" s="1"/>
  <c r="I12" i="2" s="1"/>
  <c r="J12" i="2" s="1"/>
  <c r="K11" i="2"/>
  <c r="L11" i="2" s="1"/>
  <c r="I11" i="2" s="1"/>
  <c r="J11" i="2" s="1"/>
  <c r="K10" i="2"/>
  <c r="L10" i="2" s="1"/>
  <c r="I10" i="2" s="1"/>
  <c r="J10" i="2" s="1"/>
  <c r="K9" i="2"/>
  <c r="L9" i="2" s="1"/>
  <c r="N9" i="2" s="1"/>
  <c r="K8" i="2"/>
  <c r="K7" i="2"/>
  <c r="K6" i="2"/>
  <c r="L6" i="2" s="1"/>
  <c r="N6" i="2" s="1"/>
  <c r="K5" i="2"/>
  <c r="L5" i="2" s="1"/>
  <c r="N5" i="2" s="1"/>
  <c r="K4" i="2"/>
  <c r="L4" i="2" s="1"/>
  <c r="I4" i="2" s="1"/>
  <c r="J4" i="2" s="1"/>
  <c r="K3" i="2"/>
  <c r="L3" i="2" s="1"/>
  <c r="I3" i="2" s="1"/>
  <c r="J3" i="2" s="1"/>
  <c r="K2" i="2"/>
  <c r="L2" i="2" s="1"/>
  <c r="I2" i="2" s="1"/>
  <c r="J2" i="2" s="1"/>
  <c r="I24" i="2" l="1"/>
  <c r="J24" i="2" s="1"/>
  <c r="I8" i="2"/>
  <c r="J8" i="2" s="1"/>
  <c r="I16" i="2"/>
  <c r="J16" i="2" s="1"/>
  <c r="I9" i="2"/>
  <c r="J9" i="2" s="1"/>
  <c r="I17" i="2"/>
  <c r="J17" i="2" s="1"/>
  <c r="I25" i="2"/>
  <c r="J25" i="2" s="1"/>
  <c r="I5" i="2"/>
  <c r="J5" i="2" s="1"/>
  <c r="I13" i="2"/>
  <c r="J13" i="2" s="1"/>
  <c r="I21" i="2"/>
  <c r="J21" i="2" s="1"/>
  <c r="I29" i="2"/>
  <c r="J29" i="2" s="1"/>
  <c r="I6" i="2"/>
  <c r="J6" i="2" s="1"/>
  <c r="I14" i="2"/>
  <c r="J14" i="2" s="1"/>
  <c r="I22" i="2"/>
  <c r="J22" i="2" s="1"/>
  <c r="I30" i="2"/>
  <c r="J30" i="2" s="1"/>
  <c r="N2" i="2"/>
  <c r="N10" i="2"/>
  <c r="N18" i="2"/>
  <c r="N26" i="2"/>
  <c r="N3" i="2"/>
  <c r="N11" i="2"/>
  <c r="N19" i="2"/>
  <c r="N27" i="2"/>
  <c r="N4" i="2"/>
  <c r="N12" i="2"/>
  <c r="N20" i="2"/>
  <c r="N28" i="2"/>
  <c r="L7" i="2"/>
  <c r="L15" i="2"/>
  <c r="L23" i="2"/>
  <c r="L31" i="2"/>
  <c r="N15" i="2" l="1"/>
  <c r="I15" i="2"/>
  <c r="J15" i="2" s="1"/>
  <c r="N7" i="2"/>
  <c r="I7" i="2"/>
  <c r="J7" i="2" s="1"/>
  <c r="N31" i="2"/>
  <c r="I31" i="2"/>
  <c r="J31" i="2" s="1"/>
  <c r="N23" i="2"/>
  <c r="I23" i="2"/>
  <c r="J23" i="2" s="1"/>
  <c r="N1" i="2"/>
  <c r="U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<sst xmlns="http://schemas.openxmlformats.org/spreadsheetml/2006/main" count="132" uniqueCount="94">
  <si>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</si>
  <si>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</si>
  <si>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</si>
  <si>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</si>
  <si>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</si>
  <si>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</si>
  <si>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</si>
  <si>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</si>
  <si>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</si>
  <si>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</si>
  <si>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</si>
  <si>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</si>
  <si>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</si>
  <si>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</si>
  <si>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</si>
  <si>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</si>
  <si>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</si>
  <si>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ORB%</t>
  </si>
  <si>
    <t>DRB%</t>
  </si>
  <si>
    <t>Arena</t>
  </si>
  <si>
    <t>Attend.</t>
  </si>
  <si>
    <t>Attend./G</t>
  </si>
  <si>
    <t>Utah Jazz</t>
  </si>
  <si>
    <t>Vivint Smart Home Arena</t>
  </si>
  <si>
    <t>Milwaukee Bucks</t>
  </si>
  <si>
    <t>Fiserv Forum</t>
  </si>
  <si>
    <t>Phoenix Suns</t>
  </si>
  <si>
    <t>Phoenix Suns Arena</t>
  </si>
  <si>
    <t>Denver Nuggets</t>
  </si>
  <si>
    <t>Ball Arena</t>
  </si>
  <si>
    <t>Los Angeles Lakers</t>
  </si>
  <si>
    <t>STAPLES Center</t>
  </si>
  <si>
    <t>Philadelphia 76ers</t>
  </si>
  <si>
    <t>Wells Fargo Center</t>
  </si>
  <si>
    <t>Los Angeles Clippers</t>
  </si>
  <si>
    <t>Brooklyn Nets</t>
  </si>
  <si>
    <t>Barclays Center</t>
  </si>
  <si>
    <t>Atlanta Hawks</t>
  </si>
  <si>
    <t>State Farm Arena</t>
  </si>
  <si>
    <t>Indiana Pacers</t>
  </si>
  <si>
    <t>Bankers Life Fieldhouse</t>
  </si>
  <si>
    <t>Dallas Mavericks</t>
  </si>
  <si>
    <t>American Airlines Center</t>
  </si>
  <si>
    <t>Boston Celtics</t>
  </si>
  <si>
    <t>TD Garden</t>
  </si>
  <si>
    <t>Golden State Warriors</t>
  </si>
  <si>
    <t>Chase Center</t>
  </si>
  <si>
    <t>Toronto Raptors</t>
  </si>
  <si>
    <t>Amalie Arena</t>
  </si>
  <si>
    <t>Memphis Grizzlies</t>
  </si>
  <si>
    <t>FedEx Forum</t>
  </si>
  <si>
    <t>New Orleans Pelicans</t>
  </si>
  <si>
    <t>Smoothie King Center</t>
  </si>
  <si>
    <t>Chicago Bulls</t>
  </si>
  <si>
    <t>United Center</t>
  </si>
  <si>
    <t>Portland Trail Blazers</t>
  </si>
  <si>
    <t>Moda Center</t>
  </si>
  <si>
    <t>New York Knicks</t>
  </si>
  <si>
    <t>Madison Square Garden (IV)</t>
  </si>
  <si>
    <t>San Antonio Spurs</t>
  </si>
  <si>
    <t>AT&amp;T Center</t>
  </si>
  <si>
    <t>Charlotte Hornets</t>
  </si>
  <si>
    <t>Spectrum Center</t>
  </si>
  <si>
    <t>Miami Heat</t>
  </si>
  <si>
    <t>AmericanAirlines Arena</t>
  </si>
  <si>
    <t>Detroit Pistons</t>
  </si>
  <si>
    <t>Little Caesars Arena</t>
  </si>
  <si>
    <t>Sacramento Kings</t>
  </si>
  <si>
    <t>Golden 1 Center</t>
  </si>
  <si>
    <t>Washington Wizards</t>
  </si>
  <si>
    <t>Capital One Arena</t>
  </si>
  <si>
    <t>Oklahoma City Thunder</t>
  </si>
  <si>
    <t>Chesapeake Energy Arena</t>
  </si>
  <si>
    <t>Minnesota Timberwolves</t>
  </si>
  <si>
    <t>Target Center</t>
  </si>
  <si>
    <t>Orlando Magic</t>
  </si>
  <si>
    <t>Amway Center</t>
  </si>
  <si>
    <t>Cleveland Cavaliers</t>
  </si>
  <si>
    <t>Quicken Loans Arena</t>
  </si>
  <si>
    <t>Houston Rockets</t>
  </si>
  <si>
    <t>Toyota Center</t>
  </si>
  <si>
    <t>League Average</t>
  </si>
  <si>
    <t>OeFG%</t>
  </si>
  <si>
    <t>OTOV%</t>
  </si>
  <si>
    <t>OFT/FGA</t>
  </si>
  <si>
    <t>DeFG%</t>
  </si>
  <si>
    <t>DTOV%</t>
  </si>
  <si>
    <t>DFT/FGA</t>
  </si>
  <si>
    <t>PTS</t>
  </si>
  <si>
    <t>PTS_O</t>
  </si>
  <si>
    <t>EXP</t>
  </si>
  <si>
    <t>MAD</t>
  </si>
  <si>
    <t>APW</t>
  </si>
  <si>
    <t>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</si>
</sst>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opLeftCell="A6" workbookViewId="0">
      <selection activeCell="B1" sqref="B1:G32"/>
    </sheetView>
  </sheetViews>
  <sheetFormatPr defaultRowHeight="14.4" x14ac:dyDescent="0.3"/>
  <cols>
    <col min="1" max="1" width="3.109375" bestFit="1" customWidth="1"/>
    <col min="2" max="2" width="21.77734375" bestFit="1" customWidth="1"/>
    <col min="3" max="3" width="5" bestFit="1" customWidth="1"/>
    <col min="4" max="5" width="3" bestFit="1" customWidth="1"/>
    <col min="6" max="6" width="3.88671875" bestFit="1" customWidth="1"/>
    <col min="7" max="7" width="3" bestFit="1" customWidth="1"/>
    <col min="8" max="10" width="5.6640625" bestFit="1" customWidth="1"/>
    <col min="11" max="12" width="6" bestFit="1" customWidth="1"/>
    <col min="13" max="13" width="5.109375" bestFit="1" customWidth="1"/>
    <col min="14" max="20" width="6" bestFit="1" customWidth="1"/>
    <col min="21" max="21" width="7.109375" bestFit="1" customWidth="1"/>
    <col min="22" max="23" width="6" bestFit="1" customWidth="1"/>
    <col min="24" max="24" width="5.88671875" bestFit="1" customWidth="1"/>
    <col min="25" max="25" width="7.109375" bestFit="1" customWidth="1"/>
    <col min="26" max="26" width="23.88671875" bestFit="1" customWidth="1"/>
    <col min="27" max="27" width="7.33203125" bestFit="1" customWidth="1"/>
    <col min="28" max="28" width="9.44140625" bestFit="1" customWidth="1"/>
  </cols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82</v>
      </c>
      <c r="S1" s="1" t="s">
        <v>83</v>
      </c>
      <c r="T1" s="1" t="s">
        <v>17</v>
      </c>
      <c r="U1" s="1" t="s">
        <v>84</v>
      </c>
      <c r="V1" s="1" t="s">
        <v>85</v>
      </c>
      <c r="W1" s="1" t="s">
        <v>86</v>
      </c>
      <c r="X1" s="1" t="s">
        <v>18</v>
      </c>
      <c r="Y1" s="1" t="s">
        <v>87</v>
      </c>
      <c r="Z1" s="1" t="s">
        <v>19</v>
      </c>
      <c r="AA1" s="1" t="s">
        <v>20</v>
      </c>
      <c r="AB1" s="1" t="s">
        <v>21</v>
      </c>
    </row>
    <row r="2" spans="1:28" x14ac:dyDescent="0.3">
      <c r="A2" s="1">
        <v>9</v>
      </c>
      <c r="B2" s="2" t="s">
        <v>37</v>
      </c>
      <c r="C2" s="2">
        <v>24.9</v>
      </c>
      <c r="D2" s="2">
        <v>21</v>
      </c>
      <c r="E2" s="2">
        <v>20</v>
      </c>
      <c r="F2" s="2">
        <v>23</v>
      </c>
      <c r="G2" s="2">
        <v>18</v>
      </c>
      <c r="H2" s="2">
        <v>2.0499999999999998</v>
      </c>
      <c r="I2" s="2">
        <v>-0.52</v>
      </c>
      <c r="J2" s="2">
        <v>1.53</v>
      </c>
      <c r="K2" s="2">
        <v>114.9</v>
      </c>
      <c r="L2" s="2">
        <v>112.9</v>
      </c>
      <c r="M2" s="2">
        <v>2</v>
      </c>
      <c r="N2" s="2">
        <v>97.8</v>
      </c>
      <c r="O2" s="2">
        <v>0.29099999999999998</v>
      </c>
      <c r="P2" s="2">
        <v>0.40200000000000002</v>
      </c>
      <c r="Q2" s="2">
        <v>0.57699999999999996</v>
      </c>
      <c r="R2" s="2">
        <v>0.53100000000000003</v>
      </c>
      <c r="S2" s="2">
        <v>12.8</v>
      </c>
      <c r="T2" s="2">
        <v>25.9</v>
      </c>
      <c r="U2" s="2">
        <v>0.23899999999999999</v>
      </c>
      <c r="V2" s="2">
        <v>0.52200000000000002</v>
      </c>
      <c r="W2" s="2">
        <v>11.2</v>
      </c>
      <c r="X2" s="2">
        <v>77</v>
      </c>
      <c r="Y2" s="2">
        <v>0.2</v>
      </c>
      <c r="Z2" s="2" t="s">
        <v>38</v>
      </c>
      <c r="AA2" s="3">
        <v>20073</v>
      </c>
      <c r="AB2" s="3">
        <v>1004</v>
      </c>
    </row>
    <row r="3" spans="1:28" x14ac:dyDescent="0.3">
      <c r="A3" s="1">
        <v>12</v>
      </c>
      <c r="B3" s="2" t="s">
        <v>43</v>
      </c>
      <c r="C3" s="2">
        <v>25.4</v>
      </c>
      <c r="D3" s="2">
        <v>20</v>
      </c>
      <c r="E3" s="2">
        <v>21</v>
      </c>
      <c r="F3" s="2">
        <v>21</v>
      </c>
      <c r="G3" s="2">
        <v>20</v>
      </c>
      <c r="H3" s="2">
        <v>0.51</v>
      </c>
      <c r="I3" s="2">
        <v>0.36</v>
      </c>
      <c r="J3" s="2">
        <v>0.87</v>
      </c>
      <c r="K3" s="2">
        <v>113.8</v>
      </c>
      <c r="L3" s="2">
        <v>113.2</v>
      </c>
      <c r="M3" s="2">
        <v>0.6</v>
      </c>
      <c r="N3" s="2">
        <v>97.9</v>
      </c>
      <c r="O3" s="2">
        <v>0.249</v>
      </c>
      <c r="P3" s="2">
        <v>0.373</v>
      </c>
      <c r="Q3" s="2">
        <v>0.56899999999999995</v>
      </c>
      <c r="R3" s="2">
        <v>0.53800000000000003</v>
      </c>
      <c r="S3" s="2">
        <v>12.6</v>
      </c>
      <c r="T3" s="2">
        <v>25.8</v>
      </c>
      <c r="U3" s="2">
        <v>0.189</v>
      </c>
      <c r="V3" s="2">
        <v>0.54200000000000004</v>
      </c>
      <c r="W3" s="2">
        <v>13.1</v>
      </c>
      <c r="X3" s="2">
        <v>77.599999999999994</v>
      </c>
      <c r="Y3" s="2">
        <v>0.223</v>
      </c>
      <c r="Z3" s="2" t="s">
        <v>44</v>
      </c>
      <c r="AA3" s="2">
        <v>0</v>
      </c>
      <c r="AB3" s="2">
        <v>0</v>
      </c>
    </row>
    <row r="4" spans="1:28" x14ac:dyDescent="0.3">
      <c r="A4" s="1">
        <v>8</v>
      </c>
      <c r="B4" s="2" t="s">
        <v>35</v>
      </c>
      <c r="C4" s="2">
        <v>28.2</v>
      </c>
      <c r="D4" s="2">
        <v>28</v>
      </c>
      <c r="E4" s="2">
        <v>14</v>
      </c>
      <c r="F4" s="2">
        <v>27</v>
      </c>
      <c r="G4" s="2">
        <v>15</v>
      </c>
      <c r="H4" s="2">
        <v>4.95</v>
      </c>
      <c r="I4" s="2">
        <v>-0.52</v>
      </c>
      <c r="J4" s="2">
        <v>4.43</v>
      </c>
      <c r="K4" s="2">
        <v>118.8</v>
      </c>
      <c r="L4" s="2">
        <v>113.9</v>
      </c>
      <c r="M4" s="2">
        <v>4.9000000000000004</v>
      </c>
      <c r="N4" s="2">
        <v>100.1</v>
      </c>
      <c r="O4" s="2">
        <v>0.26100000000000001</v>
      </c>
      <c r="P4" s="2">
        <v>0.42399999999999999</v>
      </c>
      <c r="Q4" s="2">
        <v>0.61799999999999999</v>
      </c>
      <c r="R4" s="2">
        <v>0.58499999999999996</v>
      </c>
      <c r="S4" s="2">
        <v>12.8</v>
      </c>
      <c r="T4" s="2">
        <v>21.2</v>
      </c>
      <c r="U4" s="2">
        <v>0.20899999999999999</v>
      </c>
      <c r="V4" s="2">
        <v>0.53500000000000003</v>
      </c>
      <c r="W4" s="2">
        <v>11</v>
      </c>
      <c r="X4" s="2">
        <v>77.900000000000006</v>
      </c>
      <c r="Y4" s="2">
        <v>0.17799999999999999</v>
      </c>
      <c r="Z4" s="2" t="s">
        <v>36</v>
      </c>
      <c r="AA4" s="3">
        <v>5710</v>
      </c>
      <c r="AB4" s="2">
        <v>260</v>
      </c>
    </row>
    <row r="5" spans="1:28" x14ac:dyDescent="0.3">
      <c r="A5" s="1">
        <v>21</v>
      </c>
      <c r="B5" s="2" t="s">
        <v>61</v>
      </c>
      <c r="C5" s="2">
        <v>24.6</v>
      </c>
      <c r="D5" s="2">
        <v>20</v>
      </c>
      <c r="E5" s="2">
        <v>20</v>
      </c>
      <c r="F5" s="2">
        <v>19</v>
      </c>
      <c r="G5" s="2">
        <v>21</v>
      </c>
      <c r="H5" s="2">
        <v>-0.83</v>
      </c>
      <c r="I5" s="2">
        <v>-0.02</v>
      </c>
      <c r="J5" s="2">
        <v>-0.84</v>
      </c>
      <c r="K5" s="2">
        <v>111.9</v>
      </c>
      <c r="L5" s="2">
        <v>112.7</v>
      </c>
      <c r="M5" s="2">
        <v>-0.8</v>
      </c>
      <c r="N5" s="2">
        <v>100.2</v>
      </c>
      <c r="O5" s="2">
        <v>0.24</v>
      </c>
      <c r="P5" s="2">
        <v>0.40899999999999997</v>
      </c>
      <c r="Q5" s="2">
        <v>0.57499999999999996</v>
      </c>
      <c r="R5" s="2">
        <v>0.54200000000000004</v>
      </c>
      <c r="S5" s="2">
        <v>13.8</v>
      </c>
      <c r="T5" s="2">
        <v>23.3</v>
      </c>
      <c r="U5" s="2">
        <v>0.186</v>
      </c>
      <c r="V5" s="2">
        <v>0.55900000000000005</v>
      </c>
      <c r="W5" s="2">
        <v>13.9</v>
      </c>
      <c r="X5" s="2">
        <v>76.5</v>
      </c>
      <c r="Y5" s="2">
        <v>0.16300000000000001</v>
      </c>
      <c r="Z5" s="2" t="s">
        <v>62</v>
      </c>
      <c r="AA5" s="3">
        <v>5722</v>
      </c>
      <c r="AB5" s="2">
        <v>286</v>
      </c>
    </row>
    <row r="6" spans="1:28" x14ac:dyDescent="0.3">
      <c r="A6" s="1">
        <v>17</v>
      </c>
      <c r="B6" s="2" t="s">
        <v>53</v>
      </c>
      <c r="C6" s="2">
        <v>25.2</v>
      </c>
      <c r="D6" s="2">
        <v>18</v>
      </c>
      <c r="E6" s="2">
        <v>22</v>
      </c>
      <c r="F6" s="2">
        <v>20</v>
      </c>
      <c r="G6" s="2">
        <v>20</v>
      </c>
      <c r="H6" s="2">
        <v>-0.18</v>
      </c>
      <c r="I6" s="2">
        <v>-0.43</v>
      </c>
      <c r="J6" s="2">
        <v>-0.61</v>
      </c>
      <c r="K6" s="2">
        <v>112.1</v>
      </c>
      <c r="L6" s="2">
        <v>112.2</v>
      </c>
      <c r="M6" s="2">
        <v>-0.1</v>
      </c>
      <c r="N6" s="2">
        <v>100.9</v>
      </c>
      <c r="O6" s="2">
        <v>0.215</v>
      </c>
      <c r="P6" s="2">
        <v>0.38900000000000001</v>
      </c>
      <c r="Q6" s="2">
        <v>0.58599999999999997</v>
      </c>
      <c r="R6" s="2">
        <v>0.55500000000000005</v>
      </c>
      <c r="S6" s="2">
        <v>14.1</v>
      </c>
      <c r="T6" s="2">
        <v>21.8</v>
      </c>
      <c r="U6" s="2">
        <v>0.17199999999999999</v>
      </c>
      <c r="V6" s="2">
        <v>0.53700000000000003</v>
      </c>
      <c r="W6" s="2">
        <v>12</v>
      </c>
      <c r="X6" s="2">
        <v>79.3</v>
      </c>
      <c r="Y6" s="2">
        <v>0.20899999999999999</v>
      </c>
      <c r="Z6" s="2" t="s">
        <v>54</v>
      </c>
      <c r="AA6" s="2">
        <v>0</v>
      </c>
      <c r="AB6" s="2">
        <v>0</v>
      </c>
    </row>
    <row r="7" spans="1:28" x14ac:dyDescent="0.3">
      <c r="A7" s="1">
        <v>29</v>
      </c>
      <c r="B7" s="2" t="s">
        <v>77</v>
      </c>
      <c r="C7" s="2">
        <v>24.1</v>
      </c>
      <c r="D7" s="2">
        <v>15</v>
      </c>
      <c r="E7" s="2">
        <v>26</v>
      </c>
      <c r="F7" s="2">
        <v>11</v>
      </c>
      <c r="G7" s="2">
        <v>30</v>
      </c>
      <c r="H7" s="2">
        <v>-8.17</v>
      </c>
      <c r="I7" s="2">
        <v>0.66</v>
      </c>
      <c r="J7" s="2">
        <v>-7.51</v>
      </c>
      <c r="K7" s="2">
        <v>105.4</v>
      </c>
      <c r="L7" s="2">
        <v>113.7</v>
      </c>
      <c r="M7" s="2">
        <v>-8.3000000000000007</v>
      </c>
      <c r="N7" s="2">
        <v>97.2</v>
      </c>
      <c r="O7" s="2">
        <v>0.25600000000000001</v>
      </c>
      <c r="P7" s="2">
        <v>0.31900000000000001</v>
      </c>
      <c r="Q7" s="2">
        <v>0.53700000000000003</v>
      </c>
      <c r="R7" s="2">
        <v>0.505</v>
      </c>
      <c r="S7" s="2">
        <v>14</v>
      </c>
      <c r="T7" s="2">
        <v>25.4</v>
      </c>
      <c r="U7" s="2">
        <v>0.186</v>
      </c>
      <c r="V7" s="2">
        <v>0.55200000000000005</v>
      </c>
      <c r="W7" s="2">
        <v>13.8</v>
      </c>
      <c r="X7" s="2">
        <v>75.5</v>
      </c>
      <c r="Y7" s="2">
        <v>0.19400000000000001</v>
      </c>
      <c r="Z7" s="2" t="s">
        <v>78</v>
      </c>
      <c r="AA7" s="3">
        <v>37648</v>
      </c>
      <c r="AB7" s="3">
        <v>1793</v>
      </c>
    </row>
    <row r="8" spans="1:28" x14ac:dyDescent="0.3">
      <c r="A8" s="1">
        <v>11</v>
      </c>
      <c r="B8" s="2" t="s">
        <v>41</v>
      </c>
      <c r="C8" s="2">
        <v>26.3</v>
      </c>
      <c r="D8" s="2">
        <v>21</v>
      </c>
      <c r="E8" s="2">
        <v>19</v>
      </c>
      <c r="F8" s="2">
        <v>20</v>
      </c>
      <c r="G8" s="2">
        <v>20</v>
      </c>
      <c r="H8" s="2">
        <v>-0.05</v>
      </c>
      <c r="I8" s="2">
        <v>0.96</v>
      </c>
      <c r="J8" s="2">
        <v>0.91</v>
      </c>
      <c r="K8" s="2">
        <v>113.8</v>
      </c>
      <c r="L8" s="2">
        <v>113.9</v>
      </c>
      <c r="M8" s="2">
        <v>-0.1</v>
      </c>
      <c r="N8" s="2">
        <v>97.8</v>
      </c>
      <c r="O8" s="2">
        <v>0.255</v>
      </c>
      <c r="P8" s="2">
        <v>0.438</v>
      </c>
      <c r="Q8" s="2">
        <v>0.58299999999999996</v>
      </c>
      <c r="R8" s="2">
        <v>0.54800000000000004</v>
      </c>
      <c r="S8" s="2">
        <v>11.4</v>
      </c>
      <c r="T8" s="2">
        <v>19.100000000000001</v>
      </c>
      <c r="U8" s="2">
        <v>0.2</v>
      </c>
      <c r="V8" s="2">
        <v>0.53900000000000003</v>
      </c>
      <c r="W8" s="2">
        <v>11.7</v>
      </c>
      <c r="X8" s="2">
        <v>77.400000000000006</v>
      </c>
      <c r="Y8" s="2">
        <v>0.19400000000000001</v>
      </c>
      <c r="Z8" s="2" t="s">
        <v>42</v>
      </c>
      <c r="AA8" s="3">
        <v>26403</v>
      </c>
      <c r="AB8" s="3">
        <v>1320</v>
      </c>
    </row>
    <row r="9" spans="1:28" x14ac:dyDescent="0.3">
      <c r="A9" s="1">
        <v>4</v>
      </c>
      <c r="B9" s="2" t="s">
        <v>28</v>
      </c>
      <c r="C9" s="2">
        <v>25.9</v>
      </c>
      <c r="D9" s="2">
        <v>25</v>
      </c>
      <c r="E9" s="2">
        <v>16</v>
      </c>
      <c r="F9" s="2">
        <v>27</v>
      </c>
      <c r="G9" s="2">
        <v>14</v>
      </c>
      <c r="H9" s="2">
        <v>5.44</v>
      </c>
      <c r="I9" s="2">
        <v>0.01</v>
      </c>
      <c r="J9" s="2">
        <v>5.45</v>
      </c>
      <c r="K9" s="2">
        <v>117.7</v>
      </c>
      <c r="L9" s="2">
        <v>112.2</v>
      </c>
      <c r="M9" s="2">
        <v>5.5</v>
      </c>
      <c r="N9" s="2">
        <v>97.1</v>
      </c>
      <c r="O9" s="2">
        <v>0.221</v>
      </c>
      <c r="P9" s="2">
        <v>0.38800000000000001</v>
      </c>
      <c r="Q9" s="2">
        <v>0.59199999999999997</v>
      </c>
      <c r="R9" s="2">
        <v>0.56299999999999994</v>
      </c>
      <c r="S9" s="2">
        <v>12.1</v>
      </c>
      <c r="T9" s="2">
        <v>24.1</v>
      </c>
      <c r="U9" s="2">
        <v>0.17299999999999999</v>
      </c>
      <c r="V9" s="2">
        <v>0.54500000000000004</v>
      </c>
      <c r="W9" s="2">
        <v>13</v>
      </c>
      <c r="X9" s="2">
        <v>77.7</v>
      </c>
      <c r="Y9" s="2">
        <v>0.19500000000000001</v>
      </c>
      <c r="Z9" s="2" t="s">
        <v>29</v>
      </c>
      <c r="AA9" s="2">
        <v>0</v>
      </c>
      <c r="AB9" s="2">
        <v>0</v>
      </c>
    </row>
    <row r="10" spans="1:28" x14ac:dyDescent="0.3">
      <c r="A10" s="1">
        <v>23</v>
      </c>
      <c r="B10" s="2" t="s">
        <v>65</v>
      </c>
      <c r="C10" s="2">
        <v>25.5</v>
      </c>
      <c r="D10" s="2">
        <v>12</v>
      </c>
      <c r="E10" s="2">
        <v>29</v>
      </c>
      <c r="F10" s="2">
        <v>16</v>
      </c>
      <c r="G10" s="2">
        <v>25</v>
      </c>
      <c r="H10" s="2">
        <v>-3.46</v>
      </c>
      <c r="I10" s="2">
        <v>0.6</v>
      </c>
      <c r="J10" s="2">
        <v>-2.87</v>
      </c>
      <c r="K10" s="2">
        <v>108.9</v>
      </c>
      <c r="L10" s="2">
        <v>112.4</v>
      </c>
      <c r="M10" s="2">
        <v>-3.5</v>
      </c>
      <c r="N10" s="2">
        <v>97.4</v>
      </c>
      <c r="O10" s="2">
        <v>0.27</v>
      </c>
      <c r="P10" s="2">
        <v>0.40899999999999997</v>
      </c>
      <c r="Q10" s="2">
        <v>0.55400000000000005</v>
      </c>
      <c r="R10" s="2">
        <v>0.51500000000000001</v>
      </c>
      <c r="S10" s="2">
        <v>13</v>
      </c>
      <c r="T10" s="2">
        <v>22.8</v>
      </c>
      <c r="U10" s="2">
        <v>0.20899999999999999</v>
      </c>
      <c r="V10" s="2">
        <v>0.54600000000000004</v>
      </c>
      <c r="W10" s="2">
        <v>13.3</v>
      </c>
      <c r="X10" s="2">
        <v>77</v>
      </c>
      <c r="Y10" s="2">
        <v>0.2</v>
      </c>
      <c r="Z10" s="2" t="s">
        <v>66</v>
      </c>
      <c r="AA10" s="2">
        <v>750</v>
      </c>
      <c r="AB10" s="2">
        <v>42</v>
      </c>
    </row>
    <row r="11" spans="1:28" x14ac:dyDescent="0.3">
      <c r="A11" s="1">
        <v>13</v>
      </c>
      <c r="B11" s="2" t="s">
        <v>45</v>
      </c>
      <c r="C11" s="2">
        <v>26.9</v>
      </c>
      <c r="D11" s="2">
        <v>22</v>
      </c>
      <c r="E11" s="2">
        <v>20</v>
      </c>
      <c r="F11" s="2">
        <v>21</v>
      </c>
      <c r="G11" s="2">
        <v>21</v>
      </c>
      <c r="H11" s="2">
        <v>0</v>
      </c>
      <c r="I11" s="2">
        <v>0.54</v>
      </c>
      <c r="J11" s="2">
        <v>0.54</v>
      </c>
      <c r="K11" s="2">
        <v>109.6</v>
      </c>
      <c r="L11" s="2">
        <v>109.6</v>
      </c>
      <c r="M11" s="2">
        <v>0</v>
      </c>
      <c r="N11" s="2">
        <v>103</v>
      </c>
      <c r="O11" s="2">
        <v>0.245</v>
      </c>
      <c r="P11" s="2">
        <v>0.42599999999999999</v>
      </c>
      <c r="Q11" s="2">
        <v>0.57499999999999996</v>
      </c>
      <c r="R11" s="2">
        <v>0.54200000000000004</v>
      </c>
      <c r="S11" s="2">
        <v>13.2</v>
      </c>
      <c r="T11" s="2">
        <v>17.399999999999999</v>
      </c>
      <c r="U11" s="2">
        <v>0.19</v>
      </c>
      <c r="V11" s="2">
        <v>0.52</v>
      </c>
      <c r="W11" s="2">
        <v>13.6</v>
      </c>
      <c r="X11" s="2">
        <v>76.3</v>
      </c>
      <c r="Y11" s="2">
        <v>0.22700000000000001</v>
      </c>
      <c r="Z11" s="2" t="s">
        <v>46</v>
      </c>
      <c r="AA11" s="2">
        <v>0</v>
      </c>
      <c r="AB11" s="2">
        <v>0</v>
      </c>
    </row>
    <row r="12" spans="1:28" x14ac:dyDescent="0.3">
      <c r="A12" s="1">
        <v>30</v>
      </c>
      <c r="B12" s="2" t="s">
        <v>79</v>
      </c>
      <c r="C12" s="2">
        <v>27.7</v>
      </c>
      <c r="D12" s="2">
        <v>11</v>
      </c>
      <c r="E12" s="2">
        <v>29</v>
      </c>
      <c r="F12" s="2">
        <v>12</v>
      </c>
      <c r="G12" s="2">
        <v>28</v>
      </c>
      <c r="H12" s="2">
        <v>-7</v>
      </c>
      <c r="I12" s="2">
        <v>-0.54</v>
      </c>
      <c r="J12" s="2">
        <v>-7.54</v>
      </c>
      <c r="K12" s="2">
        <v>104.7</v>
      </c>
      <c r="L12" s="2">
        <v>111.6</v>
      </c>
      <c r="M12" s="2">
        <v>-6.9</v>
      </c>
      <c r="N12" s="2">
        <v>101.6</v>
      </c>
      <c r="O12" s="2">
        <v>0.253</v>
      </c>
      <c r="P12" s="2">
        <v>0.45400000000000001</v>
      </c>
      <c r="Q12" s="2">
        <v>0.54100000000000004</v>
      </c>
      <c r="R12" s="2">
        <v>0.50700000000000001</v>
      </c>
      <c r="S12" s="2">
        <v>12.9</v>
      </c>
      <c r="T12" s="2">
        <v>19</v>
      </c>
      <c r="U12" s="2">
        <v>0.188</v>
      </c>
      <c r="V12" s="2">
        <v>0.54100000000000004</v>
      </c>
      <c r="W12" s="2">
        <v>13.6</v>
      </c>
      <c r="X12" s="2">
        <v>77.3</v>
      </c>
      <c r="Y12" s="2">
        <v>0.20899999999999999</v>
      </c>
      <c r="Z12" s="2" t="s">
        <v>80</v>
      </c>
      <c r="AA12" s="3">
        <v>60328</v>
      </c>
      <c r="AB12" s="3">
        <v>3175</v>
      </c>
    </row>
    <row r="13" spans="1:28" x14ac:dyDescent="0.3">
      <c r="A13" s="1">
        <v>10</v>
      </c>
      <c r="B13" s="2" t="s">
        <v>39</v>
      </c>
      <c r="C13" s="2">
        <v>26.8</v>
      </c>
      <c r="D13" s="2">
        <v>18</v>
      </c>
      <c r="E13" s="2">
        <v>22</v>
      </c>
      <c r="F13" s="2">
        <v>21</v>
      </c>
      <c r="G13" s="2">
        <v>19</v>
      </c>
      <c r="H13" s="2">
        <v>0.43</v>
      </c>
      <c r="I13" s="2">
        <v>0.56999999999999995</v>
      </c>
      <c r="J13" s="2">
        <v>0.99</v>
      </c>
      <c r="K13" s="2">
        <v>111.9</v>
      </c>
      <c r="L13" s="2">
        <v>111.5</v>
      </c>
      <c r="M13" s="2">
        <v>0.4</v>
      </c>
      <c r="N13" s="2">
        <v>100.1</v>
      </c>
      <c r="O13" s="2">
        <v>0.23400000000000001</v>
      </c>
      <c r="P13" s="2">
        <v>0.378</v>
      </c>
      <c r="Q13" s="2">
        <v>0.57699999999999996</v>
      </c>
      <c r="R13" s="2">
        <v>0.54500000000000004</v>
      </c>
      <c r="S13" s="2">
        <v>12.5</v>
      </c>
      <c r="T13" s="2">
        <v>19.7</v>
      </c>
      <c r="U13" s="2">
        <v>0.183</v>
      </c>
      <c r="V13" s="2">
        <v>0.53600000000000003</v>
      </c>
      <c r="W13" s="2">
        <v>13.5</v>
      </c>
      <c r="X13" s="2">
        <v>76.5</v>
      </c>
      <c r="Y13" s="2">
        <v>0.20699999999999999</v>
      </c>
      <c r="Z13" s="2" t="s">
        <v>40</v>
      </c>
      <c r="AA13" s="2">
        <v>0</v>
      </c>
      <c r="AB13" s="2">
        <v>0</v>
      </c>
    </row>
    <row r="14" spans="1:28" x14ac:dyDescent="0.3">
      <c r="A14" s="1"/>
      <c r="B14" s="2" t="s">
        <v>81</v>
      </c>
      <c r="C14" s="2">
        <v>26.3</v>
      </c>
      <c r="D14" s="2"/>
      <c r="E14" s="2"/>
      <c r="F14" s="2">
        <v>20</v>
      </c>
      <c r="G14" s="2">
        <v>20</v>
      </c>
      <c r="H14" s="2">
        <v>0</v>
      </c>
      <c r="I14" s="2">
        <v>0</v>
      </c>
      <c r="J14" s="2">
        <v>0</v>
      </c>
      <c r="K14" s="2">
        <v>112.1</v>
      </c>
      <c r="L14" s="2">
        <v>112.1</v>
      </c>
      <c r="M14" s="2"/>
      <c r="N14" s="2">
        <v>99.4</v>
      </c>
      <c r="O14" s="2">
        <v>0.248</v>
      </c>
      <c r="P14" s="2">
        <v>0.39400000000000002</v>
      </c>
      <c r="Q14" s="2">
        <v>0.57199999999999995</v>
      </c>
      <c r="R14" s="2">
        <v>0.53800000000000003</v>
      </c>
      <c r="S14" s="2">
        <v>12.6</v>
      </c>
      <c r="T14" s="2">
        <v>22.1</v>
      </c>
      <c r="U14" s="2">
        <v>0.193</v>
      </c>
      <c r="V14" s="2">
        <v>0.53800000000000003</v>
      </c>
      <c r="W14" s="2">
        <v>12.6</v>
      </c>
      <c r="X14" s="2">
        <v>77.900000000000006</v>
      </c>
      <c r="Y14" s="2">
        <v>0.193</v>
      </c>
      <c r="Z14" s="2"/>
      <c r="AA14" s="3">
        <v>14454</v>
      </c>
      <c r="AB14" s="2">
        <v>710</v>
      </c>
    </row>
    <row r="15" spans="1:28" x14ac:dyDescent="0.3">
      <c r="A15" s="1">
        <v>7</v>
      </c>
      <c r="B15" s="2" t="s">
        <v>34</v>
      </c>
      <c r="C15" s="2">
        <v>29.2</v>
      </c>
      <c r="D15" s="2">
        <v>26</v>
      </c>
      <c r="E15" s="2">
        <v>16</v>
      </c>
      <c r="F15" s="2">
        <v>27</v>
      </c>
      <c r="G15" s="2">
        <v>15</v>
      </c>
      <c r="H15" s="2">
        <v>4.88</v>
      </c>
      <c r="I15" s="2">
        <v>-0.19</v>
      </c>
      <c r="J15" s="2">
        <v>4.6900000000000004</v>
      </c>
      <c r="K15" s="2">
        <v>117.3</v>
      </c>
      <c r="L15" s="2">
        <v>112.3</v>
      </c>
      <c r="M15" s="2">
        <v>5</v>
      </c>
      <c r="N15" s="2">
        <v>97.6</v>
      </c>
      <c r="O15" s="2">
        <v>0.22600000000000001</v>
      </c>
      <c r="P15" s="2">
        <v>0.39900000000000002</v>
      </c>
      <c r="Q15" s="2">
        <v>0.6</v>
      </c>
      <c r="R15" s="2">
        <v>0.56399999999999995</v>
      </c>
      <c r="S15" s="2">
        <v>12.1</v>
      </c>
      <c r="T15" s="2">
        <v>22.5</v>
      </c>
      <c r="U15" s="2">
        <v>0.19</v>
      </c>
      <c r="V15" s="2">
        <v>0.54</v>
      </c>
      <c r="W15" s="2">
        <v>12.1</v>
      </c>
      <c r="X15" s="2">
        <v>79.8</v>
      </c>
      <c r="Y15" s="2">
        <v>0.18</v>
      </c>
      <c r="Z15" s="2" t="s">
        <v>31</v>
      </c>
      <c r="AA15" s="2">
        <v>0</v>
      </c>
      <c r="AB15" s="2">
        <v>0</v>
      </c>
    </row>
    <row r="16" spans="1:28" x14ac:dyDescent="0.3">
      <c r="A16" s="1">
        <v>5</v>
      </c>
      <c r="B16" s="2" t="s">
        <v>30</v>
      </c>
      <c r="C16" s="2">
        <v>28.9</v>
      </c>
      <c r="D16" s="2">
        <v>28</v>
      </c>
      <c r="E16" s="2">
        <v>13</v>
      </c>
      <c r="F16" s="2">
        <v>28</v>
      </c>
      <c r="G16" s="2">
        <v>13</v>
      </c>
      <c r="H16" s="2">
        <v>6.1</v>
      </c>
      <c r="I16" s="2">
        <v>-0.71</v>
      </c>
      <c r="J16" s="2">
        <v>5.39</v>
      </c>
      <c r="K16" s="2">
        <v>112.2</v>
      </c>
      <c r="L16" s="2">
        <v>106.1</v>
      </c>
      <c r="M16" s="2">
        <v>6.1</v>
      </c>
      <c r="N16" s="2">
        <v>98.9</v>
      </c>
      <c r="O16" s="2">
        <v>0.26900000000000002</v>
      </c>
      <c r="P16" s="2">
        <v>0.35299999999999998</v>
      </c>
      <c r="Q16" s="2">
        <v>0.57999999999999996</v>
      </c>
      <c r="R16" s="2">
        <v>0.54800000000000004</v>
      </c>
      <c r="S16" s="2">
        <v>13.5</v>
      </c>
      <c r="T16" s="2">
        <v>23.2</v>
      </c>
      <c r="U16" s="2">
        <v>0.20100000000000001</v>
      </c>
      <c r="V16" s="2">
        <v>0.52</v>
      </c>
      <c r="W16" s="2">
        <v>13.4</v>
      </c>
      <c r="X16" s="2">
        <v>80.2</v>
      </c>
      <c r="Y16" s="2">
        <v>0.16700000000000001</v>
      </c>
      <c r="Z16" s="2" t="s">
        <v>31</v>
      </c>
      <c r="AA16" s="2">
        <v>0</v>
      </c>
      <c r="AB16" s="2">
        <v>0</v>
      </c>
    </row>
    <row r="17" spans="1:28" x14ac:dyDescent="0.3">
      <c r="A17" s="1">
        <v>15</v>
      </c>
      <c r="B17" s="2" t="s">
        <v>49</v>
      </c>
      <c r="C17" s="2">
        <v>24.5</v>
      </c>
      <c r="D17" s="2">
        <v>18</v>
      </c>
      <c r="E17" s="2">
        <v>20</v>
      </c>
      <c r="F17" s="2">
        <v>19</v>
      </c>
      <c r="G17" s="2">
        <v>19</v>
      </c>
      <c r="H17" s="2">
        <v>0.05</v>
      </c>
      <c r="I17" s="2">
        <v>0.14000000000000001</v>
      </c>
      <c r="J17" s="2">
        <v>0.19</v>
      </c>
      <c r="K17" s="2">
        <v>110</v>
      </c>
      <c r="L17" s="2">
        <v>109.9</v>
      </c>
      <c r="M17" s="2">
        <v>0.1</v>
      </c>
      <c r="N17" s="2">
        <v>100.5</v>
      </c>
      <c r="O17" s="2">
        <v>0.223</v>
      </c>
      <c r="P17" s="2">
        <v>0.32900000000000001</v>
      </c>
      <c r="Q17" s="2">
        <v>0.55300000000000005</v>
      </c>
      <c r="R17" s="2">
        <v>0.52</v>
      </c>
      <c r="S17" s="2">
        <v>12.1</v>
      </c>
      <c r="T17" s="2">
        <v>23.8</v>
      </c>
      <c r="U17" s="2">
        <v>0.17399999999999999</v>
      </c>
      <c r="V17" s="2">
        <v>0.54600000000000004</v>
      </c>
      <c r="W17" s="2">
        <v>14.6</v>
      </c>
      <c r="X17" s="2">
        <v>79.5</v>
      </c>
      <c r="Y17" s="2">
        <v>0.19900000000000001</v>
      </c>
      <c r="Z17" s="2" t="s">
        <v>50</v>
      </c>
      <c r="AA17" s="3">
        <v>26518</v>
      </c>
      <c r="AB17" s="3">
        <v>1205</v>
      </c>
    </row>
    <row r="18" spans="1:28" x14ac:dyDescent="0.3">
      <c r="A18" s="1">
        <v>22</v>
      </c>
      <c r="B18" s="2" t="s">
        <v>63</v>
      </c>
      <c r="C18" s="2">
        <v>26.9</v>
      </c>
      <c r="D18" s="2">
        <v>22</v>
      </c>
      <c r="E18" s="2">
        <v>20</v>
      </c>
      <c r="F18" s="2">
        <v>19</v>
      </c>
      <c r="G18" s="2">
        <v>23</v>
      </c>
      <c r="H18" s="2">
        <v>-1.17</v>
      </c>
      <c r="I18" s="2">
        <v>-0.04</v>
      </c>
      <c r="J18" s="2">
        <v>-1.21</v>
      </c>
      <c r="K18" s="2">
        <v>108.3</v>
      </c>
      <c r="L18" s="2">
        <v>109.4</v>
      </c>
      <c r="M18" s="2">
        <v>-1.1000000000000001</v>
      </c>
      <c r="N18" s="2">
        <v>97.5</v>
      </c>
      <c r="O18" s="2">
        <v>0.25800000000000001</v>
      </c>
      <c r="P18" s="2">
        <v>0.437</v>
      </c>
      <c r="Q18" s="2">
        <v>0.57199999999999995</v>
      </c>
      <c r="R18" s="2">
        <v>0.53400000000000003</v>
      </c>
      <c r="S18" s="2">
        <v>14</v>
      </c>
      <c r="T18" s="2">
        <v>18.600000000000001</v>
      </c>
      <c r="U18" s="2">
        <v>0.20499999999999999</v>
      </c>
      <c r="V18" s="2">
        <v>0.52900000000000003</v>
      </c>
      <c r="W18" s="2">
        <v>13.8</v>
      </c>
      <c r="X18" s="2">
        <v>77</v>
      </c>
      <c r="Y18" s="2">
        <v>0.18</v>
      </c>
      <c r="Z18" s="2" t="s">
        <v>64</v>
      </c>
      <c r="AA18" s="2">
        <v>0</v>
      </c>
      <c r="AB18" s="2">
        <v>0</v>
      </c>
    </row>
    <row r="19" spans="1:28" x14ac:dyDescent="0.3">
      <c r="A19" s="1">
        <v>2</v>
      </c>
      <c r="B19" s="2" t="s">
        <v>24</v>
      </c>
      <c r="C19" s="2">
        <v>28</v>
      </c>
      <c r="D19" s="2">
        <v>26</v>
      </c>
      <c r="E19" s="2">
        <v>14</v>
      </c>
      <c r="F19" s="2">
        <v>28</v>
      </c>
      <c r="G19" s="2">
        <v>12</v>
      </c>
      <c r="H19" s="2">
        <v>7</v>
      </c>
      <c r="I19" s="2">
        <v>-0.41</v>
      </c>
      <c r="J19" s="2">
        <v>6.59</v>
      </c>
      <c r="K19" s="2">
        <v>116.8</v>
      </c>
      <c r="L19" s="2">
        <v>110</v>
      </c>
      <c r="M19" s="2">
        <v>6.8</v>
      </c>
      <c r="N19" s="2">
        <v>102</v>
      </c>
      <c r="O19" s="2">
        <v>0.23599999999999999</v>
      </c>
      <c r="P19" s="2">
        <v>0.40899999999999997</v>
      </c>
      <c r="Q19" s="2">
        <v>0.59099999999999997</v>
      </c>
      <c r="R19" s="2">
        <v>0.56399999999999995</v>
      </c>
      <c r="S19" s="2">
        <v>12.1</v>
      </c>
      <c r="T19" s="2">
        <v>23.5</v>
      </c>
      <c r="U19" s="2">
        <v>0.17599999999999999</v>
      </c>
      <c r="V19" s="2">
        <v>0.53100000000000003</v>
      </c>
      <c r="W19" s="2">
        <v>11.6</v>
      </c>
      <c r="X19" s="2">
        <v>80.2</v>
      </c>
      <c r="Y19" s="2">
        <v>0.158</v>
      </c>
      <c r="Z19" s="2" t="s">
        <v>25</v>
      </c>
      <c r="AA19" s="3">
        <v>12300</v>
      </c>
      <c r="AB19" s="2">
        <v>615</v>
      </c>
    </row>
    <row r="20" spans="1:28" x14ac:dyDescent="0.3">
      <c r="A20" s="1">
        <v>27</v>
      </c>
      <c r="B20" s="2" t="s">
        <v>73</v>
      </c>
      <c r="C20" s="2">
        <v>23.3</v>
      </c>
      <c r="D20" s="2">
        <v>10</v>
      </c>
      <c r="E20" s="2">
        <v>32</v>
      </c>
      <c r="F20" s="2">
        <v>12</v>
      </c>
      <c r="G20" s="2">
        <v>30</v>
      </c>
      <c r="H20" s="2">
        <v>-7.69</v>
      </c>
      <c r="I20" s="2">
        <v>0.68</v>
      </c>
      <c r="J20" s="2">
        <v>-7.01</v>
      </c>
      <c r="K20" s="2">
        <v>107</v>
      </c>
      <c r="L20" s="2">
        <v>114.5</v>
      </c>
      <c r="M20" s="2">
        <v>-7.5</v>
      </c>
      <c r="N20" s="2">
        <v>101.6</v>
      </c>
      <c r="O20" s="2">
        <v>0.22800000000000001</v>
      </c>
      <c r="P20" s="2">
        <v>0.39500000000000002</v>
      </c>
      <c r="Q20" s="2">
        <v>0.54500000000000004</v>
      </c>
      <c r="R20" s="2">
        <v>0.51300000000000001</v>
      </c>
      <c r="S20" s="2">
        <v>12.7</v>
      </c>
      <c r="T20" s="2">
        <v>22.1</v>
      </c>
      <c r="U20" s="2">
        <v>0.17299999999999999</v>
      </c>
      <c r="V20" s="2">
        <v>0.54700000000000004</v>
      </c>
      <c r="W20" s="2">
        <v>13.2</v>
      </c>
      <c r="X20" s="2">
        <v>75.900000000000006</v>
      </c>
      <c r="Y20" s="2">
        <v>0.217</v>
      </c>
      <c r="Z20" s="2" t="s">
        <v>74</v>
      </c>
      <c r="AA20" s="2">
        <v>0</v>
      </c>
      <c r="AB20" s="2">
        <v>0</v>
      </c>
    </row>
    <row r="21" spans="1:28" x14ac:dyDescent="0.3">
      <c r="A21" s="1">
        <v>16</v>
      </c>
      <c r="B21" s="2" t="s">
        <v>51</v>
      </c>
      <c r="C21" s="2">
        <v>24.9</v>
      </c>
      <c r="D21" s="2">
        <v>17</v>
      </c>
      <c r="E21" s="2">
        <v>24</v>
      </c>
      <c r="F21" s="2">
        <v>20</v>
      </c>
      <c r="G21" s="2">
        <v>20</v>
      </c>
      <c r="H21" s="2">
        <v>0</v>
      </c>
      <c r="I21" s="2">
        <v>0.04</v>
      </c>
      <c r="J21" s="2">
        <v>0.04</v>
      </c>
      <c r="K21" s="2">
        <v>116.1</v>
      </c>
      <c r="L21" s="2">
        <v>116.1</v>
      </c>
      <c r="M21" s="2">
        <v>0</v>
      </c>
      <c r="N21" s="2">
        <v>98.9</v>
      </c>
      <c r="O21" s="2">
        <v>0.28100000000000003</v>
      </c>
      <c r="P21" s="2">
        <v>0.35799999999999998</v>
      </c>
      <c r="Q21" s="2">
        <v>0.57999999999999996</v>
      </c>
      <c r="R21" s="2">
        <v>0.54900000000000004</v>
      </c>
      <c r="S21" s="2">
        <v>12.5</v>
      </c>
      <c r="T21" s="2">
        <v>27.2</v>
      </c>
      <c r="U21" s="2">
        <v>0.20499999999999999</v>
      </c>
      <c r="V21" s="2">
        <v>0.56000000000000005</v>
      </c>
      <c r="W21" s="2">
        <v>11.8</v>
      </c>
      <c r="X21" s="2">
        <v>79.900000000000006</v>
      </c>
      <c r="Y21" s="2">
        <v>0.189</v>
      </c>
      <c r="Z21" s="2" t="s">
        <v>52</v>
      </c>
      <c r="AA21" s="3">
        <v>41320</v>
      </c>
      <c r="AB21" s="3">
        <v>1878</v>
      </c>
    </row>
    <row r="22" spans="1:28" x14ac:dyDescent="0.3">
      <c r="A22" s="1">
        <v>19</v>
      </c>
      <c r="B22" s="2" t="s">
        <v>57</v>
      </c>
      <c r="C22" s="2">
        <v>25.1</v>
      </c>
      <c r="D22" s="2">
        <v>21</v>
      </c>
      <c r="E22" s="2">
        <v>21</v>
      </c>
      <c r="F22" s="2">
        <v>21</v>
      </c>
      <c r="G22" s="2">
        <v>21</v>
      </c>
      <c r="H22" s="2">
        <v>-0.02</v>
      </c>
      <c r="I22" s="2">
        <v>-0.67</v>
      </c>
      <c r="J22" s="2">
        <v>-0.69</v>
      </c>
      <c r="K22" s="2">
        <v>109.1</v>
      </c>
      <c r="L22" s="2">
        <v>109.2</v>
      </c>
      <c r="M22" s="2">
        <v>-0.1</v>
      </c>
      <c r="N22" s="2">
        <v>96.1</v>
      </c>
      <c r="O22" s="2">
        <v>0.248</v>
      </c>
      <c r="P22" s="2">
        <v>0.33300000000000002</v>
      </c>
      <c r="Q22" s="2">
        <v>0.55000000000000004</v>
      </c>
      <c r="R22" s="2">
        <v>0.51500000000000001</v>
      </c>
      <c r="S22" s="2">
        <v>12.4</v>
      </c>
      <c r="T22" s="2">
        <v>23.1</v>
      </c>
      <c r="U22" s="2">
        <v>0.191</v>
      </c>
      <c r="V22" s="2">
        <v>0.51300000000000001</v>
      </c>
      <c r="W22" s="2">
        <v>11.3</v>
      </c>
      <c r="X22" s="2">
        <v>79.400000000000006</v>
      </c>
      <c r="Y22" s="2">
        <v>0.20399999999999999</v>
      </c>
      <c r="Z22" s="2" t="s">
        <v>58</v>
      </c>
      <c r="AA22" s="3">
        <v>9455</v>
      </c>
      <c r="AB22" s="2">
        <v>498</v>
      </c>
    </row>
    <row r="23" spans="1:28" x14ac:dyDescent="0.3">
      <c r="A23" s="1">
        <v>26</v>
      </c>
      <c r="B23" s="2" t="s">
        <v>71</v>
      </c>
      <c r="C23" s="2">
        <v>23.6</v>
      </c>
      <c r="D23" s="2">
        <v>17</v>
      </c>
      <c r="E23" s="2">
        <v>24</v>
      </c>
      <c r="F23" s="2">
        <v>13</v>
      </c>
      <c r="G23" s="2">
        <v>28</v>
      </c>
      <c r="H23" s="2">
        <v>-6.12</v>
      </c>
      <c r="I23" s="2">
        <v>0.56999999999999995</v>
      </c>
      <c r="J23" s="2">
        <v>-5.56</v>
      </c>
      <c r="K23" s="2">
        <v>105.1</v>
      </c>
      <c r="L23" s="2">
        <v>111.2</v>
      </c>
      <c r="M23" s="2">
        <v>-6.1</v>
      </c>
      <c r="N23" s="2">
        <v>100.1</v>
      </c>
      <c r="O23" s="2">
        <v>0.23499999999999999</v>
      </c>
      <c r="P23" s="2">
        <v>0.42499999999999999</v>
      </c>
      <c r="Q23" s="2">
        <v>0.55200000000000005</v>
      </c>
      <c r="R23" s="2">
        <v>0.52100000000000002</v>
      </c>
      <c r="S23" s="2">
        <v>13.3</v>
      </c>
      <c r="T23" s="2">
        <v>17.600000000000001</v>
      </c>
      <c r="U23" s="2">
        <v>0.17499999999999999</v>
      </c>
      <c r="V23" s="2">
        <v>0.53500000000000003</v>
      </c>
      <c r="W23" s="2">
        <v>11.6</v>
      </c>
      <c r="X23" s="2">
        <v>78.400000000000006</v>
      </c>
      <c r="Y23" s="2">
        <v>0.161</v>
      </c>
      <c r="Z23" s="2" t="s">
        <v>72</v>
      </c>
      <c r="AA23" s="2">
        <v>0</v>
      </c>
      <c r="AB23" s="2">
        <v>0</v>
      </c>
    </row>
    <row r="24" spans="1:28" x14ac:dyDescent="0.3">
      <c r="A24" s="1">
        <v>28</v>
      </c>
      <c r="B24" s="2" t="s">
        <v>75</v>
      </c>
      <c r="C24" s="2">
        <v>26.6</v>
      </c>
      <c r="D24" s="2">
        <v>14</v>
      </c>
      <c r="E24" s="2">
        <v>27</v>
      </c>
      <c r="F24" s="2">
        <v>12</v>
      </c>
      <c r="G24" s="2">
        <v>29</v>
      </c>
      <c r="H24" s="2">
        <v>-6.59</v>
      </c>
      <c r="I24" s="2">
        <v>-0.56000000000000005</v>
      </c>
      <c r="J24" s="2">
        <v>-7.15</v>
      </c>
      <c r="K24" s="2">
        <v>105.8</v>
      </c>
      <c r="L24" s="2">
        <v>112.4</v>
      </c>
      <c r="M24" s="2">
        <v>-6.6</v>
      </c>
      <c r="N24" s="2">
        <v>98.7</v>
      </c>
      <c r="O24" s="2">
        <v>0.217</v>
      </c>
      <c r="P24" s="2">
        <v>0.376</v>
      </c>
      <c r="Q24" s="2">
        <v>0.53400000000000003</v>
      </c>
      <c r="R24" s="2">
        <v>0.499</v>
      </c>
      <c r="S24" s="2">
        <v>12.1</v>
      </c>
      <c r="T24" s="2">
        <v>22.1</v>
      </c>
      <c r="U24" s="2">
        <v>0.17100000000000001</v>
      </c>
      <c r="V24" s="2">
        <v>0.54400000000000004</v>
      </c>
      <c r="W24" s="2">
        <v>11.6</v>
      </c>
      <c r="X24" s="2">
        <v>80.400000000000006</v>
      </c>
      <c r="Y24" s="2">
        <v>0.16500000000000001</v>
      </c>
      <c r="Z24" s="2" t="s">
        <v>76</v>
      </c>
      <c r="AA24" s="3">
        <v>78258</v>
      </c>
      <c r="AB24" s="3">
        <v>3557</v>
      </c>
    </row>
    <row r="25" spans="1:28" x14ac:dyDescent="0.3">
      <c r="A25" s="1">
        <v>6</v>
      </c>
      <c r="B25" s="2" t="s">
        <v>32</v>
      </c>
      <c r="C25" s="2">
        <v>27</v>
      </c>
      <c r="D25" s="2">
        <v>28</v>
      </c>
      <c r="E25" s="2">
        <v>13</v>
      </c>
      <c r="F25" s="2">
        <v>27</v>
      </c>
      <c r="G25" s="2">
        <v>14</v>
      </c>
      <c r="H25" s="2">
        <v>5.07</v>
      </c>
      <c r="I25" s="2">
        <v>-0.33</v>
      </c>
      <c r="J25" s="2">
        <v>4.75</v>
      </c>
      <c r="K25" s="2">
        <v>112.9</v>
      </c>
      <c r="L25" s="2">
        <v>107.9</v>
      </c>
      <c r="M25" s="2">
        <v>5</v>
      </c>
      <c r="N25" s="2">
        <v>100.9</v>
      </c>
      <c r="O25" s="2">
        <v>0.29299999999999998</v>
      </c>
      <c r="P25" s="2">
        <v>0.33400000000000002</v>
      </c>
      <c r="Q25" s="2">
        <v>0.57999999999999996</v>
      </c>
      <c r="R25" s="2">
        <v>0.54</v>
      </c>
      <c r="S25" s="2">
        <v>13.4</v>
      </c>
      <c r="T25" s="2">
        <v>24.2</v>
      </c>
      <c r="U25" s="2">
        <v>0.23</v>
      </c>
      <c r="V25" s="2">
        <v>0.51900000000000002</v>
      </c>
      <c r="W25" s="2">
        <v>13.3</v>
      </c>
      <c r="X25" s="2">
        <v>78.5</v>
      </c>
      <c r="Y25" s="2">
        <v>0.19400000000000001</v>
      </c>
      <c r="Z25" s="2" t="s">
        <v>33</v>
      </c>
      <c r="AA25" s="3">
        <v>9213</v>
      </c>
      <c r="AB25" s="2">
        <v>419</v>
      </c>
    </row>
    <row r="26" spans="1:28" x14ac:dyDescent="0.3">
      <c r="A26" s="1">
        <v>3</v>
      </c>
      <c r="B26" s="2" t="s">
        <v>26</v>
      </c>
      <c r="C26" s="2">
        <v>26.7</v>
      </c>
      <c r="D26" s="2">
        <v>27</v>
      </c>
      <c r="E26" s="2">
        <v>13</v>
      </c>
      <c r="F26" s="2">
        <v>28</v>
      </c>
      <c r="G26" s="2">
        <v>12</v>
      </c>
      <c r="H26" s="2">
        <v>6.33</v>
      </c>
      <c r="I26" s="2">
        <v>-0.3</v>
      </c>
      <c r="J26" s="2">
        <v>6.03</v>
      </c>
      <c r="K26" s="2">
        <v>115.9</v>
      </c>
      <c r="L26" s="2">
        <v>109.4</v>
      </c>
      <c r="M26" s="2">
        <v>6.5</v>
      </c>
      <c r="N26" s="2">
        <v>97.5</v>
      </c>
      <c r="O26" s="2">
        <v>0.21</v>
      </c>
      <c r="P26" s="2">
        <v>0.39400000000000002</v>
      </c>
      <c r="Q26" s="2">
        <v>0.59799999999999998</v>
      </c>
      <c r="R26" s="2">
        <v>0.56599999999999995</v>
      </c>
      <c r="S26" s="2">
        <v>12.3</v>
      </c>
      <c r="T26" s="2">
        <v>19.600000000000001</v>
      </c>
      <c r="U26" s="2">
        <v>0.17399999999999999</v>
      </c>
      <c r="V26" s="2">
        <v>0.52400000000000002</v>
      </c>
      <c r="W26" s="2">
        <v>12.1</v>
      </c>
      <c r="X26" s="2">
        <v>78.8</v>
      </c>
      <c r="Y26" s="2">
        <v>0.19600000000000001</v>
      </c>
      <c r="Z26" s="2" t="s">
        <v>27</v>
      </c>
      <c r="AA26" s="3">
        <v>33426</v>
      </c>
      <c r="AB26" s="3">
        <v>1519</v>
      </c>
    </row>
    <row r="27" spans="1:28" x14ac:dyDescent="0.3">
      <c r="A27" s="1">
        <v>18</v>
      </c>
      <c r="B27" s="2" t="s">
        <v>55</v>
      </c>
      <c r="C27" s="2">
        <v>27.2</v>
      </c>
      <c r="D27" s="2">
        <v>25</v>
      </c>
      <c r="E27" s="2">
        <v>16</v>
      </c>
      <c r="F27" s="2">
        <v>20</v>
      </c>
      <c r="G27" s="2">
        <v>21</v>
      </c>
      <c r="H27" s="2">
        <v>-0.1</v>
      </c>
      <c r="I27" s="2">
        <v>-0.57999999999999996</v>
      </c>
      <c r="J27" s="2">
        <v>-0.67</v>
      </c>
      <c r="K27" s="2">
        <v>116.9</v>
      </c>
      <c r="L27" s="2">
        <v>117</v>
      </c>
      <c r="M27" s="2">
        <v>-0.1</v>
      </c>
      <c r="N27" s="2">
        <v>98.1</v>
      </c>
      <c r="O27" s="2">
        <v>0.23400000000000001</v>
      </c>
      <c r="P27" s="2">
        <v>0.46899999999999997</v>
      </c>
      <c r="Q27" s="2">
        <v>0.57499999999999996</v>
      </c>
      <c r="R27" s="2">
        <v>0.53700000000000003</v>
      </c>
      <c r="S27" s="2">
        <v>10.4</v>
      </c>
      <c r="T27" s="2">
        <v>22.8</v>
      </c>
      <c r="U27" s="2">
        <v>0.19500000000000001</v>
      </c>
      <c r="V27" s="2">
        <v>0.55300000000000005</v>
      </c>
      <c r="W27" s="2">
        <v>11.6</v>
      </c>
      <c r="X27" s="2">
        <v>76.3</v>
      </c>
      <c r="Y27" s="2">
        <v>0.20699999999999999</v>
      </c>
      <c r="Z27" s="2" t="s">
        <v>56</v>
      </c>
      <c r="AA27" s="2">
        <v>0</v>
      </c>
      <c r="AB27" s="2">
        <v>0</v>
      </c>
    </row>
    <row r="28" spans="1:28" x14ac:dyDescent="0.3">
      <c r="A28" s="1">
        <v>24</v>
      </c>
      <c r="B28" s="2" t="s">
        <v>67</v>
      </c>
      <c r="C28" s="2">
        <v>25.7</v>
      </c>
      <c r="D28" s="2">
        <v>17</v>
      </c>
      <c r="E28" s="2">
        <v>24</v>
      </c>
      <c r="F28" s="2">
        <v>15</v>
      </c>
      <c r="G28" s="2">
        <v>26</v>
      </c>
      <c r="H28" s="2">
        <v>-4.66</v>
      </c>
      <c r="I28" s="2">
        <v>0.51</v>
      </c>
      <c r="J28" s="2">
        <v>-4.1500000000000004</v>
      </c>
      <c r="K28" s="2">
        <v>114.2</v>
      </c>
      <c r="L28" s="2">
        <v>118.8</v>
      </c>
      <c r="M28" s="2">
        <v>-4.5999999999999996</v>
      </c>
      <c r="N28" s="2">
        <v>100.2</v>
      </c>
      <c r="O28" s="2">
        <v>0.26200000000000001</v>
      </c>
      <c r="P28" s="2">
        <v>0.37</v>
      </c>
      <c r="Q28" s="2">
        <v>0.57599999999999996</v>
      </c>
      <c r="R28" s="2">
        <v>0.54600000000000004</v>
      </c>
      <c r="S28" s="2">
        <v>12</v>
      </c>
      <c r="T28" s="2">
        <v>23.4</v>
      </c>
      <c r="U28" s="2">
        <v>0.191</v>
      </c>
      <c r="V28" s="2">
        <v>0.56100000000000005</v>
      </c>
      <c r="W28" s="2">
        <v>11.5</v>
      </c>
      <c r="X28" s="2">
        <v>75.599999999999994</v>
      </c>
      <c r="Y28" s="2">
        <v>0.19600000000000001</v>
      </c>
      <c r="Z28" s="2" t="s">
        <v>68</v>
      </c>
      <c r="AA28" s="2">
        <v>0</v>
      </c>
      <c r="AB28" s="2">
        <v>0</v>
      </c>
    </row>
    <row r="29" spans="1:28" x14ac:dyDescent="0.3">
      <c r="A29" s="1">
        <v>20</v>
      </c>
      <c r="B29" s="2" t="s">
        <v>59</v>
      </c>
      <c r="C29" s="2">
        <v>26.4</v>
      </c>
      <c r="D29" s="2">
        <v>22</v>
      </c>
      <c r="E29" s="2">
        <v>16</v>
      </c>
      <c r="F29" s="2">
        <v>19</v>
      </c>
      <c r="G29" s="2">
        <v>19</v>
      </c>
      <c r="H29" s="2">
        <v>0.13</v>
      </c>
      <c r="I29" s="2">
        <v>-0.91</v>
      </c>
      <c r="J29" s="2">
        <v>-0.78</v>
      </c>
      <c r="K29" s="2">
        <v>110.5</v>
      </c>
      <c r="L29" s="2">
        <v>110.3</v>
      </c>
      <c r="M29" s="2">
        <v>0.2</v>
      </c>
      <c r="N29" s="2">
        <v>99.3</v>
      </c>
      <c r="O29" s="2">
        <v>0.23499999999999999</v>
      </c>
      <c r="P29" s="2">
        <v>0.32800000000000001</v>
      </c>
      <c r="Q29" s="2">
        <v>0.55200000000000005</v>
      </c>
      <c r="R29" s="2">
        <v>0.51600000000000001</v>
      </c>
      <c r="S29" s="2">
        <v>10.199999999999999</v>
      </c>
      <c r="T29" s="2">
        <v>19.7</v>
      </c>
      <c r="U29" s="2">
        <v>0.185</v>
      </c>
      <c r="V29" s="2">
        <v>0.53600000000000003</v>
      </c>
      <c r="W29" s="2">
        <v>12.4</v>
      </c>
      <c r="X29" s="2">
        <v>77.599999999999994</v>
      </c>
      <c r="Y29" s="2">
        <v>0.159</v>
      </c>
      <c r="Z29" s="2" t="s">
        <v>60</v>
      </c>
      <c r="AA29" s="3">
        <v>4241</v>
      </c>
      <c r="AB29" s="2">
        <v>212</v>
      </c>
    </row>
    <row r="30" spans="1:28" x14ac:dyDescent="0.3">
      <c r="A30" s="1">
        <v>14</v>
      </c>
      <c r="B30" s="2" t="s">
        <v>47</v>
      </c>
      <c r="C30" s="2">
        <v>27.3</v>
      </c>
      <c r="D30" s="2">
        <v>17</v>
      </c>
      <c r="E30" s="2">
        <v>24</v>
      </c>
      <c r="F30" s="2">
        <v>21</v>
      </c>
      <c r="G30" s="2">
        <v>20</v>
      </c>
      <c r="H30" s="2">
        <v>0.24</v>
      </c>
      <c r="I30" s="2">
        <v>-0.02</v>
      </c>
      <c r="J30" s="2">
        <v>0.22</v>
      </c>
      <c r="K30" s="2">
        <v>112.9</v>
      </c>
      <c r="L30" s="2">
        <v>112.7</v>
      </c>
      <c r="M30" s="2">
        <v>0.2</v>
      </c>
      <c r="N30" s="2">
        <v>99.6</v>
      </c>
      <c r="O30" s="2">
        <v>0.246</v>
      </c>
      <c r="P30" s="2">
        <v>0.46100000000000002</v>
      </c>
      <c r="Q30" s="2">
        <v>0.57599999999999996</v>
      </c>
      <c r="R30" s="2">
        <v>0.53700000000000003</v>
      </c>
      <c r="S30" s="2">
        <v>12.2</v>
      </c>
      <c r="T30" s="2">
        <v>20.5</v>
      </c>
      <c r="U30" s="2">
        <v>0.20300000000000001</v>
      </c>
      <c r="V30" s="2">
        <v>0.54300000000000004</v>
      </c>
      <c r="W30" s="2">
        <v>14.6</v>
      </c>
      <c r="X30" s="2">
        <v>76.2</v>
      </c>
      <c r="Y30" s="2">
        <v>0.247</v>
      </c>
      <c r="Z30" s="2" t="s">
        <v>48</v>
      </c>
      <c r="AA30" s="3">
        <v>10989</v>
      </c>
      <c r="AB30" s="2">
        <v>611</v>
      </c>
    </row>
    <row r="31" spans="1:28" x14ac:dyDescent="0.3">
      <c r="A31" s="1">
        <v>1</v>
      </c>
      <c r="B31" s="2" t="s">
        <v>22</v>
      </c>
      <c r="C31" s="2">
        <v>28.5</v>
      </c>
      <c r="D31" s="2">
        <v>30</v>
      </c>
      <c r="E31" s="2">
        <v>11</v>
      </c>
      <c r="F31" s="2">
        <v>30</v>
      </c>
      <c r="G31" s="2">
        <v>11</v>
      </c>
      <c r="H31" s="2">
        <v>7.85</v>
      </c>
      <c r="I31" s="2">
        <v>0.51</v>
      </c>
      <c r="J31" s="2">
        <v>8.36</v>
      </c>
      <c r="K31" s="2">
        <v>117.7</v>
      </c>
      <c r="L31" s="2">
        <v>109.8</v>
      </c>
      <c r="M31" s="2">
        <v>7.9</v>
      </c>
      <c r="N31" s="2">
        <v>98.9</v>
      </c>
      <c r="O31" s="2">
        <v>0.25700000000000001</v>
      </c>
      <c r="P31" s="2">
        <v>0.48699999999999999</v>
      </c>
      <c r="Q31" s="2">
        <v>0.59599999999999997</v>
      </c>
      <c r="R31" s="2">
        <v>0.56299999999999994</v>
      </c>
      <c r="S31" s="2">
        <v>12.9</v>
      </c>
      <c r="T31" s="2">
        <v>25.2</v>
      </c>
      <c r="U31" s="2">
        <v>0.20100000000000001</v>
      </c>
      <c r="V31" s="2">
        <v>0.51400000000000001</v>
      </c>
      <c r="W31" s="2">
        <v>10.5</v>
      </c>
      <c r="X31" s="2">
        <v>78.900000000000006</v>
      </c>
      <c r="Y31" s="2">
        <v>0.16200000000000001</v>
      </c>
      <c r="Z31" s="2" t="s">
        <v>23</v>
      </c>
      <c r="AA31" s="3">
        <v>51258</v>
      </c>
      <c r="AB31" s="3">
        <v>2848</v>
      </c>
    </row>
    <row r="32" spans="1:28" x14ac:dyDescent="0.3">
      <c r="A32" s="1">
        <v>25</v>
      </c>
      <c r="B32" s="2" t="s">
        <v>69</v>
      </c>
      <c r="C32" s="2">
        <v>26.4</v>
      </c>
      <c r="D32" s="2">
        <v>15</v>
      </c>
      <c r="E32" s="2">
        <v>25</v>
      </c>
      <c r="F32" s="2">
        <v>14</v>
      </c>
      <c r="G32" s="2">
        <v>26</v>
      </c>
      <c r="H32" s="2">
        <v>-5</v>
      </c>
      <c r="I32" s="2">
        <v>0.61</v>
      </c>
      <c r="J32" s="2">
        <v>-4.3899999999999997</v>
      </c>
      <c r="K32" s="2">
        <v>109.9</v>
      </c>
      <c r="L32" s="2">
        <v>114.6</v>
      </c>
      <c r="M32" s="2">
        <v>-4.7</v>
      </c>
      <c r="N32" s="2">
        <v>104.5</v>
      </c>
      <c r="O32" s="2">
        <v>0.30299999999999999</v>
      </c>
      <c r="P32" s="2">
        <v>0.35699999999999998</v>
      </c>
      <c r="Q32" s="2">
        <v>0.56499999999999995</v>
      </c>
      <c r="R32" s="2">
        <v>0.52400000000000002</v>
      </c>
      <c r="S32" s="2">
        <v>12.2</v>
      </c>
      <c r="T32" s="2">
        <v>19.8</v>
      </c>
      <c r="U32" s="2">
        <v>0.23200000000000001</v>
      </c>
      <c r="V32" s="2">
        <v>0.54900000000000004</v>
      </c>
      <c r="W32" s="2">
        <v>12.9</v>
      </c>
      <c r="X32" s="2">
        <v>77.099999999999994</v>
      </c>
      <c r="Y32" s="2">
        <v>0.221</v>
      </c>
      <c r="Z32" s="2" t="s">
        <v>70</v>
      </c>
      <c r="AA32" s="2">
        <v>0</v>
      </c>
      <c r="AB32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DC2A-E300-4E64-95AD-90DAEB37D7F4}">
  <dimension ref="A1:W31"/>
  <sheetViews>
    <sheetView tabSelected="1" workbookViewId="0">
      <selection activeCell="Q4" sqref="Q4"/>
    </sheetView>
  </sheetViews>
  <sheetFormatPr defaultRowHeight="14.4" x14ac:dyDescent="0.3"/>
  <cols>
    <col min="1" max="1" width="26.21875" customWidth="1"/>
    <col min="20" max="20" width="12.5546875" bestFit="1" customWidth="1"/>
    <col min="21" max="21" width="13" bestFit="1" customWidth="1"/>
  </cols>
  <sheetData>
    <row r="1" spans="1:23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88</v>
      </c>
      <c r="H1" s="7" t="s">
        <v>89</v>
      </c>
      <c r="I1" s="7" t="s">
        <v>92</v>
      </c>
      <c r="J1" s="7" t="s">
        <v>93</v>
      </c>
      <c r="M1" t="s">
        <v>91</v>
      </c>
      <c r="N1">
        <f>AVERAGE(N2:N31)</f>
        <v>4.4880548375994408E-2</v>
      </c>
      <c r="O1" t="s">
        <v>90</v>
      </c>
      <c r="P1">
        <v>12</v>
      </c>
    </row>
    <row r="2" spans="1:23" x14ac:dyDescent="0.3">
      <c r="A2" s="8" t="s">
        <v>37</v>
      </c>
      <c r="B2" s="8">
        <v>24.9</v>
      </c>
      <c r="C2" s="8">
        <v>21</v>
      </c>
      <c r="D2" s="8">
        <v>20</v>
      </c>
      <c r="E2" s="8">
        <v>23</v>
      </c>
      <c r="F2" s="8">
        <v>18</v>
      </c>
      <c r="G2" s="8">
        <v>113</v>
      </c>
      <c r="H2" s="8">
        <v>110.9</v>
      </c>
      <c r="I2" s="8">
        <f>ROUND(L2*(C2+D2),0)</f>
        <v>23</v>
      </c>
      <c r="J2" s="8">
        <f>(C2+D2)-I2</f>
        <v>18</v>
      </c>
      <c r="K2">
        <f>G2/H2</f>
        <v>1.0189359783588818</v>
      </c>
      <c r="L2">
        <f>K2^$P$1/((K2)^$P$1+1)</f>
        <v>0.55604032744607201</v>
      </c>
      <c r="M2">
        <f>C2/(C2+D2)</f>
        <v>0.51219512195121952</v>
      </c>
      <c r="N2">
        <f>ABS(L2-M2)</f>
        <v>4.3845205494852491E-2</v>
      </c>
      <c r="T2" t="s">
        <v>90</v>
      </c>
      <c r="U2">
        <f>N1</f>
        <v>4.4880548375994408E-2</v>
      </c>
      <c r="W2">
        <f>MATCH(MIN(U3:U28),U3:U28,0)</f>
        <v>12</v>
      </c>
    </row>
    <row r="3" spans="1:23" x14ac:dyDescent="0.3">
      <c r="A3" s="8" t="s">
        <v>43</v>
      </c>
      <c r="B3" s="8">
        <v>25.4</v>
      </c>
      <c r="C3" s="8">
        <v>20</v>
      </c>
      <c r="D3" s="8">
        <v>21</v>
      </c>
      <c r="E3" s="8">
        <v>21</v>
      </c>
      <c r="F3" s="8">
        <v>20</v>
      </c>
      <c r="G3" s="8">
        <v>111.7</v>
      </c>
      <c r="H3" s="8">
        <v>111.2</v>
      </c>
      <c r="I3" s="8">
        <f t="shared" ref="I3:I31" si="0">ROUND(L3*(C3+D3),0)</f>
        <v>21</v>
      </c>
      <c r="J3" s="8">
        <f t="shared" ref="J3:J31" si="1">(C3+D3)-I3</f>
        <v>20</v>
      </c>
      <c r="K3">
        <f t="shared" ref="K3:K31" si="2">G3/H3</f>
        <v>1.0044964028776979</v>
      </c>
      <c r="L3">
        <f t="shared" ref="L3:L31" si="3">K3^$P$1/((K3)^$P$1+1)</f>
        <v>0.51345572303593323</v>
      </c>
      <c r="M3">
        <f t="shared" ref="M3:M31" si="4">C3/(C3+D3)</f>
        <v>0.48780487804878048</v>
      </c>
      <c r="N3">
        <f t="shared" ref="N3:N31" si="5">ABS(L3-M3)</f>
        <v>2.5650844987152754E-2</v>
      </c>
      <c r="T3" s="6">
        <v>1</v>
      </c>
      <c r="U3" s="4">
        <f t="dataTable" ref="U3:U28" dt2D="0" dtr="0" r1="P1"/>
        <v>9.9023480892226873E-2</v>
      </c>
      <c r="W3" cm="1">
        <f t="array" ref="W3">INDEX(T3:T28,W2)</f>
        <v>12</v>
      </c>
    </row>
    <row r="4" spans="1:23" x14ac:dyDescent="0.3">
      <c r="A4" s="8" t="s">
        <v>35</v>
      </c>
      <c r="B4" s="8">
        <v>28.2</v>
      </c>
      <c r="C4" s="8">
        <v>28</v>
      </c>
      <c r="D4" s="8">
        <v>14</v>
      </c>
      <c r="E4" s="8">
        <v>27</v>
      </c>
      <c r="F4" s="8">
        <v>15</v>
      </c>
      <c r="G4" s="8">
        <v>120.4</v>
      </c>
      <c r="H4" s="8">
        <v>115.4</v>
      </c>
      <c r="I4" s="8">
        <f t="shared" si="0"/>
        <v>26</v>
      </c>
      <c r="J4" s="8">
        <f t="shared" si="1"/>
        <v>16</v>
      </c>
      <c r="K4">
        <f t="shared" si="2"/>
        <v>1.0433275563258233</v>
      </c>
      <c r="L4">
        <f t="shared" si="3"/>
        <v>0.62456783534350158</v>
      </c>
      <c r="M4">
        <f t="shared" si="4"/>
        <v>0.66666666666666663</v>
      </c>
      <c r="N4">
        <f t="shared" si="5"/>
        <v>4.2098831323165053E-2</v>
      </c>
      <c r="T4" s="5">
        <v>2</v>
      </c>
      <c r="U4" s="4">
        <v>9.1944547898926532E-2</v>
      </c>
    </row>
    <row r="5" spans="1:23" x14ac:dyDescent="0.3">
      <c r="A5" s="8" t="s">
        <v>61</v>
      </c>
      <c r="B5" s="8">
        <v>24.6</v>
      </c>
      <c r="C5" s="8">
        <v>20</v>
      </c>
      <c r="D5" s="8">
        <v>20</v>
      </c>
      <c r="E5" s="8">
        <v>19</v>
      </c>
      <c r="F5" s="8">
        <v>21</v>
      </c>
      <c r="G5" s="8">
        <v>112.4</v>
      </c>
      <c r="H5" s="8">
        <v>113.2</v>
      </c>
      <c r="I5" s="8">
        <f t="shared" si="0"/>
        <v>19</v>
      </c>
      <c r="J5" s="8">
        <f t="shared" si="1"/>
        <v>21</v>
      </c>
      <c r="K5">
        <f t="shared" si="2"/>
        <v>0.99293286219081278</v>
      </c>
      <c r="L5">
        <f t="shared" si="3"/>
        <v>0.47873614830732841</v>
      </c>
      <c r="M5">
        <f t="shared" si="4"/>
        <v>0.5</v>
      </c>
      <c r="N5">
        <f t="shared" si="5"/>
        <v>2.1263851692671587E-2</v>
      </c>
      <c r="T5" s="6">
        <v>3</v>
      </c>
      <c r="U5" s="4">
        <v>8.5013926741191695E-2</v>
      </c>
    </row>
    <row r="6" spans="1:23" x14ac:dyDescent="0.3">
      <c r="A6" s="8" t="s">
        <v>53</v>
      </c>
      <c r="B6" s="8">
        <v>25.2</v>
      </c>
      <c r="C6" s="8">
        <v>18</v>
      </c>
      <c r="D6" s="8">
        <v>22</v>
      </c>
      <c r="E6" s="8">
        <v>20</v>
      </c>
      <c r="F6" s="8">
        <v>20</v>
      </c>
      <c r="G6" s="8">
        <v>114.3</v>
      </c>
      <c r="H6" s="8">
        <v>114.5</v>
      </c>
      <c r="I6" s="8">
        <f t="shared" si="0"/>
        <v>20</v>
      </c>
      <c r="J6" s="8">
        <f t="shared" si="1"/>
        <v>20</v>
      </c>
      <c r="K6">
        <f t="shared" si="2"/>
        <v>0.99825327510917028</v>
      </c>
      <c r="L6">
        <f t="shared" si="3"/>
        <v>0.49475543577093622</v>
      </c>
      <c r="M6">
        <f t="shared" si="4"/>
        <v>0.45</v>
      </c>
      <c r="N6">
        <f t="shared" si="5"/>
        <v>4.4755435770936214E-2</v>
      </c>
      <c r="T6" s="5">
        <v>4</v>
      </c>
      <c r="U6" s="4">
        <v>7.8306133536100761E-2</v>
      </c>
    </row>
    <row r="7" spans="1:23" x14ac:dyDescent="0.3">
      <c r="A7" s="8" t="s">
        <v>77</v>
      </c>
      <c r="B7" s="8">
        <v>24.1</v>
      </c>
      <c r="C7" s="8">
        <v>15</v>
      </c>
      <c r="D7" s="8">
        <v>26</v>
      </c>
      <c r="E7" s="8">
        <v>11</v>
      </c>
      <c r="F7" s="8">
        <v>30</v>
      </c>
      <c r="G7" s="8">
        <v>103.8</v>
      </c>
      <c r="H7" s="8">
        <v>111.9</v>
      </c>
      <c r="I7" s="8">
        <f t="shared" si="0"/>
        <v>12</v>
      </c>
      <c r="J7" s="8">
        <f t="shared" si="1"/>
        <v>29</v>
      </c>
      <c r="K7">
        <f t="shared" si="2"/>
        <v>0.92761394101876671</v>
      </c>
      <c r="L7">
        <f t="shared" si="3"/>
        <v>0.28870625507931841</v>
      </c>
      <c r="M7">
        <f t="shared" si="4"/>
        <v>0.36585365853658536</v>
      </c>
      <c r="N7">
        <f t="shared" si="5"/>
        <v>7.714740345726695E-2</v>
      </c>
      <c r="T7" s="6">
        <v>5</v>
      </c>
      <c r="U7" s="4">
        <v>7.1644653911534698E-2</v>
      </c>
    </row>
    <row r="8" spans="1:23" x14ac:dyDescent="0.3">
      <c r="A8" s="8" t="s">
        <v>41</v>
      </c>
      <c r="B8" s="8">
        <v>26.3</v>
      </c>
      <c r="C8" s="8">
        <v>21</v>
      </c>
      <c r="D8" s="8">
        <v>19</v>
      </c>
      <c r="E8" s="8">
        <v>20</v>
      </c>
      <c r="F8" s="8">
        <v>20</v>
      </c>
      <c r="G8" s="8">
        <v>111.6</v>
      </c>
      <c r="H8" s="8">
        <v>111.6</v>
      </c>
      <c r="I8" s="8">
        <f t="shared" si="0"/>
        <v>20</v>
      </c>
      <c r="J8" s="8">
        <f t="shared" si="1"/>
        <v>20</v>
      </c>
      <c r="K8">
        <f t="shared" si="2"/>
        <v>1</v>
      </c>
      <c r="L8">
        <f t="shared" si="3"/>
        <v>0.5</v>
      </c>
      <c r="M8">
        <f t="shared" si="4"/>
        <v>0.52500000000000002</v>
      </c>
      <c r="N8">
        <f t="shared" si="5"/>
        <v>2.5000000000000022E-2</v>
      </c>
      <c r="T8" s="5">
        <v>6</v>
      </c>
      <c r="U8" s="4">
        <v>6.5040413873416969E-2</v>
      </c>
    </row>
    <row r="9" spans="1:23" x14ac:dyDescent="0.3">
      <c r="A9" s="8" t="s">
        <v>28</v>
      </c>
      <c r="B9" s="8">
        <v>25.9</v>
      </c>
      <c r="C9" s="8">
        <v>25</v>
      </c>
      <c r="D9" s="8">
        <v>16</v>
      </c>
      <c r="E9" s="8">
        <v>27</v>
      </c>
      <c r="F9" s="8">
        <v>14</v>
      </c>
      <c r="G9" s="8">
        <v>116</v>
      </c>
      <c r="H9" s="8">
        <v>110.6</v>
      </c>
      <c r="I9" s="8">
        <f t="shared" si="0"/>
        <v>26</v>
      </c>
      <c r="J9" s="8">
        <f t="shared" si="1"/>
        <v>15</v>
      </c>
      <c r="K9">
        <f t="shared" si="2"/>
        <v>1.0488245931283906</v>
      </c>
      <c r="L9">
        <f t="shared" si="3"/>
        <v>0.63923404344893897</v>
      </c>
      <c r="M9">
        <f t="shared" si="4"/>
        <v>0.6097560975609756</v>
      </c>
      <c r="N9">
        <f t="shared" si="5"/>
        <v>2.9477945887963375E-2</v>
      </c>
      <c r="T9" s="6">
        <v>7</v>
      </c>
      <c r="U9" s="4">
        <v>5.9358514992696655E-2</v>
      </c>
    </row>
    <row r="10" spans="1:23" x14ac:dyDescent="0.3">
      <c r="A10" s="8" t="s">
        <v>65</v>
      </c>
      <c r="B10" s="8">
        <v>25.5</v>
      </c>
      <c r="C10" s="8">
        <v>12</v>
      </c>
      <c r="D10" s="8">
        <v>29</v>
      </c>
      <c r="E10" s="8">
        <v>16</v>
      </c>
      <c r="F10" s="8">
        <v>25</v>
      </c>
      <c r="G10" s="8">
        <v>107.6</v>
      </c>
      <c r="H10" s="8">
        <v>111.1</v>
      </c>
      <c r="I10" s="8">
        <f t="shared" si="0"/>
        <v>17</v>
      </c>
      <c r="J10" s="8">
        <f t="shared" si="1"/>
        <v>24</v>
      </c>
      <c r="K10">
        <f t="shared" si="2"/>
        <v>0.96849684968496852</v>
      </c>
      <c r="L10">
        <f t="shared" si="3"/>
        <v>0.4051334472662359</v>
      </c>
      <c r="M10">
        <f t="shared" si="4"/>
        <v>0.29268292682926828</v>
      </c>
      <c r="N10">
        <f t="shared" si="5"/>
        <v>0.11245052043696763</v>
      </c>
      <c r="T10" s="5">
        <v>8</v>
      </c>
      <c r="U10" s="4">
        <v>5.4589726539870854E-2</v>
      </c>
    </row>
    <row r="11" spans="1:23" x14ac:dyDescent="0.3">
      <c r="A11" s="8" t="s">
        <v>45</v>
      </c>
      <c r="B11" s="8">
        <v>26.9</v>
      </c>
      <c r="C11" s="8">
        <v>22</v>
      </c>
      <c r="D11" s="8">
        <v>20</v>
      </c>
      <c r="E11" s="8">
        <v>21</v>
      </c>
      <c r="F11" s="8">
        <v>21</v>
      </c>
      <c r="G11" s="8">
        <v>113.1</v>
      </c>
      <c r="H11" s="8">
        <v>113.1</v>
      </c>
      <c r="I11" s="8">
        <f t="shared" si="0"/>
        <v>21</v>
      </c>
      <c r="J11" s="8">
        <f t="shared" si="1"/>
        <v>21</v>
      </c>
      <c r="K11">
        <f t="shared" si="2"/>
        <v>1</v>
      </c>
      <c r="L11">
        <f t="shared" si="3"/>
        <v>0.5</v>
      </c>
      <c r="M11">
        <f t="shared" si="4"/>
        <v>0.52380952380952384</v>
      </c>
      <c r="N11">
        <f t="shared" si="5"/>
        <v>2.3809523809523836E-2</v>
      </c>
      <c r="T11" s="6">
        <v>9</v>
      </c>
      <c r="U11" s="4">
        <v>5.0386570004752357E-2</v>
      </c>
    </row>
    <row r="12" spans="1:23" x14ac:dyDescent="0.3">
      <c r="A12" s="8" t="s">
        <v>79</v>
      </c>
      <c r="B12" s="8">
        <v>27.7</v>
      </c>
      <c r="C12" s="8">
        <v>11</v>
      </c>
      <c r="D12" s="8">
        <v>29</v>
      </c>
      <c r="E12" s="8">
        <v>12</v>
      </c>
      <c r="F12" s="8">
        <v>28</v>
      </c>
      <c r="G12" s="8">
        <v>106.7</v>
      </c>
      <c r="H12" s="8">
        <v>113.7</v>
      </c>
      <c r="I12" s="8">
        <f t="shared" si="0"/>
        <v>13</v>
      </c>
      <c r="J12" s="8">
        <f t="shared" si="1"/>
        <v>27</v>
      </c>
      <c r="K12">
        <f t="shared" si="2"/>
        <v>0.93843447669305191</v>
      </c>
      <c r="L12">
        <f t="shared" si="3"/>
        <v>0.31810223667160198</v>
      </c>
      <c r="M12">
        <f t="shared" si="4"/>
        <v>0.27500000000000002</v>
      </c>
      <c r="N12">
        <f t="shared" si="5"/>
        <v>4.3102236671601957E-2</v>
      </c>
      <c r="T12" s="5">
        <v>10</v>
      </c>
      <c r="U12" s="4">
        <v>4.7211388712547382E-2</v>
      </c>
    </row>
    <row r="13" spans="1:23" x14ac:dyDescent="0.3">
      <c r="A13" s="8" t="s">
        <v>39</v>
      </c>
      <c r="B13" s="8">
        <v>26.8</v>
      </c>
      <c r="C13" s="8">
        <v>18</v>
      </c>
      <c r="D13" s="8">
        <v>22</v>
      </c>
      <c r="E13" s="8">
        <v>21</v>
      </c>
      <c r="F13" s="8">
        <v>19</v>
      </c>
      <c r="G13" s="8">
        <v>113.2</v>
      </c>
      <c r="H13" s="8">
        <v>112.8</v>
      </c>
      <c r="I13" s="8">
        <f t="shared" si="0"/>
        <v>20</v>
      </c>
      <c r="J13" s="8">
        <f t="shared" si="1"/>
        <v>20</v>
      </c>
      <c r="K13">
        <f t="shared" si="2"/>
        <v>1.0035460992907801</v>
      </c>
      <c r="L13">
        <f t="shared" si="3"/>
        <v>0.51061788361086446</v>
      </c>
      <c r="M13">
        <f t="shared" si="4"/>
        <v>0.45</v>
      </c>
      <c r="N13">
        <f t="shared" si="5"/>
        <v>6.0617883610864454E-2</v>
      </c>
      <c r="T13" s="6">
        <v>11</v>
      </c>
      <c r="U13" s="4">
        <v>4.5269693129271753E-2</v>
      </c>
    </row>
    <row r="14" spans="1:23" x14ac:dyDescent="0.3">
      <c r="A14" s="8" t="s">
        <v>34</v>
      </c>
      <c r="B14" s="8">
        <v>29.2</v>
      </c>
      <c r="C14" s="8">
        <v>26</v>
      </c>
      <c r="D14" s="8">
        <v>16</v>
      </c>
      <c r="E14" s="8">
        <v>27</v>
      </c>
      <c r="F14" s="8">
        <v>15</v>
      </c>
      <c r="G14" s="8">
        <v>114.5</v>
      </c>
      <c r="H14" s="8">
        <v>109.6</v>
      </c>
      <c r="I14" s="8">
        <f t="shared" si="0"/>
        <v>26</v>
      </c>
      <c r="J14" s="8">
        <f t="shared" si="1"/>
        <v>16</v>
      </c>
      <c r="K14">
        <f t="shared" si="2"/>
        <v>1.0447080291970803</v>
      </c>
      <c r="L14">
        <f t="shared" si="3"/>
        <v>0.6282810129926466</v>
      </c>
      <c r="M14">
        <f t="shared" si="4"/>
        <v>0.61904761904761907</v>
      </c>
      <c r="N14">
        <f t="shared" si="5"/>
        <v>9.2333939450275349E-3</v>
      </c>
      <c r="T14" s="5">
        <v>12</v>
      </c>
      <c r="U14">
        <v>4.4880548375994408E-2</v>
      </c>
    </row>
    <row r="15" spans="1:23" x14ac:dyDescent="0.3">
      <c r="A15" s="8" t="s">
        <v>30</v>
      </c>
      <c r="B15" s="8">
        <v>28.9</v>
      </c>
      <c r="C15" s="8">
        <v>28</v>
      </c>
      <c r="D15" s="8">
        <v>13</v>
      </c>
      <c r="E15" s="8">
        <v>28</v>
      </c>
      <c r="F15" s="8">
        <v>13</v>
      </c>
      <c r="G15" s="8">
        <v>112.4</v>
      </c>
      <c r="H15" s="8">
        <v>106.3</v>
      </c>
      <c r="I15" s="8">
        <f t="shared" si="0"/>
        <v>27</v>
      </c>
      <c r="J15" s="8">
        <f t="shared" si="1"/>
        <v>14</v>
      </c>
      <c r="K15">
        <f t="shared" si="2"/>
        <v>1.0573847601128881</v>
      </c>
      <c r="L15">
        <f t="shared" si="3"/>
        <v>0.66140996447161382</v>
      </c>
      <c r="M15">
        <f t="shared" si="4"/>
        <v>0.68292682926829273</v>
      </c>
      <c r="N15">
        <f t="shared" si="5"/>
        <v>2.1516864796678914E-2</v>
      </c>
      <c r="T15" s="6">
        <v>13</v>
      </c>
      <c r="U15">
        <v>4.5314948950906583E-2</v>
      </c>
    </row>
    <row r="16" spans="1:23" x14ac:dyDescent="0.3">
      <c r="A16" s="8" t="s">
        <v>49</v>
      </c>
      <c r="B16" s="8">
        <v>24.5</v>
      </c>
      <c r="C16" s="8">
        <v>18</v>
      </c>
      <c r="D16" s="8">
        <v>20</v>
      </c>
      <c r="E16" s="8">
        <v>19</v>
      </c>
      <c r="F16" s="8">
        <v>19</v>
      </c>
      <c r="G16" s="8">
        <v>110.9</v>
      </c>
      <c r="H16" s="8">
        <v>110.8</v>
      </c>
      <c r="I16" s="8">
        <f t="shared" si="0"/>
        <v>19</v>
      </c>
      <c r="J16" s="8">
        <f t="shared" si="1"/>
        <v>19</v>
      </c>
      <c r="K16">
        <f t="shared" si="2"/>
        <v>1.0009025270758123</v>
      </c>
      <c r="L16">
        <f t="shared" si="3"/>
        <v>0.50270633369982476</v>
      </c>
      <c r="M16">
        <f t="shared" si="4"/>
        <v>0.47368421052631576</v>
      </c>
      <c r="N16">
        <f t="shared" si="5"/>
        <v>2.9022123173508996E-2</v>
      </c>
      <c r="T16" s="5">
        <v>14</v>
      </c>
      <c r="U16">
        <v>4.6687855889371341E-2</v>
      </c>
    </row>
    <row r="17" spans="1:21" x14ac:dyDescent="0.3">
      <c r="A17" s="8" t="s">
        <v>63</v>
      </c>
      <c r="B17" s="8">
        <v>26.9</v>
      </c>
      <c r="C17" s="8">
        <v>22</v>
      </c>
      <c r="D17" s="8">
        <v>20</v>
      </c>
      <c r="E17" s="8">
        <v>19</v>
      </c>
      <c r="F17" s="8">
        <v>23</v>
      </c>
      <c r="G17" s="8">
        <v>106.4</v>
      </c>
      <c r="H17" s="8">
        <v>107.5</v>
      </c>
      <c r="I17" s="8">
        <f t="shared" si="0"/>
        <v>20</v>
      </c>
      <c r="J17" s="8">
        <f t="shared" si="1"/>
        <v>22</v>
      </c>
      <c r="K17">
        <f t="shared" si="2"/>
        <v>0.98976744186046517</v>
      </c>
      <c r="L17">
        <f t="shared" si="3"/>
        <v>0.46918329809159359</v>
      </c>
      <c r="M17">
        <f t="shared" si="4"/>
        <v>0.52380952380952384</v>
      </c>
      <c r="N17">
        <f t="shared" si="5"/>
        <v>5.4626225717930244E-2</v>
      </c>
      <c r="T17" s="6">
        <v>15</v>
      </c>
      <c r="U17">
        <v>4.9084558766253991E-2</v>
      </c>
    </row>
    <row r="18" spans="1:21" x14ac:dyDescent="0.3">
      <c r="A18" s="8" t="s">
        <v>24</v>
      </c>
      <c r="B18" s="8">
        <v>28</v>
      </c>
      <c r="C18" s="8">
        <v>26</v>
      </c>
      <c r="D18" s="8">
        <v>14</v>
      </c>
      <c r="E18" s="8">
        <v>28</v>
      </c>
      <c r="F18" s="8">
        <v>12</v>
      </c>
      <c r="G18" s="8">
        <v>119.5</v>
      </c>
      <c r="H18" s="8">
        <v>112.5</v>
      </c>
      <c r="I18" s="8">
        <f t="shared" si="0"/>
        <v>27</v>
      </c>
      <c r="J18" s="8">
        <f t="shared" si="1"/>
        <v>13</v>
      </c>
      <c r="K18">
        <f t="shared" si="2"/>
        <v>1.0622222222222222</v>
      </c>
      <c r="L18">
        <f t="shared" si="3"/>
        <v>0.67356591083236927</v>
      </c>
      <c r="M18">
        <f t="shared" si="4"/>
        <v>0.65</v>
      </c>
      <c r="N18">
        <f t="shared" si="5"/>
        <v>2.3565910832369252E-2</v>
      </c>
      <c r="T18" s="5">
        <v>16</v>
      </c>
      <c r="U18">
        <v>5.2500553608286045E-2</v>
      </c>
    </row>
    <row r="19" spans="1:21" x14ac:dyDescent="0.3">
      <c r="A19" s="8" t="s">
        <v>73</v>
      </c>
      <c r="B19" s="8">
        <v>23.3</v>
      </c>
      <c r="C19" s="8">
        <v>10</v>
      </c>
      <c r="D19" s="8">
        <v>32</v>
      </c>
      <c r="E19" s="8">
        <v>12</v>
      </c>
      <c r="F19" s="8">
        <v>30</v>
      </c>
      <c r="G19" s="8">
        <v>109.5</v>
      </c>
      <c r="H19" s="8">
        <v>117.2</v>
      </c>
      <c r="I19" s="8">
        <f t="shared" si="0"/>
        <v>13</v>
      </c>
      <c r="J19" s="8">
        <f t="shared" si="1"/>
        <v>29</v>
      </c>
      <c r="K19">
        <f t="shared" si="2"/>
        <v>0.93430034129692829</v>
      </c>
      <c r="L19">
        <f t="shared" si="3"/>
        <v>0.30672228465176432</v>
      </c>
      <c r="M19">
        <f t="shared" si="4"/>
        <v>0.23809523809523808</v>
      </c>
      <c r="N19">
        <f t="shared" si="5"/>
        <v>6.8627046556526239E-2</v>
      </c>
      <c r="T19" s="6">
        <v>17</v>
      </c>
      <c r="U19">
        <v>5.6503046026038596E-2</v>
      </c>
    </row>
    <row r="20" spans="1:21" x14ac:dyDescent="0.3">
      <c r="A20" s="8" t="s">
        <v>51</v>
      </c>
      <c r="B20" s="8">
        <v>24.9</v>
      </c>
      <c r="C20" s="8">
        <v>17</v>
      </c>
      <c r="D20" s="8">
        <v>24</v>
      </c>
      <c r="E20" s="8">
        <v>20</v>
      </c>
      <c r="F20" s="8">
        <v>20</v>
      </c>
      <c r="G20" s="8">
        <v>115.4</v>
      </c>
      <c r="H20" s="8">
        <v>115.4</v>
      </c>
      <c r="I20" s="8">
        <f t="shared" si="0"/>
        <v>21</v>
      </c>
      <c r="J20" s="8">
        <f t="shared" si="1"/>
        <v>20</v>
      </c>
      <c r="K20">
        <f t="shared" si="2"/>
        <v>1</v>
      </c>
      <c r="L20">
        <f t="shared" si="3"/>
        <v>0.5</v>
      </c>
      <c r="M20">
        <f t="shared" si="4"/>
        <v>0.41463414634146339</v>
      </c>
      <c r="N20">
        <f t="shared" si="5"/>
        <v>8.5365853658536606E-2</v>
      </c>
      <c r="T20" s="5">
        <v>18</v>
      </c>
      <c r="U20">
        <v>6.1938532577696728E-2</v>
      </c>
    </row>
    <row r="21" spans="1:21" x14ac:dyDescent="0.3">
      <c r="A21" s="8" t="s">
        <v>57</v>
      </c>
      <c r="B21" s="8">
        <v>25.1</v>
      </c>
      <c r="C21" s="8">
        <v>21</v>
      </c>
      <c r="D21" s="8">
        <v>21</v>
      </c>
      <c r="E21" s="8">
        <v>21</v>
      </c>
      <c r="F21" s="8">
        <v>21</v>
      </c>
      <c r="G21" s="8">
        <v>104.8</v>
      </c>
      <c r="H21" s="8">
        <v>104.9</v>
      </c>
      <c r="I21" s="8">
        <f t="shared" si="0"/>
        <v>21</v>
      </c>
      <c r="J21" s="8">
        <f t="shared" si="1"/>
        <v>21</v>
      </c>
      <c r="K21">
        <f t="shared" si="2"/>
        <v>0.99904671115347943</v>
      </c>
      <c r="L21">
        <f t="shared" si="3"/>
        <v>0.49713880068548166</v>
      </c>
      <c r="M21">
        <f t="shared" si="4"/>
        <v>0.5</v>
      </c>
      <c r="N21">
        <f t="shared" si="5"/>
        <v>2.8611993145183368E-3</v>
      </c>
      <c r="T21" s="6">
        <v>19</v>
      </c>
      <c r="U21">
        <v>6.7327530222770091E-2</v>
      </c>
    </row>
    <row r="22" spans="1:21" x14ac:dyDescent="0.3">
      <c r="A22" s="8" t="s">
        <v>71</v>
      </c>
      <c r="B22" s="8">
        <v>23.6</v>
      </c>
      <c r="C22" s="8">
        <v>17</v>
      </c>
      <c r="D22" s="8">
        <v>24</v>
      </c>
      <c r="E22" s="8">
        <v>13</v>
      </c>
      <c r="F22" s="8">
        <v>28</v>
      </c>
      <c r="G22" s="8">
        <v>106</v>
      </c>
      <c r="H22" s="8">
        <v>112.2</v>
      </c>
      <c r="I22" s="8">
        <f t="shared" si="0"/>
        <v>14</v>
      </c>
      <c r="J22" s="8">
        <f t="shared" si="1"/>
        <v>27</v>
      </c>
      <c r="K22">
        <f t="shared" si="2"/>
        <v>0.94474153297682706</v>
      </c>
      <c r="L22">
        <f t="shared" si="3"/>
        <v>0.33578679103417569</v>
      </c>
      <c r="M22">
        <f t="shared" si="4"/>
        <v>0.41463414634146339</v>
      </c>
      <c r="N22">
        <f t="shared" si="5"/>
        <v>7.8847355307287703E-2</v>
      </c>
      <c r="T22" s="5">
        <v>20</v>
      </c>
      <c r="U22">
        <v>7.2572692593006957E-2</v>
      </c>
    </row>
    <row r="23" spans="1:21" x14ac:dyDescent="0.3">
      <c r="A23" s="8" t="s">
        <v>75</v>
      </c>
      <c r="B23" s="8">
        <v>26.6</v>
      </c>
      <c r="C23" s="8">
        <v>14</v>
      </c>
      <c r="D23" s="8">
        <v>27</v>
      </c>
      <c r="E23" s="8">
        <v>12</v>
      </c>
      <c r="F23" s="8">
        <v>29</v>
      </c>
      <c r="G23" s="8">
        <v>104.7</v>
      </c>
      <c r="H23" s="8">
        <v>111.3</v>
      </c>
      <c r="I23" s="8">
        <f t="shared" si="0"/>
        <v>13</v>
      </c>
      <c r="J23" s="8">
        <f t="shared" si="1"/>
        <v>28</v>
      </c>
      <c r="K23">
        <f t="shared" si="2"/>
        <v>0.940700808625337</v>
      </c>
      <c r="L23">
        <f t="shared" si="3"/>
        <v>0.32441362733101498</v>
      </c>
      <c r="M23">
        <f t="shared" si="4"/>
        <v>0.34146341463414637</v>
      </c>
      <c r="N23">
        <f t="shared" si="5"/>
        <v>1.7049787303131392E-2</v>
      </c>
      <c r="T23" s="6">
        <v>21</v>
      </c>
      <c r="U23">
        <v>7.7672726050711224E-2</v>
      </c>
    </row>
    <row r="24" spans="1:21" x14ac:dyDescent="0.3">
      <c r="A24" s="8" t="s">
        <v>32</v>
      </c>
      <c r="B24" s="8">
        <v>27</v>
      </c>
      <c r="C24" s="8">
        <v>28</v>
      </c>
      <c r="D24" s="8">
        <v>13</v>
      </c>
      <c r="E24" s="8">
        <v>27</v>
      </c>
      <c r="F24" s="8">
        <v>14</v>
      </c>
      <c r="G24" s="8">
        <v>115.1</v>
      </c>
      <c r="H24" s="8">
        <v>110</v>
      </c>
      <c r="I24" s="8">
        <f t="shared" si="0"/>
        <v>26</v>
      </c>
      <c r="J24" s="8">
        <f t="shared" si="1"/>
        <v>15</v>
      </c>
      <c r="K24">
        <f t="shared" si="2"/>
        <v>1.0463636363636364</v>
      </c>
      <c r="L24">
        <f t="shared" si="3"/>
        <v>0.63270789564742103</v>
      </c>
      <c r="M24">
        <f t="shared" si="4"/>
        <v>0.68292682926829273</v>
      </c>
      <c r="N24">
        <f t="shared" si="5"/>
        <v>5.0218933620871709E-2</v>
      </c>
      <c r="T24" s="5">
        <v>22</v>
      </c>
      <c r="U24">
        <v>8.2626906070157394E-2</v>
      </c>
    </row>
    <row r="25" spans="1:21" x14ac:dyDescent="0.3">
      <c r="A25" s="8" t="s">
        <v>26</v>
      </c>
      <c r="B25" s="8">
        <v>26.7</v>
      </c>
      <c r="C25" s="8">
        <v>27</v>
      </c>
      <c r="D25" s="8">
        <v>13</v>
      </c>
      <c r="E25" s="8">
        <v>28</v>
      </c>
      <c r="F25" s="8">
        <v>12</v>
      </c>
      <c r="G25" s="8">
        <v>114.2</v>
      </c>
      <c r="H25" s="8">
        <v>107.9</v>
      </c>
      <c r="I25" s="8">
        <f t="shared" si="0"/>
        <v>27</v>
      </c>
      <c r="J25" s="8">
        <f t="shared" si="1"/>
        <v>13</v>
      </c>
      <c r="K25">
        <f t="shared" si="2"/>
        <v>1.0583873957367933</v>
      </c>
      <c r="L25">
        <f t="shared" si="3"/>
        <v>0.66395227860732908</v>
      </c>
      <c r="M25">
        <f t="shared" si="4"/>
        <v>0.67500000000000004</v>
      </c>
      <c r="N25">
        <f t="shared" si="5"/>
        <v>1.1047721392670962E-2</v>
      </c>
      <c r="T25" s="6">
        <v>23</v>
      </c>
      <c r="U25">
        <v>8.7435040629720975E-2</v>
      </c>
    </row>
    <row r="26" spans="1:21" x14ac:dyDescent="0.3">
      <c r="A26" s="8" t="s">
        <v>55</v>
      </c>
      <c r="B26" s="8">
        <v>27.2</v>
      </c>
      <c r="C26" s="8">
        <v>25</v>
      </c>
      <c r="D26" s="8">
        <v>16</v>
      </c>
      <c r="E26" s="8">
        <v>20</v>
      </c>
      <c r="F26" s="8">
        <v>21</v>
      </c>
      <c r="G26" s="8">
        <v>115</v>
      </c>
      <c r="H26" s="8">
        <v>115.1</v>
      </c>
      <c r="I26" s="8">
        <f t="shared" si="0"/>
        <v>20</v>
      </c>
      <c r="J26" s="8">
        <f t="shared" si="1"/>
        <v>21</v>
      </c>
      <c r="K26">
        <f t="shared" si="2"/>
        <v>0.99913119026933106</v>
      </c>
      <c r="L26">
        <f t="shared" si="3"/>
        <v>0.49739246154572331</v>
      </c>
      <c r="M26">
        <f t="shared" si="4"/>
        <v>0.6097560975609756</v>
      </c>
      <c r="N26">
        <f t="shared" si="5"/>
        <v>0.11236363601525229</v>
      </c>
      <c r="T26" s="5">
        <v>24</v>
      </c>
      <c r="U26">
        <v>9.2097431923702219E-2</v>
      </c>
    </row>
    <row r="27" spans="1:21" x14ac:dyDescent="0.3">
      <c r="A27" s="8" t="s">
        <v>67</v>
      </c>
      <c r="B27" s="8">
        <v>25.7</v>
      </c>
      <c r="C27" s="8">
        <v>17</v>
      </c>
      <c r="D27" s="8">
        <v>24</v>
      </c>
      <c r="E27" s="8">
        <v>15</v>
      </c>
      <c r="F27" s="8">
        <v>26</v>
      </c>
      <c r="G27" s="8">
        <v>114.8</v>
      </c>
      <c r="H27" s="8">
        <v>119.4</v>
      </c>
      <c r="I27" s="8">
        <f t="shared" si="0"/>
        <v>16</v>
      </c>
      <c r="J27" s="8">
        <f t="shared" si="1"/>
        <v>25</v>
      </c>
      <c r="K27">
        <f t="shared" si="2"/>
        <v>0.96147403685092125</v>
      </c>
      <c r="L27">
        <f t="shared" si="3"/>
        <v>0.38427248919189255</v>
      </c>
      <c r="M27">
        <f t="shared" si="4"/>
        <v>0.41463414634146339</v>
      </c>
      <c r="N27">
        <f t="shared" si="5"/>
        <v>3.0361657149570842E-2</v>
      </c>
      <c r="T27" s="6">
        <v>25</v>
      </c>
      <c r="U27">
        <v>9.6614837082415098E-2</v>
      </c>
    </row>
    <row r="28" spans="1:21" x14ac:dyDescent="0.3">
      <c r="A28" s="8" t="s">
        <v>59</v>
      </c>
      <c r="B28" s="8">
        <v>26.4</v>
      </c>
      <c r="C28" s="8">
        <v>22</v>
      </c>
      <c r="D28" s="8">
        <v>16</v>
      </c>
      <c r="E28" s="8">
        <v>19</v>
      </c>
      <c r="F28" s="8">
        <v>19</v>
      </c>
      <c r="G28" s="8">
        <v>110.2</v>
      </c>
      <c r="H28" s="8">
        <v>110.1</v>
      </c>
      <c r="I28" s="8">
        <f t="shared" si="0"/>
        <v>19</v>
      </c>
      <c r="J28" s="8">
        <f t="shared" si="1"/>
        <v>19</v>
      </c>
      <c r="K28">
        <f t="shared" si="2"/>
        <v>1.0009082652134424</v>
      </c>
      <c r="L28">
        <f t="shared" si="3"/>
        <v>0.50272353203386821</v>
      </c>
      <c r="M28">
        <f t="shared" si="4"/>
        <v>0.57894736842105265</v>
      </c>
      <c r="N28">
        <f t="shared" si="5"/>
        <v>7.622383638718444E-2</v>
      </c>
      <c r="T28" s="5">
        <v>26</v>
      </c>
      <c r="U28">
        <v>0.10098842851950997</v>
      </c>
    </row>
    <row r="29" spans="1:21" x14ac:dyDescent="0.3">
      <c r="A29" s="8" t="s">
        <v>47</v>
      </c>
      <c r="B29" s="8">
        <v>27.3</v>
      </c>
      <c r="C29" s="8">
        <v>17</v>
      </c>
      <c r="D29" s="8">
        <v>24</v>
      </c>
      <c r="E29" s="8">
        <v>21</v>
      </c>
      <c r="F29" s="8">
        <v>20</v>
      </c>
      <c r="G29" s="8">
        <v>112.4</v>
      </c>
      <c r="H29" s="8">
        <v>112.2</v>
      </c>
      <c r="I29" s="8">
        <f t="shared" si="0"/>
        <v>21</v>
      </c>
      <c r="J29" s="8">
        <f t="shared" si="1"/>
        <v>20</v>
      </c>
      <c r="K29">
        <f t="shared" si="2"/>
        <v>1.0017825311942958</v>
      </c>
      <c r="L29">
        <f t="shared" si="3"/>
        <v>0.50534262976787636</v>
      </c>
      <c r="M29">
        <f t="shared" si="4"/>
        <v>0.41463414634146339</v>
      </c>
      <c r="N29">
        <f t="shared" si="5"/>
        <v>9.0708483426412967E-2</v>
      </c>
    </row>
    <row r="30" spans="1:21" x14ac:dyDescent="0.3">
      <c r="A30" s="8" t="s">
        <v>22</v>
      </c>
      <c r="B30" s="8">
        <v>28.5</v>
      </c>
      <c r="C30" s="8">
        <v>30</v>
      </c>
      <c r="D30" s="8">
        <v>11</v>
      </c>
      <c r="E30" s="8">
        <v>30</v>
      </c>
      <c r="F30" s="8">
        <v>11</v>
      </c>
      <c r="G30" s="8">
        <v>116.7</v>
      </c>
      <c r="H30" s="8">
        <v>108.9</v>
      </c>
      <c r="I30" s="8">
        <f t="shared" si="0"/>
        <v>29</v>
      </c>
      <c r="J30" s="8">
        <f t="shared" si="1"/>
        <v>12</v>
      </c>
      <c r="K30">
        <f t="shared" si="2"/>
        <v>1.0716253443526171</v>
      </c>
      <c r="L30">
        <f t="shared" si="3"/>
        <v>0.69637990345734269</v>
      </c>
      <c r="M30">
        <f t="shared" si="4"/>
        <v>0.73170731707317072</v>
      </c>
      <c r="N30">
        <f t="shared" si="5"/>
        <v>3.5327413615828029E-2</v>
      </c>
    </row>
    <row r="31" spans="1:21" x14ac:dyDescent="0.3">
      <c r="A31" s="8" t="s">
        <v>69</v>
      </c>
      <c r="B31" s="8">
        <v>26.4</v>
      </c>
      <c r="C31" s="8">
        <v>15</v>
      </c>
      <c r="D31" s="8">
        <v>25</v>
      </c>
      <c r="E31" s="8">
        <v>14</v>
      </c>
      <c r="F31" s="8">
        <v>26</v>
      </c>
      <c r="G31" s="8">
        <v>115.2</v>
      </c>
      <c r="H31" s="8">
        <v>120.2</v>
      </c>
      <c r="I31" s="8">
        <f t="shared" si="0"/>
        <v>15</v>
      </c>
      <c r="J31" s="8">
        <f t="shared" si="1"/>
        <v>25</v>
      </c>
      <c r="K31">
        <f t="shared" si="2"/>
        <v>0.95840266222961734</v>
      </c>
      <c r="L31">
        <f t="shared" si="3"/>
        <v>0.37522932592355979</v>
      </c>
      <c r="M31">
        <f t="shared" si="4"/>
        <v>0.375</v>
      </c>
      <c r="N31">
        <f t="shared" si="5"/>
        <v>2.2932592355978665E-4</v>
      </c>
    </row>
  </sheetData>
  <conditionalFormatting sqref="U3:U28">
    <cfRule type="top10" dxfId="0" priority="2" bottom="1" rank="1"/>
  </conditionalFormatting>
  <conditionalFormatting sqref="N2:N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ramaditya goparaju</dc:creator>
  <cp:lastModifiedBy>ramaditya goparaju</cp:lastModifiedBy>
  <dcterms:created xsi:type="dcterms:W3CDTF">2021-03-21T00:47:29Z</dcterms:created>
  <dcterms:modified xsi:type="dcterms:W3CDTF">2021-03-23T01:55:00Z</dcterms:modified>
</cp:coreProperties>
</file>