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laragon\www\knit\storage\"/>
    </mc:Choice>
  </mc:AlternateContent>
  <xr:revisionPtr revIDLastSave="0" documentId="13_ncr:1_{D275A3DF-0997-4B40-B8C4-28E4268882AA}" xr6:coauthVersionLast="45" xr6:coauthVersionMax="45" xr10:uidLastSave="{00000000-0000-0000-0000-000000000000}"/>
  <bookViews>
    <workbookView xWindow="-110" yWindow="-110" windowWidth="19420" windowHeight="10560" xr2:uid="{00000000-000D-0000-FFFF-FFFF00000000}"/>
  </bookViews>
  <sheets>
    <sheet name="KnitVariables" sheetId="1" r:id="rId1"/>
    <sheet name="Offsets" sheetId="2" r:id="rId2"/>
    <sheet name="ArmholeShaping" sheetId="3" r:id="rId3"/>
  </sheets>
  <definedNames>
    <definedName name="BUST">KnitVariables!$C$14</definedName>
    <definedName name="COL_OFFSET">Offsets!$C$16</definedName>
    <definedName name="ROW_OFFSET">Offsets!$C$17</definedName>
    <definedName name="STITCH_GAUGE">KnitVariables!$C$6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2m3g0vVLQhrA8KWs+9LT+PXfVjA=="/>
    </ext>
  </extLst>
</workbook>
</file>

<file path=xl/calcChain.xml><?xml version="1.0" encoding="utf-8"?>
<calcChain xmlns="http://schemas.openxmlformats.org/spreadsheetml/2006/main">
  <c r="H11" i="2" l="1"/>
  <c r="H10" i="2"/>
  <c r="H9" i="2"/>
  <c r="H8" i="2"/>
  <c r="H7" i="2"/>
  <c r="H6" i="2"/>
  <c r="H5" i="2"/>
  <c r="H4" i="2"/>
  <c r="C97" i="1"/>
  <c r="C94" i="1"/>
  <c r="C96" i="1" s="1"/>
  <c r="C85" i="1"/>
  <c r="C91" i="1" s="1"/>
  <c r="C84" i="1"/>
  <c r="C79" i="1" a="1"/>
  <c r="C79" i="1" s="1"/>
  <c r="C78" i="1" a="1"/>
  <c r="C78" i="1" s="1"/>
  <c r="C77" i="1" a="1"/>
  <c r="C77" i="1" s="1"/>
  <c r="C80" i="1" s="1"/>
  <c r="C76" i="1" a="1"/>
  <c r="C76" i="1" s="1"/>
  <c r="C75" i="1" a="1"/>
  <c r="C75" i="1" s="1"/>
  <c r="C67" i="1" s="1"/>
  <c r="C72" i="1" a="1"/>
  <c r="C72" i="1" s="1"/>
  <c r="C71" i="1" a="1"/>
  <c r="C71" i="1" s="1"/>
  <c r="C59" i="1"/>
  <c r="C57" i="1"/>
  <c r="C58" i="1" s="1"/>
  <c r="C52" i="1"/>
  <c r="C50" i="1"/>
  <c r="C51" i="1" s="1"/>
  <c r="C53" i="1" s="1"/>
  <c r="C55" i="1" s="1"/>
  <c r="C46" i="1"/>
  <c r="C47" i="1" s="1"/>
  <c r="C49" i="1" s="1"/>
  <c r="C44" i="1"/>
  <c r="C45" i="1" s="1"/>
  <c r="C48" i="1" s="1"/>
  <c r="C32" i="1"/>
  <c r="C30" i="1" s="1"/>
  <c r="C37" i="1" s="1"/>
  <c r="C65" i="1" s="1"/>
  <c r="C31" i="1"/>
  <c r="H24" i="1"/>
  <c r="H21" i="1"/>
  <c r="C54" i="1" l="1"/>
  <c r="C56" i="1" s="1"/>
  <c r="C60" i="1"/>
  <c r="C61" i="1" s="1"/>
  <c r="C62" i="1" s="1"/>
  <c r="C66" i="1"/>
  <c r="C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0" authorId="0" shapeId="0" xr:uid="{00000000-0006-0000-0000-000001000000}">
      <text>
        <r>
          <rPr>
            <sz val="10"/>
            <color rgb="FF000000"/>
            <rFont val="Arial"/>
          </rPr>
          <t>======
ID#AAAAGV5a5_s
    (2020-03-28 12:25:04)
+ramakrishna.gandikota@pluraltechnology.com Lines 33 - 42 are no longer needed.
Line 31 tests if hips are larger than waist. If yes, it add the ease value to the number of inches for hips and calculates the number of stitches to cast on.
Line 32 tests if waist is larger than hips. If yes, it add the ease value to the  number of inches for waist and calculates the number of stitches to cast on .
Line 30 tests which measurement is larger - hips or waist - and chooses the calculated value based on that test.
	-Jane Nickerson</t>
        </r>
      </text>
    </comment>
    <comment ref="B33" authorId="0" shapeId="0" xr:uid="{00000000-0006-0000-0000-000002000000}">
      <text>
        <r>
          <rPr>
            <sz val="10"/>
            <color rgb="FF000000"/>
            <rFont val="Arial"/>
          </rPr>
          <t>======
ID#AAAAGV5a5_o
    (2020-03-28 12:25:04)
This variable allows the designer to specify a multiple of stitches required to knit a pattern. For instance a rib that requires a multiple of 2.
	-Jane Nickerson</t>
        </r>
      </text>
    </comment>
  </commentList>
  <extLst>
    <ext xmlns:r="http://schemas.openxmlformats.org/officeDocument/2006/relationships" uri="GoogleSheetsCustomDataVersion1">
      <go:sheetsCustomData xmlns:go="http://customooxmlschemas.google.com/" r:id="rId1" roundtripDataSignature="AMtx7mgRiE4nVp+u3ZW7giZ0Id8pDaF8Q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100-000002000000}">
      <text>
        <r>
          <rPr>
            <sz val="10"/>
            <color rgb="FF000000"/>
            <rFont val="Arial"/>
          </rPr>
          <t>======
ID#AAAAGV5a5_k
    (2020-03-28 12:25:04)
row gauge is not used. For reference only</t>
        </r>
      </text>
    </comment>
    <comment ref="G2" authorId="0" shapeId="0" xr:uid="{00000000-0006-0000-0100-000001000000}">
      <text>
        <r>
          <rPr>
            <sz val="10"/>
            <color rgb="FF000000"/>
            <rFont val="Arial"/>
          </rPr>
          <t>======
ID#AAAAGV5a5_w
    (2020-03-28 12:25:04)
This the row where the arm hole shaping starts</t>
        </r>
      </text>
    </comment>
  </commentList>
  <extLst>
    <ext xmlns:r="http://schemas.openxmlformats.org/officeDocument/2006/relationships" uri="GoogleSheetsCustomDataVersion1">
      <go:sheetsCustomData xmlns:go="http://customooxmlschemas.google.com/" r:id="rId1" roundtripDataSignature="AMtx7mh/lYtW5T1x0CqCLXPA+6kYerKHKw=="/>
    </ext>
  </extLst>
</comments>
</file>

<file path=xl/sharedStrings.xml><?xml version="1.0" encoding="utf-8"?>
<sst xmlns="http://schemas.openxmlformats.org/spreadsheetml/2006/main" count="263" uniqueCount="142">
  <si>
    <t>Input from Profile and/or checkout</t>
  </si>
  <si>
    <t>knitVariable</t>
  </si>
  <si>
    <t>Value</t>
  </si>
  <si>
    <t>Calculation</t>
  </si>
  <si>
    <t>Profile 1: Long Waisted</t>
  </si>
  <si>
    <t>Profile 2: Apple Shaped</t>
  </si>
  <si>
    <t>Profile 3: Hourglass</t>
  </si>
  <si>
    <t>FIRST_NAME</t>
  </si>
  <si>
    <t>Tessa</t>
  </si>
  <si>
    <t xml:space="preserve">Cindy </t>
  </si>
  <si>
    <t>Debbie</t>
  </si>
  <si>
    <t>LAST_NAME</t>
  </si>
  <si>
    <t>Hourglass</t>
  </si>
  <si>
    <t>Thinman</t>
  </si>
  <si>
    <t>Round</t>
  </si>
  <si>
    <t>PATTERN</t>
  </si>
  <si>
    <t>EMAIL_ADDRESS</t>
  </si>
  <si>
    <t>STITCH_GAUGE</t>
  </si>
  <si>
    <t>ROW_GAUGE</t>
  </si>
  <si>
    <t>NEEDLE_SIZE</t>
  </si>
  <si>
    <t>LOWER_EDGE_CIRCUMFERENCE</t>
  </si>
  <si>
    <t>LOWER_EDGE_TO_UNDERARM</t>
  </si>
  <si>
    <t>LOWER_EDGE_TO_WAIST</t>
  </si>
  <si>
    <t>WAIST_TO_UNDERARM</t>
  </si>
  <si>
    <t>WAIST</t>
  </si>
  <si>
    <t>BUST</t>
  </si>
  <si>
    <t>NECK_EDGE_TO_SHOULDER</t>
  </si>
  <si>
    <t>WRIST_CIRCUMFERENCE</t>
  </si>
  <si>
    <t>FOREARM_CIRCUMFERENCE</t>
  </si>
  <si>
    <t>UPPER_ARM_CIRCUMFERENCE</t>
  </si>
  <si>
    <t>(C19-C20)</t>
  </si>
  <si>
    <t>ARMHOLE_DEPTH</t>
  </si>
  <si>
    <t>Bust sizes</t>
  </si>
  <si>
    <t>Col of Armhole Shaping</t>
  </si>
  <si>
    <t>stitch gauge</t>
  </si>
  <si>
    <t>row gauge</t>
  </si>
  <si>
    <t>row offset</t>
  </si>
  <si>
    <t>section size</t>
  </si>
  <si>
    <t>WAIST_FRONT</t>
  </si>
  <si>
    <t>BUST_FRONT</t>
  </si>
  <si>
    <t>(C14-C25)</t>
  </si>
  <si>
    <t>ARMHOLE_BUST_RELATIONSHIP</t>
  </si>
  <si>
    <t>BUST_BACK</t>
  </si>
  <si>
    <t>EASE</t>
  </si>
  <si>
    <t>#_OF_STITCHES_FOR_FIRST_DECREASE_AT_ARMHOLE</t>
  </si>
  <si>
    <t>#_OF_STITCHES_FOR_SECOND_DECREASE_AT_ARMHOLE</t>
  </si>
  <si>
    <t>#_OF_STITCHES_FOR_THIRD_DECREASE_AT_ARMHOLE</t>
  </si>
  <si>
    <t>Calculations or Variables</t>
  </si>
  <si>
    <t>#_OF_STITCHES_FOR_4TH_DECREASE_AT_ARMHOLE</t>
  </si>
  <si>
    <t>#_OF_TIMES_TO_DECREASE_1_STITCH_AT_EACH_END</t>
  </si>
  <si>
    <t>#_OF_ROWS_TO_KNIT_STRAIGHT</t>
  </si>
  <si>
    <t>Cast-on</t>
  </si>
  <si>
    <t>DEC_1_STITCH_EVERY_OTHER_ROW_X_TIMES</t>
  </si>
  <si>
    <t>BO_2_STITCHES_BEG_NEXT_X_ROWS</t>
  </si>
  <si>
    <t>NO_OF_STITCHES_TO_CAST_ON</t>
  </si>
  <si>
    <t>BO_4_STITCHES_BEG_NEXT_X_ROWS</t>
  </si>
  <si>
    <t>BO_REMAINING_1</t>
  </si>
  <si>
    <t>BO_REMAINING_2</t>
  </si>
  <si>
    <t>IF(C13&gt;=C9, C31,C32)</t>
  </si>
  <si>
    <t>BO_REMAINING_3</t>
  </si>
  <si>
    <t>#IF_WAIST_LARGER_THAN_HIPS</t>
  </si>
  <si>
    <t>IF(C13&gt;=C9, MROUND((C13+C26)*C6,c33))</t>
  </si>
  <si>
    <t>#IF_HIPS_LARGER_THAN_WAIST</t>
  </si>
  <si>
    <t>IF(C9&gt;=C13, mround((C9+C26)*C6))</t>
  </si>
  <si>
    <t>#CAST_ON_IN_MULTIPLES_OF</t>
  </si>
  <si>
    <t>Place markers</t>
  </si>
  <si>
    <t>SIDE_MARKER</t>
  </si>
  <si>
    <t>ROUND(C30/2)</t>
  </si>
  <si>
    <t>col offset</t>
  </si>
  <si>
    <t>Bust size</t>
  </si>
  <si>
    <t>Stitch gauge</t>
  </si>
  <si>
    <t>BORDER</t>
  </si>
  <si>
    <t>Usually a set length such as 1.5"</t>
  </si>
  <si>
    <t>NO_OF_INCHES_TO_DECREASE_WAIST</t>
  </si>
  <si>
    <t>(C9-C13)</t>
  </si>
  <si>
    <t>NO_OF_STITCHES_TO_DECREASE_WAIST</t>
  </si>
  <si>
    <t>MROUND((C50*C6),2)</t>
  </si>
  <si>
    <t>NO_OF_INCHES_AVAILABLE_TO_DECREASE</t>
  </si>
  <si>
    <t>(C11) less any boarder...</t>
  </si>
  <si>
    <t>NO_OF_ROWS_AVAILABLE_FOR_DECREASING</t>
  </si>
  <si>
    <t>(C7*C52)</t>
  </si>
  <si>
    <t>NO_OF_TIMES_TO_DECREASE_WAIST</t>
  </si>
  <si>
    <t>even(C51/2)</t>
  </si>
  <si>
    <t>DECREASE_EVERY_N_ROWS_WAIST</t>
  </si>
  <si>
    <t>EVEN(C53/C54)</t>
  </si>
  <si>
    <t>NO_OF_INCHES_TO_INCREASE_BUST_FRONT</t>
  </si>
  <si>
    <t>ROUND(C24-(C13/2))</t>
  </si>
  <si>
    <t>NO_OF_STITCHES_TO_INCREASE_BUST_FRONT</t>
  </si>
  <si>
    <t>EVEN(C6*C56)</t>
  </si>
  <si>
    <t>NO_OF_ROWS_AVAILABLE_FOR_INCREASING_BUST</t>
  </si>
  <si>
    <t>even(C12*C7)</t>
  </si>
  <si>
    <t>NO_OF_TIMES_TO_INCREASE_BUST_FRONT</t>
  </si>
  <si>
    <t>even(C57/2)</t>
  </si>
  <si>
    <t>INCREASE_EVERY_N_ROWS_BUST_FRONT</t>
  </si>
  <si>
    <t>even(C58/C59)</t>
  </si>
  <si>
    <t>TEST_VARIABLE_NO_OF_TIMES_TO_INCREASE_BUST</t>
  </si>
  <si>
    <t>c59</t>
  </si>
  <si>
    <t>TEXT_FOR_BUST_INCREASES_FRONT</t>
  </si>
  <si>
    <t>IF(C61 &lt;= 0, "There are no increases for the bust", (if(even(C61/2) &gt; 0, CONCATENATE("Row 1: Knit to the marker, m1r, sm, knit to 1 stitch before the side marker, m1r, k1, sm. Increase as stated in back instructions. Slip side marker, k1, m1l, knit to 1 stitch before the next marker, sm, m1l, knit to the end. Rows 2 - ",C60,": Knit in stockinette. Repeat rows 1 - ",C60," for a total of ",C59," times."))))</t>
  </si>
  <si>
    <t>NO_OF_INCHES_TO_INCREASE_BACK</t>
  </si>
  <si>
    <t>ROUND(C25-(C13/2))</t>
  </si>
  <si>
    <t>NO_OF_STITCHES_TO_INCREASE_BACK</t>
  </si>
  <si>
    <t>EVEN(C6*C63)</t>
  </si>
  <si>
    <t>NO_OF_ROWS_AVAILABLE_FOR_INCREASING_BACK</t>
  </si>
  <si>
    <t>NO_OF_TIMES_TO_INCREASE_BACK</t>
  </si>
  <si>
    <t>INCREASE_EVERY_N_ROWS_BACK</t>
  </si>
  <si>
    <t>even(C65/C66)</t>
  </si>
  <si>
    <t>TEXT_FOR_BACK_INCREASES</t>
  </si>
  <si>
    <t>IF(C64 &lt;= 0, "There are no increases for the bust", CONCATENATE("Row 1: Knit to the marker, m1r, sm, knit to 1 stitch before the side marker, m1r, k1, sm. Increase as stated in front instructions. Slip side marker, k1, m1l, knit to 1 stitch before the next marker, sm, m1l, knit to the end. Rows 2 - ",C67,": Knit in stockinette. Repeat rows 1 - ",C67," for a total of ",C66," times."))</t>
  </si>
  <si>
    <t>Neckline shaping</t>
  </si>
  <si>
    <t>NO_ST_FRONT_AFTER_ARMHOLE_SHAPING</t>
  </si>
  <si>
    <t>NO_STS_V_NECK_BIND_OFF</t>
  </si>
  <si>
    <t>NO_ROWS_V_NECK_BIND_OFF</t>
  </si>
  <si>
    <t>BIND_OFF_NECK_EDGE_EVERY</t>
  </si>
  <si>
    <t>Armhole Shaping</t>
  </si>
  <si>
    <t>NO_OF_STITCHES_FOR_FIRST_DECREASE_AT_ARMHOLE</t>
  </si>
  <si>
    <t>NO_OF_STITCHES_FOR_SECOND_DECREASE_AT_ARMHOLE</t>
  </si>
  <si>
    <t>NO_OF_STITCHES_FOR_THIRD_DECREASE_AT_ARMHOLE</t>
  </si>
  <si>
    <t/>
  </si>
  <si>
    <t>NO_OF_STITCHES_FOR_4TH_DECREASE_AT_ARMHOLE</t>
  </si>
  <si>
    <t>NO_OF_TIMES_TO_DECREASE_1_STITCH_AT_EACH_END</t>
  </si>
  <si>
    <t>NO_OF_ROWS_TO_KNIT_STRAIGHT</t>
  </si>
  <si>
    <t>NO_OF_DECREASES_AT_SLEEVE_CAP</t>
  </si>
  <si>
    <t>Bind off 2 stitches.</t>
  </si>
  <si>
    <t>DEPTH_OF_ARMHOLE_BEFORE_BINDOFF</t>
  </si>
  <si>
    <t>NO_OF_STITCHES_AT_SHOULDER</t>
  </si>
  <si>
    <t>TEXT_FOR_CAP_SHAPING</t>
  </si>
  <si>
    <t>Decrease 1 stitch at each end 10 times as follows:
K1, k2tog, knit to the last 3 stitches, ssk, k1.</t>
  </si>
  <si>
    <t>if (C80&gt;= C96, "", concatenate ("Decrease 1 stitch at each end ", C77, " times as follows: K1, k2tog, knit to the last 3 stitches, ssk, k1.") )</t>
  </si>
  <si>
    <t>SHOULDER_BIND_OFF_1</t>
  </si>
  <si>
    <t>SHOULDER_BIND_OFF_2</t>
  </si>
  <si>
    <t>SHOULDER_BIND_OFF_3</t>
  </si>
  <si>
    <t>Sleeve</t>
  </si>
  <si>
    <t>NO_OF_STITCHES_TO_CAST_ON_FOR_SLEEVE</t>
  </si>
  <si>
    <t>MROUND((C18+0.5)*C6,6)</t>
  </si>
  <si>
    <t>NO_OF_SLEEVE_STITCHES_AT_UPPER_ARM</t>
  </si>
  <si>
    <t>C100</t>
  </si>
  <si>
    <t>LENGTH_ELBOW_TO_UNDERARM_LESS_1</t>
  </si>
  <si>
    <t>(C21-1)</t>
  </si>
  <si>
    <t>WRIST_TO_UNDERARM</t>
  </si>
  <si>
    <t>WRIST_TO_ELBOW</t>
  </si>
  <si>
    <t>ELBOW_TO_UNDERARM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</si>
</sst>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ont>
    <font>
      <b/>
      <sz val="10"/>
      <color theme="1"/>
      <name val="Arial"/>
    </font>
    <font>
      <sz val="10"/>
      <color rgb="FF222222"/>
      <name val="Arial"/>
    </font>
    <font>
      <sz val="11"/>
      <color rgb="FF000000"/>
      <name val="Inconsolata"/>
    </font>
    <font>
      <sz val="10"/>
      <color rgb="FF000000"/>
      <name val="Roboto"/>
    </font>
    <font>
      <sz val="11"/>
      <color rgb="FF000000"/>
      <name val="Arial"/>
    </font>
    <font>
      <sz val="11"/>
      <color rgb="FF008000"/>
      <name val="Inconsolata"/>
    </font>
    <font>
      <sz val="10"/>
      <color rgb="FF0000FF"/>
      <name val="Arial"/>
    </font>
    <font>
      <sz val="10"/>
      <color rgb="FF000000"/>
      <name val="Inconsolata"/>
    </font>
  </fonts>
  <fills count="4">
    <fill>
      <patternFill patternType="none"/>
    </fill>
    <fill>
      <patternFill patternType="gray125"/>
    </fill>
    <fill>
      <patternFill patternType="solid">
        <fgColor rgb="FFFFFFFF"/>
        <bgColor rgb="FFFFFFFF"/>
      </patternFill>
    </fill>
    <fill>
      <patternFill patternType="solid">
        <fgColor rgb="FFC9DAF8"/>
        <bgColor rgb="FFC9DAF8"/>
      </patternFill>
    </fill>
  </fills>
  <borders count="2">
    <border>
      <left/>
      <right/>
      <top/>
      <bottom/>
      <diagonal/>
    </border>
    <border>
      <left/>
      <right/>
      <top/>
      <bottom/>
      <diagonal/>
    </border>
  </borders>
  <cellStyleXfs count="1">
    <xf numFmtId="0" fontId="0" fillId="0" borderId="0"/>
  </cellStyleXfs>
  <cellXfs count="38">
    <xf numFmtId="0" fontId="0" fillId="0" borderId="0" xfId="0" applyFont="1" applyAlignment="1"/>
    <xf numFmtId="0" fontId="1" fillId="0" borderId="0" xfId="0" applyFont="1"/>
    <xf numFmtId="0" fontId="2" fillId="0" borderId="0" xfId="0" applyFont="1"/>
    <xf numFmtId="0" fontId="2" fillId="0" borderId="0" xfId="0" applyFont="1" applyAlignment="1">
      <alignment horizontal="right"/>
    </xf>
    <xf numFmtId="0" fontId="0" fillId="0" borderId="0" xfId="0" applyFont="1"/>
    <xf numFmtId="0" fontId="3" fillId="2" borderId="1" xfId="0" applyFont="1" applyFill="1" applyBorder="1"/>
    <xf numFmtId="0" fontId="1" fillId="0" borderId="0" xfId="0" applyFont="1" applyAlignment="1">
      <alignment horizontal="right"/>
    </xf>
    <xf numFmtId="0" fontId="4" fillId="2" borderId="1" xfId="0" applyFont="1" applyFill="1" applyBorder="1"/>
    <xf numFmtId="0" fontId="0" fillId="2" borderId="1" xfId="0" applyFont="1" applyFill="1" applyBorder="1"/>
    <xf numFmtId="1" fontId="1" fillId="0" borderId="0" xfId="0" applyNumberFormat="1" applyFont="1" applyAlignment="1">
      <alignment horizontal="left" vertical="top"/>
    </xf>
    <xf numFmtId="1" fontId="1" fillId="0" borderId="0" xfId="0" applyNumberFormat="1" applyFont="1"/>
    <xf numFmtId="0" fontId="1" fillId="0" borderId="0" xfId="0" applyFont="1" applyAlignment="1">
      <alignment horizontal="center"/>
    </xf>
    <xf numFmtId="1" fontId="3" fillId="0" borderId="0" xfId="0" applyNumberFormat="1" applyFont="1" applyAlignment="1">
      <alignment wrapText="1"/>
    </xf>
    <xf numFmtId="0" fontId="4" fillId="2" borderId="1" xfId="0" applyFont="1" applyFill="1" applyBorder="1" applyAlignment="1">
      <alignment horizontal="right"/>
    </xf>
    <xf numFmtId="1" fontId="0" fillId="2" borderId="1" xfId="0" applyNumberFormat="1" applyFont="1" applyFill="1" applyBorder="1"/>
    <xf numFmtId="0" fontId="4" fillId="0" borderId="0" xfId="0" applyFont="1"/>
    <xf numFmtId="1" fontId="3" fillId="0" borderId="0" xfId="0" applyNumberFormat="1" applyFont="1"/>
    <xf numFmtId="0" fontId="0" fillId="2" borderId="1" xfId="0" applyFont="1" applyFill="1" applyBorder="1" applyAlignment="1">
      <alignment horizontal="right"/>
    </xf>
    <xf numFmtId="0" fontId="0" fillId="0" borderId="0" xfId="0" applyFont="1" applyAlignment="1">
      <alignment horizontal="right"/>
    </xf>
    <xf numFmtId="0" fontId="5" fillId="2" borderId="1" xfId="0" applyFont="1" applyFill="1" applyBorder="1"/>
    <xf numFmtId="0" fontId="1" fillId="3" borderId="1" xfId="0" applyFont="1" applyFill="1" applyBorder="1"/>
    <xf numFmtId="0" fontId="1" fillId="3" borderId="1" xfId="0" applyFont="1" applyFill="1" applyBorder="1" applyAlignment="1">
      <alignment horizontal="center"/>
    </xf>
    <xf numFmtId="0" fontId="6" fillId="2" borderId="1" xfId="0" applyFont="1" applyFill="1" applyBorder="1"/>
    <xf numFmtId="0" fontId="6" fillId="2" borderId="1" xfId="0" applyFont="1" applyFill="1" applyBorder="1" applyAlignment="1">
      <alignment horizontal="right"/>
    </xf>
    <xf numFmtId="0" fontId="1" fillId="2" borderId="1" xfId="0" applyFont="1" applyFill="1" applyBorder="1"/>
    <xf numFmtId="0" fontId="4" fillId="2" borderId="1" xfId="0" applyFont="1" applyFill="1" applyBorder="1" applyAlignment="1">
      <alignment wrapText="1"/>
    </xf>
    <xf numFmtId="0" fontId="1" fillId="3" borderId="1" xfId="0" applyFont="1" applyFill="1" applyBorder="1" applyAlignment="1">
      <alignment horizontal="right"/>
    </xf>
    <xf numFmtId="0" fontId="4" fillId="3" borderId="1" xfId="0" applyFont="1" applyFill="1" applyBorder="1"/>
    <xf numFmtId="1" fontId="1" fillId="3" borderId="1" xfId="0" applyNumberFormat="1" applyFont="1" applyFill="1" applyBorder="1"/>
    <xf numFmtId="0" fontId="7" fillId="2" borderId="1" xfId="0" applyFont="1" applyFill="1" applyBorder="1"/>
    <xf numFmtId="0" fontId="8" fillId="0" borderId="0" xfId="0" applyFont="1"/>
    <xf numFmtId="0" fontId="1" fillId="0" borderId="0" xfId="0" applyFont="1" applyAlignment="1">
      <alignment horizontal="left"/>
    </xf>
    <xf numFmtId="0" fontId="4" fillId="2" borderId="0" xfId="0" applyFont="1" applyFill="1" applyAlignment="1"/>
    <xf numFmtId="1" fontId="0" fillId="0" borderId="0" xfId="0" applyNumberFormat="1" applyFont="1"/>
    <xf numFmtId="4" fontId="1" fillId="0" borderId="0" xfId="0" applyNumberFormat="1" applyFont="1"/>
    <xf numFmtId="4" fontId="1" fillId="0" borderId="0" xfId="0" applyNumberFormat="1" applyFont="1" applyAlignment="1">
      <alignment horizontal="right"/>
    </xf>
    <xf numFmtId="0" fontId="1" fillId="0" borderId="0" xfId="0" applyFont="1" applyAlignment="1">
      <alignment horizontal="left" wrapText="1"/>
    </xf>
    <xf numFmtId="0" fontId="9"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0"/>
  <sheetViews>
    <sheetView tabSelected="1" workbookViewId="0">
      <pane xSplit="2" ySplit="2" topLeftCell="C15" activePane="bottomRight" state="frozen"/>
      <selection pane="topRight" activeCell="C1" sqref="C1"/>
      <selection pane="bottomLeft" activeCell="A3" sqref="A3"/>
      <selection pane="bottomRight" activeCell="B24" sqref="B24"/>
    </sheetView>
  </sheetViews>
  <sheetFormatPr defaultColWidth="14.453125" defaultRowHeight="15" customHeight="1"/>
  <cols>
    <col min="1" max="1" width="33.26953125" customWidth="1"/>
    <col min="2" max="2" width="60.54296875" customWidth="1"/>
    <col min="3" max="3" width="24.453125" customWidth="1"/>
    <col min="4" max="4" width="11.7265625" customWidth="1"/>
    <col min="5" max="5" width="6.26953125" customWidth="1"/>
    <col min="6" max="6" width="53.26953125" customWidth="1"/>
    <col min="7" max="7" width="5.08984375" customWidth="1"/>
    <col min="8" max="8" width="24.7265625" customWidth="1"/>
    <col min="9" max="9" width="4.08984375" customWidth="1"/>
    <col min="10" max="10" width="24.54296875" customWidth="1"/>
    <col min="11" max="11" width="4.08984375" customWidth="1"/>
    <col min="12" max="12" width="24.54296875" customWidth="1"/>
  </cols>
  <sheetData>
    <row r="1" spans="1:30" ht="15.75" customHeight="1">
      <c r="A1" s="1" t="s">
        <v>0</v>
      </c>
      <c r="B1" s="2" t="s">
        <v>1</v>
      </c>
      <c r="C1" s="2" t="s">
        <v>2</v>
      </c>
      <c r="D1" s="2"/>
      <c r="E1" s="3"/>
      <c r="F1" s="1" t="s">
        <v>3</v>
      </c>
      <c r="G1" s="1"/>
      <c r="H1" s="1" t="s">
        <v>4</v>
      </c>
      <c r="I1" s="1"/>
      <c r="J1" s="1" t="s">
        <v>5</v>
      </c>
      <c r="K1" s="1"/>
      <c r="L1" s="1" t="s">
        <v>6</v>
      </c>
      <c r="M1" s="1"/>
      <c r="N1" s="1"/>
      <c r="O1" s="1"/>
      <c r="P1" s="1"/>
      <c r="Q1" s="1"/>
      <c r="R1" s="1"/>
      <c r="S1" s="1"/>
      <c r="T1" s="1"/>
      <c r="U1" s="1"/>
      <c r="V1" s="1"/>
      <c r="W1" s="1"/>
      <c r="X1" s="1"/>
      <c r="Y1" s="1"/>
      <c r="Z1" s="1"/>
      <c r="AA1" s="1"/>
      <c r="AB1" s="1"/>
      <c r="AC1" s="1"/>
      <c r="AD1" s="1"/>
    </row>
    <row r="2" spans="1:30" ht="15.75" customHeight="1">
      <c r="A2" s="4"/>
      <c r="B2" s="1" t="s">
        <v>7</v>
      </c>
      <c r="C2" s="1" t="s">
        <v>8</v>
      </c>
      <c r="D2" s="1"/>
      <c r="E2" s="3"/>
      <c r="F2" s="1"/>
      <c r="G2" s="1"/>
      <c r="H2" s="1" t="s">
        <v>9</v>
      </c>
      <c r="I2" s="1"/>
      <c r="J2" s="1" t="s">
        <v>10</v>
      </c>
      <c r="K2" s="1"/>
      <c r="L2" s="1" t="s">
        <v>8</v>
      </c>
      <c r="M2" s="1"/>
      <c r="N2" s="1"/>
      <c r="O2" s="1"/>
      <c r="P2" s="1"/>
      <c r="Q2" s="1"/>
      <c r="R2" s="1"/>
      <c r="S2" s="1"/>
      <c r="T2" s="1"/>
      <c r="U2" s="1"/>
      <c r="V2" s="1"/>
      <c r="W2" s="1"/>
      <c r="X2" s="1"/>
      <c r="Y2" s="1"/>
      <c r="Z2" s="1"/>
      <c r="AA2" s="1"/>
      <c r="AB2" s="1"/>
      <c r="AC2" s="1"/>
      <c r="AD2" s="1"/>
    </row>
    <row r="3" spans="1:30" ht="15.75" customHeight="1">
      <c r="A3" s="4"/>
      <c r="B3" s="1" t="s">
        <v>11</v>
      </c>
      <c r="C3" s="1" t="s">
        <v>12</v>
      </c>
      <c r="D3" s="1"/>
      <c r="E3" s="3"/>
      <c r="F3" s="1"/>
      <c r="G3" s="1"/>
      <c r="H3" s="1" t="s">
        <v>13</v>
      </c>
      <c r="I3" s="5"/>
      <c r="J3" s="5" t="s">
        <v>14</v>
      </c>
      <c r="K3" s="1"/>
      <c r="L3" s="1" t="s">
        <v>12</v>
      </c>
      <c r="M3" s="1"/>
      <c r="N3" s="1"/>
      <c r="O3" s="1"/>
      <c r="P3" s="1"/>
      <c r="Q3" s="1"/>
      <c r="R3" s="1"/>
      <c r="S3" s="1"/>
      <c r="T3" s="1"/>
      <c r="U3" s="1"/>
      <c r="V3" s="1"/>
      <c r="W3" s="1"/>
      <c r="X3" s="1"/>
      <c r="Y3" s="1"/>
      <c r="Z3" s="1"/>
      <c r="AA3" s="1"/>
      <c r="AB3" s="1"/>
      <c r="AC3" s="1"/>
      <c r="AD3" s="1"/>
    </row>
    <row r="4" spans="1:30" ht="15.75" customHeight="1">
      <c r="A4" s="4"/>
      <c r="B4" s="1" t="s">
        <v>15</v>
      </c>
      <c r="C4" s="1"/>
      <c r="D4" s="1"/>
      <c r="E4" s="3"/>
      <c r="F4" s="1"/>
      <c r="G4" s="1"/>
      <c r="H4" s="1"/>
      <c r="I4" s="1"/>
      <c r="J4" s="1"/>
      <c r="K4" s="1"/>
      <c r="L4" s="1"/>
      <c r="M4" s="1"/>
      <c r="N4" s="1"/>
      <c r="O4" s="1"/>
      <c r="P4" s="1"/>
      <c r="Q4" s="1"/>
      <c r="R4" s="1"/>
      <c r="S4" s="1"/>
      <c r="T4" s="1"/>
      <c r="U4" s="1"/>
      <c r="V4" s="1"/>
      <c r="W4" s="1"/>
      <c r="X4" s="1"/>
      <c r="Y4" s="1"/>
      <c r="Z4" s="1"/>
      <c r="AA4" s="1"/>
      <c r="AB4" s="1"/>
      <c r="AC4" s="1"/>
      <c r="AD4" s="1"/>
    </row>
    <row r="5" spans="1:30" ht="15.75" customHeight="1">
      <c r="A5" s="4"/>
      <c r="B5" s="1" t="s">
        <v>16</v>
      </c>
      <c r="C5" s="1"/>
      <c r="D5" s="1"/>
      <c r="E5" s="3"/>
      <c r="F5" s="1"/>
      <c r="G5" s="1"/>
      <c r="H5" s="1"/>
      <c r="I5" s="1"/>
      <c r="J5" s="1"/>
      <c r="K5" s="1"/>
      <c r="L5" s="1"/>
      <c r="M5" s="1"/>
      <c r="N5" s="1"/>
      <c r="O5" s="1"/>
      <c r="P5" s="1"/>
      <c r="Q5" s="1"/>
      <c r="R5" s="1"/>
      <c r="S5" s="1"/>
      <c r="T5" s="1"/>
      <c r="U5" s="1"/>
      <c r="V5" s="1"/>
      <c r="W5" s="1"/>
      <c r="X5" s="1"/>
      <c r="Y5" s="1"/>
      <c r="Z5" s="1"/>
      <c r="AA5" s="1"/>
      <c r="AB5" s="1"/>
      <c r="AC5" s="1"/>
      <c r="AD5" s="1"/>
    </row>
    <row r="6" spans="1:30" ht="15.75" customHeight="1">
      <c r="A6" s="4"/>
      <c r="B6" s="1" t="s">
        <v>17</v>
      </c>
      <c r="C6" s="1">
        <v>5</v>
      </c>
      <c r="D6" s="1"/>
      <c r="E6" s="2"/>
      <c r="F6" s="1"/>
      <c r="G6" s="1"/>
      <c r="H6" s="1">
        <v>6.5</v>
      </c>
      <c r="I6" s="1"/>
      <c r="J6" s="1">
        <v>6</v>
      </c>
      <c r="K6" s="1"/>
      <c r="L6" s="1">
        <v>5</v>
      </c>
      <c r="M6" s="1"/>
      <c r="N6" s="1"/>
      <c r="O6" s="1"/>
      <c r="P6" s="1"/>
      <c r="Q6" s="1"/>
      <c r="R6" s="1"/>
      <c r="S6" s="1"/>
      <c r="T6" s="1"/>
      <c r="U6" s="1"/>
      <c r="V6" s="1"/>
      <c r="W6" s="1"/>
      <c r="X6" s="1"/>
      <c r="Y6" s="1"/>
      <c r="Z6" s="1"/>
      <c r="AA6" s="1"/>
      <c r="AB6" s="1"/>
      <c r="AC6" s="1"/>
      <c r="AD6" s="1"/>
    </row>
    <row r="7" spans="1:30" ht="15.75" customHeight="1">
      <c r="A7" s="4"/>
      <c r="B7" s="1" t="s">
        <v>18</v>
      </c>
      <c r="C7" s="1">
        <v>6.5</v>
      </c>
      <c r="D7" s="1"/>
      <c r="E7" s="1"/>
      <c r="F7" s="1"/>
      <c r="G7" s="1"/>
      <c r="H7" s="1">
        <v>8.25</v>
      </c>
      <c r="I7" s="1"/>
      <c r="J7" s="1">
        <v>7.5</v>
      </c>
      <c r="K7" s="1"/>
      <c r="L7" s="1">
        <v>6.5</v>
      </c>
      <c r="M7" s="1"/>
      <c r="N7" s="1"/>
      <c r="O7" s="1"/>
      <c r="P7" s="1"/>
      <c r="Q7" s="1"/>
      <c r="R7" s="1"/>
      <c r="S7" s="1"/>
      <c r="T7" s="1"/>
      <c r="U7" s="1"/>
      <c r="V7" s="1"/>
      <c r="W7" s="1"/>
      <c r="X7" s="1"/>
      <c r="Y7" s="1"/>
      <c r="Z7" s="1"/>
      <c r="AA7" s="1"/>
      <c r="AB7" s="1"/>
      <c r="AC7" s="1"/>
      <c r="AD7" s="1"/>
    </row>
    <row r="8" spans="1:30" ht="15.75" customHeight="1">
      <c r="A8" s="1"/>
      <c r="B8" s="1" t="s">
        <v>19</v>
      </c>
      <c r="C8" s="1">
        <v>7</v>
      </c>
      <c r="D8" s="1"/>
      <c r="E8" s="1"/>
      <c r="F8" s="6"/>
      <c r="G8" s="6"/>
      <c r="H8" s="6">
        <v>3</v>
      </c>
      <c r="I8" s="1"/>
      <c r="J8" s="1">
        <v>4</v>
      </c>
      <c r="K8" s="1"/>
      <c r="L8" s="1">
        <v>7</v>
      </c>
      <c r="M8" s="1"/>
      <c r="N8" s="1"/>
      <c r="O8" s="1"/>
      <c r="P8" s="1"/>
      <c r="Q8" s="1"/>
      <c r="R8" s="1"/>
      <c r="S8" s="1"/>
      <c r="T8" s="1"/>
      <c r="U8" s="1"/>
      <c r="V8" s="1"/>
      <c r="W8" s="1"/>
      <c r="X8" s="1"/>
      <c r="Y8" s="1"/>
      <c r="Z8" s="1"/>
      <c r="AA8" s="1"/>
      <c r="AB8" s="1"/>
      <c r="AC8" s="1"/>
      <c r="AD8" s="1"/>
    </row>
    <row r="9" spans="1:30" ht="15.75" customHeight="1">
      <c r="A9" s="4"/>
      <c r="B9" s="1" t="s">
        <v>20</v>
      </c>
      <c r="C9" s="1">
        <v>42</v>
      </c>
      <c r="D9" s="1"/>
      <c r="E9" s="1"/>
      <c r="F9" s="1"/>
      <c r="G9" s="1"/>
      <c r="H9" s="1">
        <v>36</v>
      </c>
      <c r="I9" s="1"/>
      <c r="J9" s="1">
        <v>53</v>
      </c>
      <c r="K9" s="1"/>
      <c r="L9" s="1">
        <v>42</v>
      </c>
      <c r="M9" s="1"/>
      <c r="N9" s="1"/>
      <c r="O9" s="1"/>
      <c r="P9" s="1"/>
      <c r="Q9" s="1"/>
      <c r="R9" s="1"/>
      <c r="S9" s="1"/>
      <c r="T9" s="1"/>
      <c r="U9" s="1"/>
      <c r="V9" s="1"/>
      <c r="W9" s="1"/>
      <c r="X9" s="1"/>
      <c r="Y9" s="1"/>
      <c r="Z9" s="1"/>
      <c r="AA9" s="1"/>
      <c r="AB9" s="1"/>
      <c r="AC9" s="1"/>
      <c r="AD9" s="1"/>
    </row>
    <row r="10" spans="1:30" ht="15.75" customHeight="1">
      <c r="A10" s="4"/>
      <c r="B10" s="1" t="s">
        <v>21</v>
      </c>
      <c r="C10" s="1">
        <v>24</v>
      </c>
      <c r="D10" s="1"/>
      <c r="E10" s="6"/>
      <c r="F10" s="1"/>
      <c r="G10" s="1"/>
      <c r="H10" s="1">
        <v>25</v>
      </c>
      <c r="I10" s="1"/>
      <c r="J10" s="1">
        <v>22</v>
      </c>
      <c r="K10" s="1"/>
      <c r="L10" s="1">
        <v>24</v>
      </c>
      <c r="M10" s="1"/>
      <c r="N10" s="1"/>
      <c r="O10" s="1"/>
      <c r="P10" s="1"/>
      <c r="Q10" s="1"/>
      <c r="R10" s="1"/>
      <c r="S10" s="1"/>
      <c r="T10" s="1"/>
      <c r="U10" s="1"/>
      <c r="V10" s="1"/>
      <c r="W10" s="1"/>
      <c r="X10" s="1"/>
      <c r="Y10" s="1"/>
      <c r="Z10" s="1"/>
      <c r="AA10" s="1"/>
      <c r="AB10" s="1"/>
      <c r="AC10" s="1"/>
      <c r="AD10" s="1"/>
    </row>
    <row r="11" spans="1:30" ht="15.75" customHeight="1">
      <c r="A11" s="4"/>
      <c r="B11" s="1" t="s">
        <v>22</v>
      </c>
      <c r="C11" s="1">
        <v>15</v>
      </c>
      <c r="D11" s="1"/>
      <c r="E11" s="6"/>
      <c r="F11" s="1"/>
      <c r="G11" s="1"/>
      <c r="H11" s="1">
        <v>15</v>
      </c>
      <c r="I11" s="1"/>
      <c r="J11" s="1">
        <v>11.5</v>
      </c>
      <c r="K11" s="1"/>
      <c r="L11" s="1">
        <v>15</v>
      </c>
      <c r="M11" s="1"/>
      <c r="N11" s="1"/>
      <c r="O11" s="1"/>
      <c r="P11" s="1"/>
      <c r="Q11" s="1"/>
      <c r="R11" s="1"/>
      <c r="S11" s="1"/>
      <c r="T11" s="1"/>
      <c r="U11" s="1"/>
      <c r="V11" s="1"/>
      <c r="W11" s="1"/>
      <c r="X11" s="1"/>
      <c r="Y11" s="1"/>
      <c r="Z11" s="1"/>
      <c r="AA11" s="1"/>
      <c r="AB11" s="1"/>
      <c r="AC11" s="1"/>
      <c r="AD11" s="1"/>
    </row>
    <row r="12" spans="1:30" ht="15.75" customHeight="1">
      <c r="A12" s="4"/>
      <c r="B12" s="1" t="s">
        <v>23</v>
      </c>
      <c r="C12" s="1">
        <v>9</v>
      </c>
      <c r="D12" s="1"/>
      <c r="E12" s="6"/>
      <c r="F12" s="1"/>
      <c r="G12" s="1"/>
      <c r="H12" s="1">
        <v>10</v>
      </c>
      <c r="I12" s="1"/>
      <c r="J12" s="1">
        <v>9.5</v>
      </c>
      <c r="K12" s="1"/>
      <c r="L12" s="1">
        <v>9</v>
      </c>
      <c r="M12" s="1"/>
      <c r="N12" s="1"/>
      <c r="O12" s="1"/>
      <c r="P12" s="1"/>
      <c r="Q12" s="1"/>
      <c r="R12" s="1"/>
      <c r="S12" s="1"/>
      <c r="T12" s="1"/>
      <c r="U12" s="1"/>
      <c r="V12" s="1"/>
      <c r="W12" s="1"/>
      <c r="X12" s="1"/>
      <c r="Y12" s="1"/>
      <c r="Z12" s="1"/>
      <c r="AA12" s="1"/>
      <c r="AB12" s="1"/>
      <c r="AC12" s="1"/>
      <c r="AD12" s="1"/>
    </row>
    <row r="13" spans="1:30" ht="15.75" customHeight="1">
      <c r="A13" s="4"/>
      <c r="B13" s="1" t="s">
        <v>24</v>
      </c>
      <c r="C13" s="1">
        <v>35</v>
      </c>
      <c r="D13" s="1"/>
      <c r="E13" s="6"/>
      <c r="F13" s="1"/>
      <c r="G13" s="1"/>
      <c r="H13" s="1">
        <v>27</v>
      </c>
      <c r="I13" s="1"/>
      <c r="J13" s="1">
        <v>45</v>
      </c>
      <c r="K13" s="1"/>
      <c r="L13" s="1">
        <v>35</v>
      </c>
      <c r="M13" s="1"/>
      <c r="N13" s="1"/>
      <c r="O13" s="1"/>
      <c r="P13" s="1"/>
      <c r="Q13" s="1"/>
      <c r="R13" s="1"/>
      <c r="S13" s="1"/>
      <c r="T13" s="1"/>
      <c r="U13" s="1"/>
      <c r="V13" s="1"/>
      <c r="W13" s="1"/>
      <c r="X13" s="1"/>
      <c r="Y13" s="1"/>
      <c r="Z13" s="1"/>
      <c r="AA13" s="1"/>
      <c r="AB13" s="1"/>
      <c r="AC13" s="1"/>
      <c r="AD13" s="1"/>
    </row>
    <row r="14" spans="1:30" ht="15.75" customHeight="1">
      <c r="A14" s="4"/>
      <c r="B14" s="1" t="s">
        <v>25</v>
      </c>
      <c r="C14" s="1">
        <v>38</v>
      </c>
      <c r="D14" s="1"/>
      <c r="E14" s="6"/>
      <c r="F14" s="1"/>
      <c r="G14" s="1"/>
      <c r="H14" s="1">
        <v>33</v>
      </c>
      <c r="I14" s="1"/>
      <c r="J14" s="1">
        <v>45</v>
      </c>
      <c r="K14" s="1"/>
      <c r="L14" s="1">
        <v>38</v>
      </c>
      <c r="M14" s="1"/>
      <c r="N14" s="1"/>
      <c r="O14" s="1"/>
      <c r="P14" s="1"/>
      <c r="Q14" s="1"/>
      <c r="R14" s="1"/>
      <c r="S14" s="1"/>
      <c r="T14" s="1"/>
      <c r="U14" s="1"/>
      <c r="V14" s="1"/>
      <c r="W14" s="1"/>
      <c r="X14" s="1"/>
      <c r="Y14" s="1"/>
      <c r="Z14" s="1"/>
      <c r="AA14" s="1"/>
      <c r="AB14" s="1"/>
      <c r="AC14" s="1"/>
      <c r="AD14" s="1"/>
    </row>
    <row r="15" spans="1:30" ht="15.75" customHeight="1">
      <c r="A15" s="4"/>
      <c r="B15" s="1" t="s">
        <v>26</v>
      </c>
      <c r="C15" s="1">
        <v>4</v>
      </c>
      <c r="D15" s="1"/>
      <c r="E15" s="6"/>
      <c r="F15" s="1"/>
      <c r="G15" s="1"/>
      <c r="H15" s="1">
        <v>4</v>
      </c>
      <c r="I15" s="1"/>
      <c r="J15" s="1">
        <v>5</v>
      </c>
      <c r="K15" s="1"/>
      <c r="L15" s="1">
        <v>4</v>
      </c>
      <c r="M15" s="1"/>
      <c r="N15" s="1"/>
      <c r="O15" s="1"/>
      <c r="P15" s="1"/>
      <c r="Q15" s="1"/>
      <c r="R15" s="1"/>
      <c r="S15" s="1"/>
      <c r="T15" s="1"/>
      <c r="U15" s="1"/>
      <c r="V15" s="1"/>
      <c r="W15" s="1"/>
      <c r="X15" s="1"/>
      <c r="Y15" s="1"/>
      <c r="Z15" s="1"/>
      <c r="AA15" s="1"/>
      <c r="AB15" s="1"/>
      <c r="AC15" s="1"/>
      <c r="AD15" s="1"/>
    </row>
    <row r="16" spans="1:30" ht="15.75" customHeight="1">
      <c r="A16" s="4"/>
      <c r="B16" s="1" t="s">
        <v>27</v>
      </c>
      <c r="C16" s="1">
        <v>7.5</v>
      </c>
      <c r="D16" s="1"/>
      <c r="E16" s="6"/>
      <c r="F16" s="1"/>
      <c r="G16" s="1"/>
      <c r="H16" s="1">
        <v>6</v>
      </c>
      <c r="I16" s="1"/>
      <c r="J16" s="1">
        <v>7.25</v>
      </c>
      <c r="K16" s="1"/>
      <c r="L16" s="1">
        <v>7.5</v>
      </c>
      <c r="M16" s="1"/>
      <c r="N16" s="1"/>
      <c r="O16" s="1"/>
      <c r="P16" s="1"/>
      <c r="Q16" s="1"/>
      <c r="R16" s="1"/>
      <c r="S16" s="1"/>
      <c r="T16" s="1"/>
      <c r="U16" s="1"/>
      <c r="V16" s="1"/>
      <c r="W16" s="1"/>
      <c r="X16" s="1"/>
      <c r="Y16" s="1"/>
      <c r="Z16" s="1"/>
      <c r="AA16" s="1"/>
      <c r="AB16" s="1"/>
      <c r="AC16" s="1"/>
      <c r="AD16" s="1"/>
    </row>
    <row r="17" spans="1:30" ht="15.75" customHeight="1">
      <c r="A17" s="4"/>
      <c r="B17" s="1" t="s">
        <v>28</v>
      </c>
      <c r="C17" s="1">
        <v>11</v>
      </c>
      <c r="D17" s="1"/>
      <c r="E17" s="6"/>
      <c r="F17" s="1"/>
      <c r="G17" s="1"/>
      <c r="H17" s="1">
        <v>9.5</v>
      </c>
      <c r="I17" s="1"/>
      <c r="J17" s="1">
        <v>12</v>
      </c>
      <c r="K17" s="1"/>
      <c r="L17" s="1">
        <v>11</v>
      </c>
      <c r="M17" s="1"/>
      <c r="N17" s="1"/>
      <c r="O17" s="1"/>
      <c r="P17" s="1"/>
      <c r="Q17" s="1"/>
      <c r="R17" s="1"/>
      <c r="S17" s="1"/>
      <c r="T17" s="1"/>
      <c r="U17" s="1"/>
      <c r="V17" s="1"/>
      <c r="W17" s="1"/>
      <c r="X17" s="1"/>
      <c r="Y17" s="1"/>
      <c r="Z17" s="1"/>
      <c r="AA17" s="1"/>
      <c r="AB17" s="1"/>
      <c r="AC17" s="1"/>
      <c r="AD17" s="1"/>
    </row>
    <row r="18" spans="1:30" ht="15.75" customHeight="1">
      <c r="A18" s="4"/>
      <c r="B18" s="1" t="s">
        <v>29</v>
      </c>
      <c r="C18" s="1">
        <v>13</v>
      </c>
      <c r="D18" s="1"/>
      <c r="E18" s="6"/>
      <c r="F18" s="1"/>
      <c r="G18" s="1"/>
      <c r="H18" s="1">
        <v>11</v>
      </c>
      <c r="I18" s="1"/>
      <c r="J18" s="1">
        <v>18</v>
      </c>
      <c r="K18" s="1"/>
      <c r="L18" s="1">
        <v>13</v>
      </c>
      <c r="M18" s="1"/>
      <c r="N18" s="1"/>
      <c r="O18" s="1"/>
      <c r="P18" s="1"/>
      <c r="Q18" s="1"/>
      <c r="R18" s="1"/>
      <c r="S18" s="1"/>
      <c r="T18" s="1"/>
      <c r="U18" s="1"/>
      <c r="V18" s="1"/>
      <c r="W18" s="1"/>
      <c r="X18" s="1"/>
      <c r="Y18" s="1"/>
      <c r="Z18" s="1"/>
      <c r="AA18" s="1"/>
      <c r="AB18" s="1"/>
      <c r="AC18" s="1"/>
      <c r="AD18" s="1"/>
    </row>
    <row r="19" spans="1:30" ht="15.75" customHeight="1">
      <c r="A19" s="4"/>
      <c r="B19" s="1" t="s">
        <v>139</v>
      </c>
      <c r="C19" s="1">
        <v>18</v>
      </c>
      <c r="D19" s="1"/>
      <c r="E19" s="1"/>
      <c r="F19" s="1"/>
      <c r="G19" s="1"/>
      <c r="H19" s="1">
        <v>19</v>
      </c>
      <c r="I19" s="1"/>
      <c r="J19" s="1">
        <v>18.5</v>
      </c>
      <c r="K19" s="1"/>
      <c r="L19" s="1">
        <v>18</v>
      </c>
      <c r="M19" s="1"/>
      <c r="N19" s="1"/>
      <c r="O19" s="1"/>
      <c r="P19" s="1"/>
      <c r="Q19" s="1"/>
      <c r="R19" s="1"/>
      <c r="S19" s="1"/>
      <c r="T19" s="1"/>
      <c r="U19" s="1"/>
      <c r="V19" s="1"/>
      <c r="W19" s="1"/>
      <c r="X19" s="1"/>
      <c r="Y19" s="1"/>
      <c r="Z19" s="1"/>
      <c r="AA19" s="1"/>
      <c r="AB19" s="1"/>
      <c r="AC19" s="1"/>
      <c r="AD19" s="1"/>
    </row>
    <row r="20" spans="1:30" ht="15.75" customHeight="1">
      <c r="A20" s="4"/>
      <c r="B20" s="1" t="s">
        <v>140</v>
      </c>
      <c r="C20" s="1">
        <v>9</v>
      </c>
      <c r="D20" s="1"/>
      <c r="E20" s="1"/>
      <c r="F20" s="1"/>
      <c r="G20" s="1"/>
      <c r="H20" s="1">
        <v>9</v>
      </c>
      <c r="I20" s="1"/>
      <c r="J20" s="1">
        <v>9</v>
      </c>
      <c r="K20" s="1"/>
      <c r="L20" s="1">
        <v>9</v>
      </c>
      <c r="M20" s="1"/>
      <c r="N20" s="1"/>
      <c r="O20" s="1"/>
      <c r="P20" s="1"/>
      <c r="Q20" s="1"/>
      <c r="R20" s="1"/>
      <c r="S20" s="1"/>
      <c r="T20" s="1"/>
      <c r="U20" s="1"/>
      <c r="V20" s="1"/>
      <c r="W20" s="1"/>
      <c r="X20" s="1"/>
      <c r="Y20" s="1"/>
      <c r="Z20" s="1"/>
      <c r="AA20" s="1"/>
      <c r="AB20" s="1"/>
      <c r="AC20" s="1"/>
      <c r="AD20" s="1"/>
    </row>
    <row r="21" spans="1:30" ht="15.75" customHeight="1">
      <c r="A21" s="4"/>
      <c r="B21" s="1" t="s">
        <v>141</v>
      </c>
      <c r="C21" s="1">
        <v>9</v>
      </c>
      <c r="D21" s="1"/>
      <c r="E21" s="1"/>
      <c r="F21" s="7" t="s">
        <v>30</v>
      </c>
      <c r="G21" s="1"/>
      <c r="H21" s="1">
        <f>(H19-H20)</f>
        <v>10</v>
      </c>
      <c r="I21" s="1"/>
      <c r="J21" s="1">
        <v>9.5</v>
      </c>
      <c r="K21" s="1"/>
      <c r="L21" s="1">
        <v>9</v>
      </c>
      <c r="M21" s="1"/>
      <c r="N21" s="1"/>
      <c r="O21" s="1"/>
      <c r="P21" s="1"/>
      <c r="Q21" s="1"/>
      <c r="R21" s="1"/>
      <c r="S21" s="1"/>
      <c r="T21" s="1"/>
      <c r="U21" s="1"/>
      <c r="V21" s="1"/>
      <c r="W21" s="1"/>
      <c r="X21" s="1"/>
      <c r="Y21" s="1"/>
      <c r="Z21" s="1"/>
      <c r="AA21" s="1"/>
      <c r="AB21" s="1"/>
      <c r="AC21" s="1"/>
      <c r="AD21" s="1"/>
    </row>
    <row r="22" spans="1:30" ht="15.75" customHeight="1">
      <c r="A22" s="4"/>
      <c r="B22" s="8" t="s">
        <v>31</v>
      </c>
      <c r="C22" s="1">
        <v>7.5</v>
      </c>
      <c r="D22" s="1"/>
      <c r="E22" s="1"/>
      <c r="F22" s="1"/>
      <c r="G22" s="1"/>
      <c r="H22" s="1">
        <v>8</v>
      </c>
      <c r="I22" s="1"/>
      <c r="J22" s="1">
        <v>11</v>
      </c>
      <c r="K22" s="1"/>
      <c r="L22" s="1">
        <v>7.5</v>
      </c>
      <c r="M22" s="1"/>
      <c r="N22" s="1"/>
      <c r="O22" s="1"/>
      <c r="P22" s="1"/>
      <c r="Q22" s="1"/>
      <c r="R22" s="1"/>
      <c r="S22" s="1"/>
      <c r="T22" s="1"/>
      <c r="U22" s="1"/>
      <c r="V22" s="1"/>
      <c r="W22" s="1"/>
      <c r="X22" s="1"/>
      <c r="Y22" s="1"/>
      <c r="Z22" s="1"/>
      <c r="AA22" s="1"/>
      <c r="AB22" s="1"/>
      <c r="AC22" s="1"/>
      <c r="AD22" s="1"/>
    </row>
    <row r="23" spans="1:30" ht="15.75" customHeight="1">
      <c r="A23" s="1"/>
      <c r="B23" s="1" t="s">
        <v>38</v>
      </c>
      <c r="C23" s="1">
        <v>17</v>
      </c>
      <c r="D23" s="1"/>
      <c r="E23" s="1"/>
      <c r="F23" s="1"/>
      <c r="G23" s="1"/>
      <c r="H23" s="6">
        <v>14</v>
      </c>
      <c r="I23" s="1"/>
      <c r="J23" s="6">
        <v>29</v>
      </c>
      <c r="K23" s="1"/>
      <c r="L23" s="6">
        <v>17</v>
      </c>
      <c r="M23" s="1"/>
      <c r="N23" s="1"/>
      <c r="O23" s="1"/>
      <c r="P23" s="1"/>
      <c r="Q23" s="1"/>
      <c r="R23" s="1"/>
      <c r="S23" s="1"/>
      <c r="T23" s="1"/>
      <c r="U23" s="1"/>
      <c r="V23" s="1"/>
      <c r="W23" s="1"/>
      <c r="X23" s="1"/>
      <c r="Y23" s="1"/>
      <c r="Z23" s="1"/>
      <c r="AA23" s="1"/>
      <c r="AB23" s="1"/>
      <c r="AC23" s="1"/>
      <c r="AD23" s="1"/>
    </row>
    <row r="24" spans="1:30" ht="15.75" customHeight="1">
      <c r="A24" s="1"/>
      <c r="B24" s="1" t="s">
        <v>39</v>
      </c>
      <c r="C24" s="1">
        <v>20</v>
      </c>
      <c r="D24" s="1"/>
      <c r="E24" s="1"/>
      <c r="F24" s="7" t="s">
        <v>40</v>
      </c>
      <c r="G24" s="1"/>
      <c r="H24" s="1">
        <f>(H14-H25)</f>
        <v>21</v>
      </c>
      <c r="I24" s="1"/>
      <c r="J24" s="1">
        <v>25</v>
      </c>
      <c r="K24" s="1"/>
      <c r="L24" s="1">
        <v>20</v>
      </c>
      <c r="M24" s="1"/>
      <c r="N24" s="1"/>
      <c r="O24" s="1"/>
      <c r="P24" s="1"/>
      <c r="Q24" s="1"/>
      <c r="R24" s="1"/>
      <c r="S24" s="1"/>
      <c r="T24" s="1"/>
      <c r="U24" s="1"/>
      <c r="V24" s="1"/>
      <c r="W24" s="1"/>
      <c r="X24" s="1"/>
      <c r="Y24" s="1"/>
      <c r="Z24" s="1"/>
      <c r="AA24" s="1"/>
      <c r="AB24" s="1"/>
      <c r="AC24" s="1"/>
      <c r="AD24" s="1"/>
    </row>
    <row r="25" spans="1:30" ht="15.75" customHeight="1">
      <c r="A25" s="1"/>
      <c r="B25" s="1" t="s">
        <v>42</v>
      </c>
      <c r="C25" s="1">
        <v>18</v>
      </c>
      <c r="D25" s="1"/>
      <c r="E25" s="1"/>
      <c r="F25" s="1"/>
      <c r="G25" s="1"/>
      <c r="H25" s="1">
        <v>12</v>
      </c>
      <c r="I25" s="1"/>
      <c r="J25" s="1">
        <v>16</v>
      </c>
      <c r="K25" s="1"/>
      <c r="L25" s="1">
        <v>18</v>
      </c>
      <c r="M25" s="1"/>
      <c r="N25" s="1"/>
      <c r="O25" s="1"/>
      <c r="P25" s="1"/>
      <c r="Q25" s="1"/>
      <c r="R25" s="1"/>
      <c r="S25" s="1"/>
      <c r="T25" s="1"/>
      <c r="U25" s="1"/>
      <c r="V25" s="1"/>
      <c r="W25" s="1"/>
      <c r="X25" s="1"/>
      <c r="Y25" s="1"/>
      <c r="Z25" s="1"/>
      <c r="AA25" s="1"/>
      <c r="AB25" s="1"/>
      <c r="AC25" s="1"/>
      <c r="AD25" s="1"/>
    </row>
    <row r="26" spans="1:30" ht="15.75" customHeight="1">
      <c r="A26" s="1"/>
      <c r="B26" s="1" t="s">
        <v>43</v>
      </c>
      <c r="C26" s="1">
        <v>1.5</v>
      </c>
      <c r="D26" s="1"/>
      <c r="E26" s="1"/>
      <c r="F26" s="1"/>
      <c r="G26" s="1"/>
      <c r="H26" s="1">
        <v>0</v>
      </c>
      <c r="I26" s="1"/>
      <c r="J26" s="1">
        <v>4</v>
      </c>
      <c r="K26" s="1"/>
      <c r="L26" s="1">
        <v>1.5</v>
      </c>
      <c r="M26" s="1"/>
      <c r="N26" s="1"/>
      <c r="O26" s="1"/>
      <c r="P26" s="1"/>
      <c r="Q26" s="1"/>
      <c r="R26" s="1"/>
      <c r="S26" s="1"/>
      <c r="T26" s="1"/>
      <c r="U26" s="1"/>
      <c r="V26" s="1"/>
      <c r="W26" s="1"/>
      <c r="X26" s="1"/>
      <c r="Y26" s="1"/>
      <c r="Z26" s="1"/>
      <c r="AA26" s="1"/>
      <c r="AB26" s="1"/>
      <c r="AC26" s="1"/>
      <c r="AD26" s="1"/>
    </row>
    <row r="27" spans="1:30"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5.75" customHeight="1">
      <c r="A28" s="4" t="s">
        <v>47</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5.75" customHeight="1">
      <c r="A29" s="4" t="s">
        <v>51</v>
      </c>
      <c r="B29" s="1"/>
      <c r="C29" s="13"/>
      <c r="D29" s="1"/>
      <c r="E29" s="1"/>
      <c r="F29" s="1"/>
      <c r="G29" s="1"/>
      <c r="H29" s="15"/>
      <c r="I29" s="1"/>
      <c r="J29" s="1"/>
      <c r="K29" s="1"/>
      <c r="L29" s="1"/>
      <c r="M29" s="1"/>
      <c r="N29" s="1"/>
      <c r="O29" s="1"/>
      <c r="P29" s="1"/>
      <c r="Q29" s="1"/>
      <c r="R29" s="1"/>
      <c r="S29" s="1"/>
      <c r="T29" s="1"/>
      <c r="U29" s="1"/>
      <c r="V29" s="1"/>
      <c r="W29" s="1"/>
      <c r="X29" s="1"/>
      <c r="Y29" s="1"/>
      <c r="Z29" s="1"/>
      <c r="AA29" s="1"/>
      <c r="AB29" s="1"/>
      <c r="AC29" s="1"/>
      <c r="AD29" s="1"/>
    </row>
    <row r="30" spans="1:30" ht="15.75" customHeight="1">
      <c r="A30" s="1"/>
      <c r="B30" s="1" t="s">
        <v>54</v>
      </c>
      <c r="C30" s="7">
        <f>IF(C13&gt;=C9, C31,C32)</f>
        <v>218</v>
      </c>
      <c r="D30" s="1"/>
      <c r="E30" s="1"/>
      <c r="F30" s="7" t="s">
        <v>58</v>
      </c>
      <c r="G30" s="1"/>
      <c r="H30" s="1"/>
      <c r="I30" s="1"/>
      <c r="J30" s="1"/>
      <c r="K30" s="1"/>
      <c r="L30" s="17"/>
      <c r="M30" s="1"/>
      <c r="N30" s="1"/>
      <c r="O30" s="1"/>
      <c r="P30" s="1"/>
      <c r="Q30" s="1"/>
      <c r="R30" s="1"/>
      <c r="S30" s="1"/>
      <c r="T30" s="1"/>
      <c r="U30" s="1"/>
      <c r="V30" s="1"/>
      <c r="W30" s="1"/>
      <c r="X30" s="1"/>
      <c r="Y30" s="1"/>
      <c r="Z30" s="1"/>
      <c r="AA30" s="1"/>
      <c r="AB30" s="1"/>
      <c r="AC30" s="1"/>
      <c r="AD30" s="1"/>
    </row>
    <row r="31" spans="1:30" ht="15.75" customHeight="1">
      <c r="A31" s="1"/>
      <c r="B31" s="15" t="s">
        <v>60</v>
      </c>
      <c r="C31" s="15" t="b">
        <f>IF(C13&gt;=C9, MROUND((C13+C26)*C6,C33))</f>
        <v>0</v>
      </c>
      <c r="D31" s="1"/>
      <c r="E31" s="1"/>
      <c r="F31" s="7" t="s">
        <v>61</v>
      </c>
      <c r="G31" s="1"/>
      <c r="H31" s="1"/>
      <c r="I31" s="1"/>
      <c r="J31" s="1"/>
      <c r="K31" s="1"/>
      <c r="L31" s="18"/>
      <c r="M31" s="1"/>
      <c r="N31" s="1"/>
      <c r="O31" s="1"/>
      <c r="P31" s="1"/>
      <c r="Q31" s="1"/>
      <c r="R31" s="1"/>
      <c r="S31" s="1"/>
      <c r="T31" s="1"/>
      <c r="U31" s="1"/>
      <c r="V31" s="1"/>
      <c r="W31" s="1"/>
      <c r="X31" s="1"/>
      <c r="Y31" s="1"/>
      <c r="Z31" s="1"/>
      <c r="AA31" s="1"/>
      <c r="AB31" s="1"/>
      <c r="AC31" s="1"/>
      <c r="AD31" s="1"/>
    </row>
    <row r="32" spans="1:30" ht="15.75" customHeight="1">
      <c r="A32" s="1"/>
      <c r="B32" s="15" t="s">
        <v>62</v>
      </c>
      <c r="C32" s="15">
        <f>IF(C9&gt;=C13, MROUND((C9+C26)*C6,C33))</f>
        <v>218</v>
      </c>
      <c r="D32" s="1"/>
      <c r="E32" s="1"/>
      <c r="F32" s="19" t="s">
        <v>63</v>
      </c>
      <c r="G32" s="1"/>
      <c r="H32" s="1"/>
      <c r="I32" s="1"/>
      <c r="J32" s="1"/>
      <c r="K32" s="1"/>
      <c r="L32" s="18"/>
      <c r="M32" s="1"/>
      <c r="N32" s="1"/>
      <c r="O32" s="1"/>
      <c r="P32" s="1"/>
      <c r="Q32" s="1"/>
      <c r="R32" s="1"/>
      <c r="S32" s="1"/>
      <c r="T32" s="1"/>
      <c r="U32" s="1"/>
      <c r="V32" s="1"/>
      <c r="W32" s="1"/>
      <c r="X32" s="1"/>
      <c r="Y32" s="1"/>
      <c r="Z32" s="1"/>
      <c r="AA32" s="1"/>
      <c r="AB32" s="1"/>
      <c r="AC32" s="1"/>
      <c r="AD32" s="1"/>
    </row>
    <row r="33" spans="1:30" ht="15.75" customHeight="1">
      <c r="A33" s="1"/>
      <c r="B33" s="15" t="s">
        <v>64</v>
      </c>
      <c r="C33" s="15">
        <v>2</v>
      </c>
      <c r="D33" s="1"/>
      <c r="E33" s="1"/>
      <c r="F33" s="15"/>
      <c r="G33" s="1"/>
      <c r="H33" s="1"/>
      <c r="I33" s="1"/>
      <c r="J33" s="1"/>
      <c r="K33" s="1"/>
      <c r="L33" s="18"/>
      <c r="M33" s="1"/>
      <c r="N33" s="1"/>
      <c r="O33" s="1"/>
      <c r="P33" s="1"/>
      <c r="Q33" s="1"/>
      <c r="R33" s="1"/>
      <c r="S33" s="1"/>
      <c r="T33" s="1"/>
      <c r="U33" s="1"/>
      <c r="V33" s="1"/>
      <c r="W33" s="1"/>
      <c r="X33" s="1"/>
      <c r="Y33" s="1"/>
      <c r="Z33" s="1"/>
      <c r="AA33" s="1"/>
      <c r="AB33" s="1"/>
      <c r="AC33" s="1"/>
      <c r="AD33" s="1"/>
    </row>
    <row r="34" spans="1:30" ht="15.75" customHeight="1">
      <c r="A34" s="1"/>
      <c r="B34" s="15"/>
      <c r="C34" s="15"/>
      <c r="D34" s="1"/>
      <c r="E34" s="1"/>
      <c r="F34" s="15"/>
      <c r="G34" s="1"/>
      <c r="H34" s="1"/>
      <c r="I34" s="1"/>
      <c r="J34" s="1"/>
      <c r="K34" s="1"/>
      <c r="L34" s="18"/>
      <c r="M34" s="1"/>
      <c r="N34" s="1"/>
      <c r="O34" s="1"/>
      <c r="P34" s="1"/>
      <c r="Q34" s="1"/>
      <c r="R34" s="1"/>
      <c r="S34" s="1"/>
      <c r="T34" s="1"/>
      <c r="U34" s="1"/>
      <c r="V34" s="1"/>
      <c r="W34" s="1"/>
      <c r="X34" s="1"/>
      <c r="Y34" s="1"/>
      <c r="Z34" s="1"/>
      <c r="AA34" s="1"/>
      <c r="AB34" s="1"/>
      <c r="AC34" s="1"/>
      <c r="AD34" s="1"/>
    </row>
    <row r="35" spans="1:30" ht="15.75" customHeight="1">
      <c r="A35" s="4" t="s">
        <v>65</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5.75" customHeight="1">
      <c r="A36" s="1"/>
      <c r="B36" s="1"/>
      <c r="C36" s="1"/>
      <c r="D36" s="1"/>
      <c r="E36" s="1"/>
      <c r="F36" s="7"/>
      <c r="G36" s="1"/>
      <c r="H36" s="1"/>
      <c r="I36" s="1"/>
      <c r="J36" s="1"/>
      <c r="K36" s="1"/>
      <c r="L36" s="6"/>
      <c r="M36" s="1"/>
      <c r="N36" s="1"/>
      <c r="O36" s="1"/>
      <c r="P36" s="1"/>
      <c r="Q36" s="1"/>
      <c r="R36" s="1"/>
      <c r="S36" s="1"/>
      <c r="T36" s="1"/>
      <c r="U36" s="1"/>
      <c r="V36" s="1"/>
      <c r="W36" s="1"/>
      <c r="X36" s="1"/>
      <c r="Y36" s="1"/>
      <c r="Z36" s="1"/>
      <c r="AA36" s="1"/>
      <c r="AB36" s="1"/>
      <c r="AC36" s="1"/>
      <c r="AD36" s="1"/>
    </row>
    <row r="37" spans="1:30" ht="15.75" customHeight="1">
      <c r="A37" s="1"/>
      <c r="B37" s="1" t="s">
        <v>66</v>
      </c>
      <c r="C37" s="1">
        <f>ROUND(C30/2,0)</f>
        <v>109</v>
      </c>
      <c r="D37" s="1"/>
      <c r="E37" s="1"/>
      <c r="F37" s="7" t="s">
        <v>67</v>
      </c>
      <c r="G37" s="1"/>
      <c r="H37" s="1"/>
      <c r="I37" s="1"/>
      <c r="J37" s="1"/>
      <c r="K37" s="1"/>
      <c r="L37" s="6"/>
      <c r="M37" s="1"/>
      <c r="N37" s="1"/>
      <c r="O37" s="1"/>
      <c r="P37" s="1"/>
      <c r="Q37" s="1"/>
      <c r="R37" s="1"/>
      <c r="S37" s="1"/>
      <c r="T37" s="1"/>
      <c r="U37" s="1"/>
      <c r="V37" s="1"/>
      <c r="W37" s="1"/>
      <c r="X37" s="1"/>
      <c r="Y37" s="1"/>
      <c r="Z37" s="1"/>
      <c r="AA37" s="1"/>
      <c r="AB37" s="1"/>
      <c r="AC37" s="1"/>
      <c r="AD37" s="1"/>
    </row>
    <row r="38" spans="1:30" ht="15.75" customHeight="1">
      <c r="A38" s="1"/>
      <c r="B38" s="1"/>
      <c r="C38" s="6"/>
      <c r="D38" s="1"/>
      <c r="E38" s="1"/>
      <c r="F38" s="7"/>
      <c r="G38" s="1"/>
      <c r="H38" s="1"/>
      <c r="I38" s="1"/>
      <c r="J38" s="1"/>
      <c r="K38" s="1"/>
      <c r="L38" s="17"/>
      <c r="M38" s="1"/>
      <c r="N38" s="1"/>
      <c r="O38" s="1"/>
      <c r="P38" s="1"/>
      <c r="Q38" s="1"/>
      <c r="R38" s="1"/>
      <c r="S38" s="1"/>
      <c r="T38" s="1"/>
      <c r="U38" s="1"/>
      <c r="V38" s="1"/>
      <c r="W38" s="1"/>
      <c r="X38" s="1"/>
      <c r="Y38" s="1"/>
      <c r="Z38" s="1"/>
      <c r="AA38" s="1"/>
      <c r="AB38" s="1"/>
      <c r="AC38" s="1"/>
      <c r="AD38" s="1"/>
    </row>
    <row r="39" spans="1:30" ht="15.75" customHeight="1">
      <c r="A39" s="1"/>
      <c r="B39" s="1"/>
      <c r="C39" s="17"/>
      <c r="D39" s="1"/>
      <c r="E39" s="1"/>
      <c r="F39" s="22"/>
      <c r="G39" s="1"/>
      <c r="H39" s="1"/>
      <c r="I39" s="1"/>
      <c r="J39" s="1"/>
      <c r="K39" s="1"/>
      <c r="L39" s="17"/>
      <c r="M39" s="1"/>
      <c r="N39" s="1"/>
      <c r="O39" s="1"/>
      <c r="P39" s="1"/>
      <c r="Q39" s="1"/>
      <c r="R39" s="1"/>
      <c r="S39" s="1"/>
      <c r="T39" s="1"/>
      <c r="U39" s="1"/>
      <c r="V39" s="1"/>
      <c r="W39" s="1"/>
      <c r="X39" s="1"/>
      <c r="Y39" s="1"/>
      <c r="Z39" s="1"/>
      <c r="AA39" s="1"/>
      <c r="AB39" s="1"/>
      <c r="AC39" s="1"/>
      <c r="AD39" s="1"/>
    </row>
    <row r="40" spans="1:30" ht="15.75" customHeight="1">
      <c r="A40" s="4"/>
      <c r="B40" s="1"/>
      <c r="C40" s="17"/>
      <c r="D40" s="1"/>
      <c r="E40" s="11"/>
      <c r="F40" s="7"/>
      <c r="G40" s="1"/>
      <c r="H40" s="1"/>
      <c r="I40" s="1"/>
      <c r="J40" s="1"/>
      <c r="K40" s="1"/>
      <c r="L40" s="17"/>
      <c r="M40" s="1"/>
      <c r="N40" s="1"/>
      <c r="O40" s="1"/>
      <c r="P40" s="1"/>
      <c r="Q40" s="1"/>
      <c r="R40" s="1"/>
      <c r="S40" s="1"/>
      <c r="T40" s="1"/>
      <c r="U40" s="1"/>
      <c r="V40" s="1"/>
      <c r="W40" s="1"/>
      <c r="X40" s="1"/>
      <c r="Y40" s="1"/>
      <c r="Z40" s="1"/>
      <c r="AA40" s="1"/>
      <c r="AB40" s="1"/>
      <c r="AC40" s="1"/>
      <c r="AD40" s="1"/>
    </row>
    <row r="41" spans="1:30" ht="15.75" customHeight="1">
      <c r="A41" s="4"/>
      <c r="B41" s="1"/>
      <c r="C41" s="17"/>
      <c r="D41" s="1"/>
      <c r="E41" s="11"/>
      <c r="F41" s="7"/>
      <c r="G41" s="1"/>
      <c r="H41" s="1"/>
      <c r="I41" s="1"/>
      <c r="J41" s="1"/>
      <c r="K41" s="1"/>
      <c r="L41" s="17"/>
      <c r="M41" s="1"/>
      <c r="N41" s="1"/>
      <c r="O41" s="1"/>
      <c r="P41" s="1"/>
      <c r="Q41" s="1"/>
      <c r="R41" s="1"/>
      <c r="S41" s="1"/>
      <c r="T41" s="1"/>
      <c r="U41" s="1"/>
      <c r="V41" s="1"/>
      <c r="W41" s="1"/>
      <c r="X41" s="1"/>
      <c r="Y41" s="1"/>
      <c r="Z41" s="1"/>
      <c r="AA41" s="1"/>
      <c r="AB41" s="1"/>
      <c r="AC41" s="1"/>
      <c r="AD41" s="1"/>
    </row>
    <row r="42" spans="1:30" ht="15.75" customHeight="1">
      <c r="A42" s="4"/>
      <c r="B42" s="1"/>
      <c r="C42" s="17"/>
      <c r="D42" s="1"/>
      <c r="E42" s="11"/>
      <c r="F42" s="7"/>
      <c r="G42" s="1"/>
      <c r="H42" s="1"/>
      <c r="I42" s="1"/>
      <c r="J42" s="1"/>
      <c r="K42" s="1"/>
      <c r="L42" s="23"/>
      <c r="M42" s="1"/>
      <c r="N42" s="1"/>
      <c r="O42" s="1"/>
      <c r="P42" s="1"/>
      <c r="Q42" s="1"/>
      <c r="R42" s="1"/>
      <c r="S42" s="1"/>
      <c r="T42" s="1"/>
      <c r="U42" s="1"/>
      <c r="V42" s="1"/>
      <c r="W42" s="1"/>
      <c r="X42" s="1"/>
      <c r="Y42" s="1"/>
      <c r="Z42" s="1"/>
      <c r="AA42" s="1"/>
      <c r="AB42" s="1"/>
      <c r="AC42" s="1"/>
      <c r="AD42" s="1"/>
    </row>
    <row r="43" spans="1:30" ht="15.75" customHeight="1">
      <c r="A43" s="4"/>
      <c r="B43" s="24" t="s">
        <v>71</v>
      </c>
      <c r="C43" s="17">
        <v>1.5</v>
      </c>
      <c r="D43" s="1"/>
      <c r="E43" s="11"/>
      <c r="F43" s="7" t="s">
        <v>72</v>
      </c>
      <c r="G43" s="1"/>
      <c r="H43" s="1"/>
      <c r="I43" s="1"/>
      <c r="J43" s="1"/>
      <c r="K43" s="1"/>
      <c r="L43" s="17"/>
      <c r="M43" s="1"/>
      <c r="N43" s="1"/>
      <c r="O43" s="1"/>
      <c r="P43" s="1"/>
      <c r="Q43" s="1"/>
      <c r="R43" s="1"/>
      <c r="S43" s="1"/>
      <c r="T43" s="1"/>
      <c r="U43" s="1"/>
      <c r="V43" s="1"/>
      <c r="W43" s="1"/>
      <c r="X43" s="1"/>
      <c r="Y43" s="1"/>
      <c r="Z43" s="1"/>
      <c r="AA43" s="1"/>
      <c r="AB43" s="1"/>
      <c r="AC43" s="1"/>
      <c r="AD43" s="1"/>
    </row>
    <row r="44" spans="1:30" ht="15.75" customHeight="1">
      <c r="A44" s="4"/>
      <c r="B44" s="1" t="s">
        <v>73</v>
      </c>
      <c r="C44" s="1">
        <f>(C9-C13)</f>
        <v>7</v>
      </c>
      <c r="D44" s="1"/>
      <c r="E44" s="11"/>
      <c r="F44" s="7" t="s">
        <v>74</v>
      </c>
      <c r="G44" s="1"/>
      <c r="H44" s="1"/>
      <c r="I44" s="1"/>
      <c r="J44" s="1"/>
      <c r="K44" s="1"/>
      <c r="L44" s="1"/>
      <c r="M44" s="1"/>
      <c r="N44" s="1"/>
      <c r="O44" s="1"/>
      <c r="P44" s="1"/>
      <c r="Q44" s="1"/>
      <c r="R44" s="1"/>
      <c r="S44" s="1"/>
      <c r="T44" s="1"/>
      <c r="U44" s="1"/>
      <c r="V44" s="1"/>
      <c r="W44" s="1"/>
      <c r="X44" s="1"/>
      <c r="Y44" s="1"/>
      <c r="Z44" s="1"/>
      <c r="AA44" s="1"/>
      <c r="AB44" s="1"/>
      <c r="AC44" s="1"/>
      <c r="AD44" s="1"/>
    </row>
    <row r="45" spans="1:30" ht="15.75" customHeight="1">
      <c r="A45" s="4"/>
      <c r="B45" s="8" t="s">
        <v>75</v>
      </c>
      <c r="C45" s="1">
        <f>MROUND((C44*C6),2)</f>
        <v>36</v>
      </c>
      <c r="D45" s="1"/>
      <c r="E45" s="11"/>
      <c r="F45" s="7" t="s">
        <v>76</v>
      </c>
      <c r="G45" s="1"/>
      <c r="H45" s="1"/>
      <c r="I45" s="1"/>
      <c r="J45" s="1"/>
      <c r="K45" s="1"/>
      <c r="L45" s="22"/>
      <c r="M45" s="1"/>
      <c r="N45" s="1"/>
      <c r="O45" s="1"/>
      <c r="P45" s="1"/>
      <c r="Q45" s="1"/>
      <c r="R45" s="1"/>
      <c r="S45" s="1"/>
      <c r="T45" s="1"/>
      <c r="U45" s="1"/>
      <c r="V45" s="1"/>
      <c r="W45" s="1"/>
      <c r="X45" s="1"/>
      <c r="Y45" s="1"/>
      <c r="Z45" s="1"/>
      <c r="AA45" s="1"/>
      <c r="AB45" s="1"/>
      <c r="AC45" s="1"/>
      <c r="AD45" s="1"/>
    </row>
    <row r="46" spans="1:30" ht="15.75" customHeight="1">
      <c r="A46" s="4"/>
      <c r="B46" s="1" t="s">
        <v>77</v>
      </c>
      <c r="C46" s="1">
        <f>(C11-C43)</f>
        <v>13.5</v>
      </c>
      <c r="D46" s="1"/>
      <c r="E46" s="11"/>
      <c r="F46" s="7" t="s">
        <v>78</v>
      </c>
      <c r="G46" s="1"/>
      <c r="H46" s="1"/>
      <c r="I46" s="1"/>
      <c r="J46" s="1"/>
      <c r="K46" s="1"/>
      <c r="L46" s="1"/>
      <c r="M46" s="1"/>
      <c r="N46" s="1"/>
      <c r="O46" s="1"/>
      <c r="P46" s="1"/>
      <c r="Q46" s="1"/>
      <c r="R46" s="1"/>
      <c r="S46" s="1"/>
      <c r="T46" s="1"/>
      <c r="U46" s="1"/>
      <c r="V46" s="1"/>
      <c r="W46" s="1"/>
      <c r="X46" s="1"/>
      <c r="Y46" s="1"/>
      <c r="Z46" s="1"/>
      <c r="AA46" s="1"/>
      <c r="AB46" s="1"/>
      <c r="AC46" s="1"/>
      <c r="AD46" s="1"/>
    </row>
    <row r="47" spans="1:30" ht="15.75" customHeight="1">
      <c r="A47" s="4"/>
      <c r="B47" s="1" t="s">
        <v>79</v>
      </c>
      <c r="C47" s="17">
        <f>ROUND(C7*C46,0)</f>
        <v>88</v>
      </c>
      <c r="D47" s="1"/>
      <c r="E47" s="11"/>
      <c r="F47" s="7" t="s">
        <v>80</v>
      </c>
      <c r="G47" s="1"/>
      <c r="H47" s="1"/>
      <c r="I47" s="1"/>
      <c r="J47" s="1"/>
      <c r="K47" s="1"/>
      <c r="L47" s="1"/>
      <c r="M47" s="1"/>
      <c r="N47" s="1"/>
      <c r="O47" s="1"/>
      <c r="P47" s="1"/>
      <c r="Q47" s="1"/>
      <c r="R47" s="1"/>
      <c r="S47" s="1"/>
      <c r="T47" s="1"/>
      <c r="U47" s="1"/>
      <c r="V47" s="1"/>
      <c r="W47" s="1"/>
      <c r="X47" s="1"/>
      <c r="Y47" s="1"/>
      <c r="Z47" s="1"/>
      <c r="AA47" s="1"/>
      <c r="AB47" s="1"/>
      <c r="AC47" s="1"/>
      <c r="AD47" s="1"/>
    </row>
    <row r="48" spans="1:30" ht="15.75" customHeight="1">
      <c r="A48" s="4"/>
      <c r="B48" s="8" t="s">
        <v>81</v>
      </c>
      <c r="C48" s="17">
        <f>EVEN(C45/2)</f>
        <v>18</v>
      </c>
      <c r="D48" s="1"/>
      <c r="E48" s="11"/>
      <c r="F48" s="7" t="s">
        <v>82</v>
      </c>
      <c r="G48" s="1"/>
      <c r="H48" s="1"/>
      <c r="I48" s="1"/>
      <c r="J48" s="1"/>
      <c r="K48" s="1"/>
      <c r="L48" s="1"/>
      <c r="M48" s="1"/>
      <c r="N48" s="1"/>
      <c r="O48" s="1"/>
      <c r="P48" s="1"/>
      <c r="Q48" s="1"/>
      <c r="R48" s="1"/>
      <c r="S48" s="1"/>
      <c r="T48" s="1"/>
      <c r="U48" s="1"/>
      <c r="V48" s="1"/>
      <c r="W48" s="1"/>
      <c r="X48" s="1"/>
      <c r="Y48" s="1"/>
      <c r="Z48" s="1"/>
      <c r="AA48" s="1"/>
      <c r="AB48" s="1"/>
      <c r="AC48" s="1"/>
      <c r="AD48" s="1"/>
    </row>
    <row r="49" spans="1:30" ht="15.75" customHeight="1">
      <c r="A49" s="4"/>
      <c r="B49" s="1" t="s">
        <v>83</v>
      </c>
      <c r="C49" s="17">
        <f>EVEN(C47/C48)</f>
        <v>6</v>
      </c>
      <c r="D49" s="1"/>
      <c r="E49" s="11"/>
      <c r="F49" s="7" t="s">
        <v>84</v>
      </c>
      <c r="G49" s="1"/>
      <c r="H49" s="1"/>
      <c r="I49" s="1"/>
      <c r="J49" s="1"/>
      <c r="K49" s="1"/>
      <c r="L49" s="1"/>
      <c r="M49" s="1"/>
      <c r="N49" s="1"/>
      <c r="O49" s="1"/>
      <c r="P49" s="1"/>
      <c r="Q49" s="1"/>
      <c r="R49" s="1"/>
      <c r="S49" s="1"/>
      <c r="T49" s="1"/>
      <c r="U49" s="1"/>
      <c r="V49" s="1"/>
      <c r="W49" s="1"/>
      <c r="X49" s="1"/>
      <c r="Y49" s="1"/>
      <c r="Z49" s="1"/>
      <c r="AA49" s="1"/>
      <c r="AB49" s="1"/>
      <c r="AC49" s="1"/>
      <c r="AD49" s="1"/>
    </row>
    <row r="50" spans="1:30" ht="15.75" customHeight="1">
      <c r="A50" s="4"/>
      <c r="B50" s="1" t="s">
        <v>85</v>
      </c>
      <c r="C50" s="7">
        <f>ROUND(C24-(C13/2),0)</f>
        <v>3</v>
      </c>
      <c r="D50" s="1"/>
      <c r="E50" s="1"/>
      <c r="F50" s="7" t="s">
        <v>86</v>
      </c>
      <c r="G50" s="1"/>
      <c r="H50" s="1"/>
      <c r="I50" s="1"/>
      <c r="J50" s="1"/>
      <c r="K50" s="1"/>
      <c r="L50" s="1"/>
      <c r="M50" s="1"/>
      <c r="N50" s="1"/>
      <c r="O50" s="1"/>
      <c r="P50" s="1"/>
      <c r="Q50" s="1"/>
      <c r="R50" s="1"/>
      <c r="S50" s="1"/>
      <c r="T50" s="1"/>
      <c r="U50" s="1"/>
      <c r="V50" s="1"/>
      <c r="W50" s="1"/>
      <c r="X50" s="1"/>
      <c r="Y50" s="1"/>
      <c r="Z50" s="1"/>
      <c r="AA50" s="1"/>
      <c r="AB50" s="1"/>
      <c r="AC50" s="1"/>
      <c r="AD50" s="1"/>
    </row>
    <row r="51" spans="1:30" ht="15.75" customHeight="1">
      <c r="A51" s="4"/>
      <c r="B51" s="8" t="s">
        <v>87</v>
      </c>
      <c r="C51" s="6">
        <f>EVEN(C6*C50)</f>
        <v>16</v>
      </c>
      <c r="D51" s="1"/>
      <c r="E51" s="1"/>
      <c r="F51" s="7" t="s">
        <v>88</v>
      </c>
      <c r="G51" s="1"/>
      <c r="H51" s="1"/>
      <c r="I51" s="1"/>
      <c r="J51" s="1"/>
      <c r="K51" s="1"/>
      <c r="L51" s="1"/>
      <c r="M51" s="1"/>
      <c r="N51" s="1"/>
      <c r="O51" s="1"/>
      <c r="P51" s="1"/>
      <c r="Q51" s="1"/>
      <c r="R51" s="1"/>
      <c r="S51" s="1"/>
      <c r="T51" s="1"/>
      <c r="U51" s="1"/>
      <c r="V51" s="1"/>
      <c r="W51" s="1"/>
      <c r="X51" s="1"/>
      <c r="Y51" s="1"/>
      <c r="Z51" s="1"/>
      <c r="AA51" s="1"/>
      <c r="AB51" s="1"/>
      <c r="AC51" s="1"/>
      <c r="AD51" s="1"/>
    </row>
    <row r="52" spans="1:30" ht="15.75" customHeight="1">
      <c r="A52" s="4"/>
      <c r="B52" s="1" t="s">
        <v>89</v>
      </c>
      <c r="C52" s="6">
        <f>EVEN(C12*C7)</f>
        <v>60</v>
      </c>
      <c r="D52" s="1"/>
      <c r="E52" s="1"/>
      <c r="F52" s="7" t="s">
        <v>90</v>
      </c>
      <c r="G52" s="1"/>
      <c r="H52" s="1"/>
      <c r="I52" s="1"/>
      <c r="J52" s="1"/>
      <c r="K52" s="1"/>
      <c r="L52" s="1"/>
      <c r="M52" s="1"/>
      <c r="N52" s="1"/>
      <c r="O52" s="1"/>
      <c r="P52" s="1"/>
      <c r="Q52" s="1"/>
      <c r="R52" s="1"/>
      <c r="S52" s="1"/>
      <c r="T52" s="1"/>
      <c r="U52" s="1"/>
      <c r="V52" s="1"/>
      <c r="W52" s="1"/>
      <c r="X52" s="1"/>
      <c r="Y52" s="1"/>
      <c r="Z52" s="1"/>
      <c r="AA52" s="1"/>
      <c r="AB52" s="1"/>
      <c r="AC52" s="1"/>
      <c r="AD52" s="1"/>
    </row>
    <row r="53" spans="1:30" ht="15.75" customHeight="1">
      <c r="A53" s="4"/>
      <c r="B53" s="8" t="s">
        <v>91</v>
      </c>
      <c r="C53" s="6">
        <f>EVEN(C51/2)</f>
        <v>8</v>
      </c>
      <c r="D53" s="1"/>
      <c r="E53" s="1"/>
      <c r="F53" s="7" t="s">
        <v>92</v>
      </c>
      <c r="G53" s="1"/>
      <c r="H53" s="1"/>
      <c r="I53" s="1"/>
      <c r="J53" s="1"/>
      <c r="K53" s="1"/>
      <c r="L53" s="1"/>
      <c r="M53" s="1"/>
      <c r="N53" s="1"/>
      <c r="O53" s="1"/>
      <c r="P53" s="1"/>
      <c r="Q53" s="1"/>
      <c r="R53" s="1"/>
      <c r="S53" s="1"/>
      <c r="T53" s="1"/>
      <c r="U53" s="1"/>
      <c r="V53" s="1"/>
      <c r="W53" s="1"/>
      <c r="X53" s="1"/>
      <c r="Y53" s="1"/>
      <c r="Z53" s="1"/>
      <c r="AA53" s="1"/>
      <c r="AB53" s="1"/>
      <c r="AC53" s="1"/>
      <c r="AD53" s="1"/>
    </row>
    <row r="54" spans="1:30" ht="15.75" customHeight="1">
      <c r="A54" s="4"/>
      <c r="B54" s="1" t="s">
        <v>93</v>
      </c>
      <c r="C54" s="6">
        <f>EVEN(C52/C53)</f>
        <v>8</v>
      </c>
      <c r="D54" s="1"/>
      <c r="E54" s="1"/>
      <c r="F54" s="7" t="s">
        <v>94</v>
      </c>
      <c r="G54" s="1"/>
      <c r="H54" s="1"/>
      <c r="I54" s="1"/>
      <c r="J54" s="1"/>
      <c r="K54" s="1"/>
      <c r="L54" s="7"/>
      <c r="M54" s="1"/>
      <c r="N54" s="1"/>
      <c r="O54" s="1"/>
      <c r="P54" s="1"/>
      <c r="Q54" s="1"/>
      <c r="R54" s="1"/>
      <c r="S54" s="1"/>
      <c r="T54" s="1"/>
      <c r="U54" s="1"/>
      <c r="V54" s="1"/>
      <c r="W54" s="1"/>
      <c r="X54" s="1"/>
      <c r="Y54" s="1"/>
      <c r="Z54" s="1"/>
      <c r="AA54" s="1"/>
      <c r="AB54" s="1"/>
      <c r="AC54" s="1"/>
      <c r="AD54" s="1"/>
    </row>
    <row r="55" spans="1:30" ht="15.75" customHeight="1">
      <c r="A55" s="4"/>
      <c r="B55" s="4" t="s">
        <v>95</v>
      </c>
      <c r="C55" s="13">
        <f>C53</f>
        <v>8</v>
      </c>
      <c r="D55" s="1"/>
      <c r="E55" s="1"/>
      <c r="F55" s="7" t="s">
        <v>96</v>
      </c>
      <c r="G55" s="1"/>
      <c r="H55" s="1"/>
      <c r="I55" s="1"/>
      <c r="J55" s="1"/>
      <c r="K55" s="1"/>
      <c r="L55" s="1"/>
      <c r="M55" s="1"/>
      <c r="N55" s="1"/>
      <c r="O55" s="1"/>
      <c r="P55" s="1"/>
      <c r="Q55" s="1"/>
      <c r="R55" s="1"/>
      <c r="S55" s="1"/>
      <c r="T55" s="1"/>
      <c r="U55" s="1"/>
      <c r="V55" s="1"/>
      <c r="W55" s="1"/>
      <c r="X55" s="1"/>
      <c r="Y55" s="1"/>
      <c r="Z55" s="1"/>
      <c r="AA55" s="1"/>
      <c r="AB55" s="1"/>
      <c r="AC55" s="1"/>
      <c r="AD55" s="1"/>
    </row>
    <row r="56" spans="1:30" ht="15.75" customHeight="1">
      <c r="A56" s="4"/>
      <c r="B56" s="4" t="s">
        <v>97</v>
      </c>
      <c r="C56" s="25" t="str">
        <f>IF(C55 &lt;= 0, "There are no increases for the bust", (IF(EVEN(C55/2) &gt; 0, CONCATENATE("Row 1: Knit to the marker, m1r, sm, knit to 1 stitch before the side marker, m1r, k1, sm. Increase as stated in back instructions. Slip side marker, k1, m1l, knit to 1 stitch before the next marker, sm, m1l, knit to the end. Rows 2 - ",C54,": Knit in stockinette. Repeat rows 1 - ",C54," for a total of ",C53," times."))))</f>
        <v>Row 1: Knit to the marker, m1r, sm, knit to 1 stitch before the side marker, m1r, k1, sm. Increase as stated in back instructions. Slip side marker, k1, m1l, knit to 1 stitch before the next marker, sm, m1l, knit to the end. Rows 2 - 8: Knit in stockinette. Repeat rows 1 - 8 for a total of 8 times.</v>
      </c>
      <c r="D56" s="1"/>
      <c r="E56" s="1"/>
      <c r="F56" s="25" t="s">
        <v>98</v>
      </c>
      <c r="G56" s="1"/>
      <c r="H56" s="1"/>
      <c r="I56" s="1"/>
      <c r="J56" s="1"/>
      <c r="K56" s="1"/>
      <c r="L56" s="1"/>
      <c r="M56" s="1"/>
      <c r="N56" s="1"/>
      <c r="O56" s="1"/>
      <c r="P56" s="1"/>
      <c r="Q56" s="1"/>
      <c r="R56" s="1"/>
      <c r="S56" s="1"/>
      <c r="T56" s="1"/>
      <c r="U56" s="1"/>
      <c r="V56" s="1"/>
      <c r="W56" s="1"/>
      <c r="X56" s="1"/>
      <c r="Y56" s="1"/>
      <c r="Z56" s="1"/>
      <c r="AA56" s="1"/>
      <c r="AB56" s="1"/>
      <c r="AC56" s="1"/>
      <c r="AD56" s="1"/>
    </row>
    <row r="57" spans="1:30" ht="15.75" customHeight="1">
      <c r="A57" s="4"/>
      <c r="B57" s="8" t="s">
        <v>99</v>
      </c>
      <c r="C57" s="6">
        <f>ROUND(C25-(C13/2),0)</f>
        <v>1</v>
      </c>
      <c r="D57" s="1"/>
      <c r="E57" s="11"/>
      <c r="F57" s="7" t="s">
        <v>100</v>
      </c>
      <c r="G57" s="1"/>
      <c r="H57" s="1"/>
      <c r="I57" s="1"/>
      <c r="J57" s="1"/>
      <c r="K57" s="1"/>
      <c r="L57" s="7"/>
      <c r="M57" s="1"/>
      <c r="N57" s="1"/>
      <c r="O57" s="1"/>
      <c r="P57" s="1"/>
      <c r="Q57" s="1"/>
      <c r="R57" s="1"/>
      <c r="S57" s="1"/>
      <c r="T57" s="1"/>
      <c r="U57" s="1"/>
      <c r="V57" s="1"/>
      <c r="W57" s="1"/>
      <c r="X57" s="1"/>
      <c r="Y57" s="1"/>
      <c r="Z57" s="1"/>
      <c r="AA57" s="1"/>
      <c r="AB57" s="1"/>
      <c r="AC57" s="1"/>
      <c r="AD57" s="1"/>
    </row>
    <row r="58" spans="1:30" ht="15.75" customHeight="1">
      <c r="A58" s="4"/>
      <c r="B58" s="8" t="s">
        <v>101</v>
      </c>
      <c r="C58" s="6">
        <f>EVEN(C6*C57)</f>
        <v>6</v>
      </c>
      <c r="D58" s="1"/>
      <c r="E58" s="11"/>
      <c r="F58" s="7" t="s">
        <v>102</v>
      </c>
      <c r="G58" s="1"/>
      <c r="H58" s="1"/>
      <c r="I58" s="1"/>
      <c r="J58" s="1"/>
      <c r="K58" s="1"/>
      <c r="L58" s="7"/>
      <c r="M58" s="1"/>
      <c r="N58" s="1"/>
      <c r="O58" s="1"/>
      <c r="P58" s="1"/>
      <c r="Q58" s="1"/>
      <c r="R58" s="1"/>
      <c r="S58" s="1"/>
      <c r="T58" s="1"/>
      <c r="U58" s="1"/>
      <c r="V58" s="1"/>
      <c r="W58" s="1"/>
      <c r="X58" s="1"/>
      <c r="Y58" s="1"/>
      <c r="Z58" s="1"/>
      <c r="AA58" s="1"/>
      <c r="AB58" s="1"/>
      <c r="AC58" s="1"/>
      <c r="AD58" s="1"/>
    </row>
    <row r="59" spans="1:30" ht="15.75" customHeight="1">
      <c r="A59" s="4"/>
      <c r="B59" s="1" t="s">
        <v>103</v>
      </c>
      <c r="C59" s="6">
        <f>EVEN(C12*C7)</f>
        <v>60</v>
      </c>
      <c r="D59" s="1"/>
      <c r="E59" s="11"/>
      <c r="F59" s="7" t="s">
        <v>90</v>
      </c>
      <c r="G59" s="1"/>
      <c r="H59" s="1"/>
      <c r="I59" s="1"/>
      <c r="J59" s="1"/>
      <c r="K59" s="1"/>
      <c r="L59" s="22"/>
      <c r="M59" s="1"/>
      <c r="N59" s="1"/>
      <c r="O59" s="1"/>
      <c r="P59" s="1"/>
      <c r="Q59" s="1"/>
      <c r="R59" s="1"/>
      <c r="S59" s="1"/>
      <c r="T59" s="1"/>
      <c r="U59" s="1"/>
      <c r="V59" s="1"/>
      <c r="W59" s="1"/>
      <c r="X59" s="1"/>
      <c r="Y59" s="1"/>
      <c r="Z59" s="1"/>
      <c r="AA59" s="1"/>
      <c r="AB59" s="1"/>
      <c r="AC59" s="1"/>
      <c r="AD59" s="1"/>
    </row>
    <row r="60" spans="1:30" ht="15.75" customHeight="1">
      <c r="A60" s="4"/>
      <c r="B60" s="8" t="s">
        <v>104</v>
      </c>
      <c r="C60" s="7">
        <f>EVEN(C58/2)</f>
        <v>4</v>
      </c>
      <c r="D60" s="1"/>
      <c r="E60" s="11"/>
      <c r="F60" s="25"/>
      <c r="G60" s="1"/>
      <c r="H60" s="1"/>
      <c r="I60" s="1"/>
      <c r="J60" s="1"/>
      <c r="K60" s="1"/>
      <c r="L60" s="7"/>
      <c r="M60" s="1"/>
      <c r="N60" s="1"/>
      <c r="O60" s="1"/>
      <c r="P60" s="1"/>
      <c r="Q60" s="1"/>
      <c r="R60" s="1"/>
      <c r="S60" s="1"/>
      <c r="T60" s="1"/>
      <c r="U60" s="1"/>
      <c r="V60" s="1"/>
      <c r="W60" s="1"/>
      <c r="X60" s="1"/>
      <c r="Y60" s="1"/>
      <c r="Z60" s="1"/>
      <c r="AA60" s="1"/>
      <c r="AB60" s="1"/>
      <c r="AC60" s="1"/>
      <c r="AD60" s="1"/>
    </row>
    <row r="61" spans="1:30" ht="15.75" customHeight="1">
      <c r="A61" s="4"/>
      <c r="B61" s="1" t="s">
        <v>105</v>
      </c>
      <c r="C61" s="7">
        <f>EVEN(C59/C60)</f>
        <v>16</v>
      </c>
      <c r="D61" s="1"/>
      <c r="E61" s="11"/>
      <c r="F61" s="7" t="s">
        <v>106</v>
      </c>
      <c r="G61" s="1"/>
      <c r="H61" s="1"/>
      <c r="I61" s="1"/>
      <c r="J61" s="1"/>
      <c r="K61" s="1"/>
      <c r="L61" s="22"/>
      <c r="M61" s="1"/>
      <c r="N61" s="1"/>
      <c r="O61" s="1"/>
      <c r="P61" s="1"/>
      <c r="Q61" s="1"/>
      <c r="R61" s="1"/>
      <c r="S61" s="1"/>
      <c r="T61" s="1"/>
      <c r="U61" s="1"/>
      <c r="V61" s="1"/>
      <c r="W61" s="1"/>
      <c r="X61" s="1"/>
      <c r="Y61" s="1"/>
      <c r="Z61" s="1"/>
      <c r="AA61" s="1"/>
      <c r="AB61" s="1"/>
      <c r="AC61" s="1"/>
      <c r="AD61" s="1"/>
    </row>
    <row r="62" spans="1:30" ht="15.75" customHeight="1">
      <c r="A62" s="4"/>
      <c r="B62" s="1" t="s">
        <v>107</v>
      </c>
      <c r="C62" s="25" t="str">
        <f>IF(C58 &lt;= 0, "There are no increases for the bust", CONCATENATE("Row 1: Knit to the marker, m1r, sm, knit to 1 stitch before the side marker, m1r, k1, sm. Increase as stated in front instructions. Slip side marker, k1, m1l, knit to 1 stitch before the next marker, sm, m1l, knit to the end. Rows 2 - ",C61,": Knit in stockinette. Repeat rows 1 - ",C61," for a total of ",C60," times."))</f>
        <v>Row 1: Knit to the marker, m1r, sm, knit to 1 stitch before the side marker, m1r, k1, sm. Increase as stated in front instructions. Slip side marker, k1, m1l, knit to 1 stitch before the next marker, sm, m1l, knit to the end. Rows 2 - 16: Knit in stockinette. Repeat rows 1 - 16 for a total of 4 times.</v>
      </c>
      <c r="D62" s="1"/>
      <c r="E62" s="11"/>
      <c r="F62" s="25" t="s">
        <v>108</v>
      </c>
      <c r="G62" s="1"/>
      <c r="H62" s="1"/>
      <c r="I62" s="1"/>
      <c r="J62" s="1"/>
      <c r="K62" s="1"/>
      <c r="L62" s="1"/>
      <c r="M62" s="1"/>
      <c r="N62" s="1"/>
      <c r="O62" s="1"/>
      <c r="P62" s="1"/>
      <c r="Q62" s="1"/>
      <c r="R62" s="1"/>
      <c r="S62" s="1"/>
      <c r="T62" s="1"/>
      <c r="U62" s="1"/>
      <c r="V62" s="1"/>
      <c r="W62" s="1"/>
      <c r="X62" s="1"/>
      <c r="Y62" s="1"/>
      <c r="Z62" s="1"/>
      <c r="AA62" s="1"/>
      <c r="AB62" s="1"/>
      <c r="AC62" s="1"/>
      <c r="AD62" s="1"/>
    </row>
    <row r="63" spans="1:30" ht="15.75" customHeight="1">
      <c r="A63" s="4"/>
      <c r="B63" s="4"/>
      <c r="C63" s="13"/>
      <c r="D63" s="1"/>
      <c r="E63" s="11"/>
      <c r="F63" s="25"/>
      <c r="G63" s="1"/>
      <c r="H63" s="1"/>
      <c r="I63" s="1"/>
      <c r="J63" s="1"/>
      <c r="K63" s="1"/>
      <c r="L63" s="1"/>
      <c r="M63" s="1"/>
      <c r="N63" s="1"/>
      <c r="O63" s="1"/>
      <c r="P63" s="1"/>
      <c r="Q63" s="1"/>
      <c r="R63" s="1"/>
      <c r="S63" s="1"/>
      <c r="T63" s="1"/>
      <c r="U63" s="1"/>
      <c r="V63" s="1"/>
      <c r="W63" s="1"/>
      <c r="X63" s="1"/>
      <c r="Y63" s="1"/>
      <c r="Z63" s="1"/>
      <c r="AA63" s="1"/>
      <c r="AB63" s="1"/>
      <c r="AC63" s="1"/>
      <c r="AD63" s="1"/>
    </row>
    <row r="64" spans="1:30" ht="15.75" customHeight="1">
      <c r="A64" s="4" t="s">
        <v>109</v>
      </c>
      <c r="B64" s="1"/>
      <c r="C64" s="6"/>
      <c r="D64" s="1"/>
      <c r="E64" s="1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5.75" customHeight="1">
      <c r="A65" s="4"/>
      <c r="B65" s="20" t="s">
        <v>110</v>
      </c>
      <c r="C65" s="26">
        <f>(C37-(2*SUM(C71:C74)+(2*C75)))</f>
        <v>85</v>
      </c>
      <c r="D65" s="20"/>
      <c r="E65" s="21"/>
      <c r="F65" s="27"/>
      <c r="G65" s="1"/>
      <c r="H65" s="1"/>
      <c r="I65" s="1"/>
      <c r="J65" s="1"/>
      <c r="K65" s="1"/>
      <c r="L65" s="1"/>
      <c r="M65" s="1"/>
      <c r="N65" s="1"/>
      <c r="O65" s="1"/>
      <c r="P65" s="1"/>
      <c r="Q65" s="1"/>
      <c r="R65" s="1"/>
      <c r="S65" s="1"/>
      <c r="T65" s="1"/>
      <c r="U65" s="1"/>
      <c r="V65" s="1"/>
      <c r="W65" s="1"/>
      <c r="X65" s="1"/>
      <c r="Y65" s="1"/>
      <c r="Z65" s="1"/>
      <c r="AA65" s="1"/>
      <c r="AB65" s="1"/>
      <c r="AC65" s="1"/>
      <c r="AD65" s="1"/>
    </row>
    <row r="66" spans="1:30" ht="15.75" customHeight="1">
      <c r="A66" s="4"/>
      <c r="B66" s="28" t="s">
        <v>111</v>
      </c>
      <c r="C66" s="26">
        <f>((C65/2)-C85)</f>
        <v>42.5</v>
      </c>
      <c r="D66" s="20"/>
      <c r="E66" s="21"/>
      <c r="F66" s="27"/>
      <c r="G66" s="1"/>
      <c r="H66" s="1"/>
      <c r="I66" s="1"/>
      <c r="J66" s="1"/>
      <c r="K66" s="1"/>
      <c r="L66" s="1"/>
      <c r="M66" s="1"/>
      <c r="N66" s="1"/>
      <c r="O66" s="1"/>
      <c r="P66" s="1"/>
      <c r="Q66" s="1"/>
      <c r="R66" s="1"/>
      <c r="S66" s="1"/>
      <c r="T66" s="1"/>
      <c r="U66" s="1"/>
      <c r="V66" s="1"/>
      <c r="W66" s="1"/>
      <c r="X66" s="1"/>
      <c r="Y66" s="1"/>
      <c r="Z66" s="1"/>
      <c r="AA66" s="1"/>
      <c r="AB66" s="1"/>
      <c r="AC66" s="1"/>
      <c r="AD66" s="1"/>
    </row>
    <row r="67" spans="1:30" ht="15.75" customHeight="1">
      <c r="A67" s="4"/>
      <c r="B67" s="20" t="s">
        <v>112</v>
      </c>
      <c r="C67" s="27">
        <f>EVEN((C22*C7)-(3+(2*C75)))</f>
        <v>38</v>
      </c>
      <c r="D67" s="20"/>
      <c r="E67" s="21"/>
      <c r="F67" s="27"/>
      <c r="G67" s="1"/>
      <c r="H67" s="1"/>
      <c r="I67" s="1"/>
      <c r="J67" s="1"/>
      <c r="K67" s="1"/>
      <c r="L67" s="1"/>
      <c r="M67" s="1"/>
      <c r="N67" s="1"/>
      <c r="O67" s="1"/>
      <c r="P67" s="1"/>
      <c r="Q67" s="1"/>
      <c r="R67" s="1"/>
      <c r="S67" s="1"/>
      <c r="T67" s="1"/>
      <c r="U67" s="1"/>
      <c r="V67" s="1"/>
      <c r="W67" s="1"/>
      <c r="X67" s="1"/>
      <c r="Y67" s="1"/>
      <c r="Z67" s="1"/>
      <c r="AA67" s="1"/>
      <c r="AB67" s="1"/>
      <c r="AC67" s="1"/>
      <c r="AD67" s="1"/>
    </row>
    <row r="68" spans="1:30" ht="15.75" customHeight="1">
      <c r="A68" s="4"/>
      <c r="B68" s="28" t="s">
        <v>113</v>
      </c>
      <c r="C68" s="20">
        <f>ROUND((C65-C66)/C67,0)</f>
        <v>1</v>
      </c>
      <c r="D68" s="20"/>
      <c r="E68" s="21"/>
      <c r="F68" s="27"/>
      <c r="G68" s="1"/>
      <c r="H68" s="1"/>
      <c r="I68" s="1"/>
      <c r="J68" s="1"/>
      <c r="K68" s="1"/>
      <c r="L68" s="1"/>
      <c r="M68" s="1"/>
      <c r="N68" s="1"/>
      <c r="O68" s="1"/>
      <c r="P68" s="1"/>
      <c r="Q68" s="1"/>
      <c r="R68" s="1"/>
      <c r="S68" s="1"/>
      <c r="T68" s="1"/>
      <c r="U68" s="1"/>
      <c r="V68" s="1"/>
      <c r="W68" s="1"/>
      <c r="X68" s="1"/>
      <c r="Y68" s="1"/>
      <c r="Z68" s="1"/>
      <c r="AA68" s="1"/>
      <c r="AB68" s="1"/>
      <c r="AC68" s="1"/>
      <c r="AD68" s="1"/>
    </row>
    <row r="69" spans="1:30" ht="15.75" customHeight="1">
      <c r="A69" s="4"/>
      <c r="B69" s="1"/>
      <c r="C69" s="1"/>
      <c r="D69" s="1"/>
      <c r="E69" s="11"/>
      <c r="F69" s="29"/>
      <c r="G69" s="1"/>
      <c r="H69" s="1"/>
      <c r="I69" s="1"/>
      <c r="J69" s="1"/>
      <c r="K69" s="1"/>
      <c r="L69" s="1"/>
      <c r="M69" s="1"/>
      <c r="N69" s="1"/>
      <c r="O69" s="1"/>
      <c r="P69" s="1"/>
      <c r="Q69" s="1"/>
      <c r="R69" s="1"/>
      <c r="S69" s="1"/>
      <c r="T69" s="1"/>
      <c r="U69" s="1"/>
      <c r="V69" s="1"/>
      <c r="W69" s="1"/>
      <c r="X69" s="1"/>
      <c r="Y69" s="1"/>
      <c r="Z69" s="1"/>
      <c r="AA69" s="1"/>
      <c r="AB69" s="1"/>
      <c r="AC69" s="1"/>
      <c r="AD69" s="1"/>
    </row>
    <row r="70" spans="1:30" ht="15.75" customHeight="1">
      <c r="A70" s="4" t="s">
        <v>114</v>
      </c>
      <c r="B70" s="4" t="s">
        <v>41</v>
      </c>
      <c r="C70" s="6"/>
      <c r="D70" s="6"/>
      <c r="E70" s="11"/>
      <c r="F70" s="7"/>
      <c r="G70" s="1"/>
      <c r="H70" s="1"/>
      <c r="I70" s="1"/>
      <c r="J70" s="1"/>
      <c r="K70" s="1"/>
      <c r="L70" s="1"/>
      <c r="M70" s="1"/>
      <c r="N70" s="1"/>
      <c r="O70" s="1"/>
      <c r="P70" s="1"/>
      <c r="Q70" s="1"/>
      <c r="R70" s="1"/>
      <c r="S70" s="1"/>
      <c r="T70" s="1"/>
      <c r="U70" s="1"/>
      <c r="V70" s="1"/>
      <c r="W70" s="1"/>
      <c r="X70" s="1"/>
      <c r="Y70" s="1"/>
      <c r="Z70" s="1"/>
      <c r="AA70" s="1"/>
      <c r="AB70" s="1"/>
      <c r="AC70" s="1"/>
      <c r="AD70" s="1"/>
    </row>
    <row r="71" spans="1:30" ht="15.75" customHeight="1">
      <c r="A71" s="4"/>
      <c r="B71" s="1" t="s">
        <v>115</v>
      </c>
      <c r="C71" s="6">
        <f t="array" ref="C71">INDEX(ArmholeShaping!$A$1:$M$139,D71+ROW_OFFSET,COL_OFFSET)</f>
        <v>4</v>
      </c>
      <c r="D71" s="6">
        <v>0</v>
      </c>
      <c r="E71" s="1"/>
      <c r="F71" s="7"/>
      <c r="G71" s="1"/>
      <c r="H71" s="1"/>
      <c r="I71" s="1"/>
      <c r="J71" s="1"/>
      <c r="K71" s="1"/>
      <c r="L71" s="1"/>
      <c r="M71" s="1"/>
      <c r="N71" s="1"/>
      <c r="O71" s="1"/>
      <c r="P71" s="1"/>
      <c r="Q71" s="1"/>
      <c r="R71" s="1"/>
      <c r="S71" s="1"/>
      <c r="T71" s="1"/>
      <c r="U71" s="1"/>
      <c r="V71" s="1"/>
      <c r="W71" s="1"/>
      <c r="X71" s="1"/>
      <c r="Y71" s="1"/>
      <c r="Z71" s="1"/>
      <c r="AA71" s="1"/>
      <c r="AB71" s="1"/>
      <c r="AC71" s="1"/>
      <c r="AD71" s="1"/>
    </row>
    <row r="72" spans="1:30" ht="15.75" customHeight="1">
      <c r="A72" s="4"/>
      <c r="B72" s="1" t="s">
        <v>116</v>
      </c>
      <c r="C72" s="1">
        <f t="array" ref="C72">INDEX(ArmholeShaping!$A$1:$M$139,D72+ROW_OFFSET,COL_OFFSET)</f>
        <v>4</v>
      </c>
      <c r="D72" s="6">
        <v>1</v>
      </c>
      <c r="E72" s="1"/>
      <c r="F72" s="7"/>
      <c r="G72" s="1"/>
      <c r="H72" s="1"/>
      <c r="I72" s="1"/>
      <c r="J72" s="1"/>
      <c r="K72" s="1"/>
      <c r="L72" s="1"/>
      <c r="M72" s="1"/>
      <c r="N72" s="1"/>
      <c r="O72" s="1"/>
      <c r="P72" s="1"/>
      <c r="Q72" s="1"/>
      <c r="R72" s="1"/>
      <c r="S72" s="1"/>
      <c r="T72" s="1"/>
      <c r="U72" s="1"/>
      <c r="V72" s="1"/>
      <c r="W72" s="1"/>
      <c r="X72" s="1"/>
      <c r="Y72" s="1"/>
      <c r="Z72" s="1"/>
      <c r="AA72" s="1"/>
      <c r="AB72" s="1"/>
      <c r="AC72" s="1"/>
      <c r="AD72" s="1"/>
    </row>
    <row r="73" spans="1:30" ht="15.75" customHeight="1">
      <c r="A73" s="4"/>
      <c r="B73" s="1" t="s">
        <v>117</v>
      </c>
      <c r="C73" s="1" t="s">
        <v>118</v>
      </c>
      <c r="D73" s="6">
        <v>2</v>
      </c>
      <c r="E73" s="1"/>
      <c r="F73" s="7"/>
      <c r="G73" s="1"/>
      <c r="H73" s="1"/>
      <c r="I73" s="1"/>
      <c r="J73" s="1"/>
      <c r="K73" s="1"/>
      <c r="L73" s="1"/>
      <c r="M73" s="1"/>
      <c r="N73" s="1"/>
      <c r="O73" s="1"/>
      <c r="P73" s="1"/>
      <c r="Q73" s="1"/>
      <c r="R73" s="1"/>
      <c r="S73" s="1"/>
      <c r="T73" s="1"/>
      <c r="U73" s="1"/>
      <c r="V73" s="1"/>
      <c r="W73" s="1"/>
      <c r="X73" s="1"/>
      <c r="Y73" s="1"/>
      <c r="Z73" s="1"/>
      <c r="AA73" s="1"/>
      <c r="AB73" s="1"/>
      <c r="AC73" s="1"/>
      <c r="AD73" s="1"/>
    </row>
    <row r="74" spans="1:30" ht="15.75" customHeight="1">
      <c r="A74" s="4"/>
      <c r="B74" s="1" t="s">
        <v>119</v>
      </c>
      <c r="C74" s="1" t="s">
        <v>118</v>
      </c>
      <c r="D74" s="6">
        <v>3</v>
      </c>
      <c r="E74" s="1"/>
      <c r="F74" s="7"/>
      <c r="G74" s="1"/>
      <c r="H74" s="1"/>
      <c r="I74" s="1"/>
      <c r="J74" s="1"/>
      <c r="K74" s="1"/>
      <c r="L74" s="1"/>
      <c r="M74" s="1"/>
      <c r="N74" s="1"/>
      <c r="O74" s="1"/>
      <c r="P74" s="1"/>
      <c r="Q74" s="1"/>
      <c r="R74" s="1"/>
      <c r="S74" s="1"/>
      <c r="T74" s="1"/>
      <c r="U74" s="1"/>
      <c r="V74" s="1"/>
      <c r="W74" s="1"/>
      <c r="X74" s="1"/>
      <c r="Y74" s="1"/>
      <c r="Z74" s="1"/>
      <c r="AA74" s="1"/>
      <c r="AB74" s="1"/>
      <c r="AC74" s="1"/>
      <c r="AD74" s="1"/>
    </row>
    <row r="75" spans="1:30" ht="15.75" customHeight="1">
      <c r="A75" s="1"/>
      <c r="B75" s="4" t="s">
        <v>120</v>
      </c>
      <c r="C75" s="1">
        <f t="array" ref="C75">INDEX(ArmholeShaping!$A$1:$M$139,D75+ROW_OFFSET,COL_OFFSET)</f>
        <v>4</v>
      </c>
      <c r="D75" s="6">
        <v>4</v>
      </c>
      <c r="E75" s="1"/>
      <c r="F75" s="7"/>
      <c r="G75" s="6"/>
      <c r="H75" s="6"/>
      <c r="I75" s="6"/>
      <c r="J75" s="6"/>
      <c r="K75" s="1"/>
      <c r="L75" s="1"/>
      <c r="M75" s="6"/>
      <c r="N75" s="6"/>
      <c r="O75" s="6"/>
      <c r="P75" s="1"/>
      <c r="Q75" s="1"/>
      <c r="R75" s="1"/>
      <c r="S75" s="1"/>
      <c r="T75" s="1"/>
      <c r="U75" s="1"/>
      <c r="V75" s="1"/>
      <c r="W75" s="1"/>
      <c r="X75" s="1"/>
      <c r="Y75" s="1"/>
      <c r="Z75" s="1"/>
      <c r="AA75" s="1"/>
      <c r="AB75" s="1"/>
      <c r="AC75" s="1"/>
      <c r="AD75" s="1"/>
    </row>
    <row r="76" spans="1:30" ht="15.75" customHeight="1">
      <c r="A76" s="30"/>
      <c r="B76" s="16" t="s">
        <v>121</v>
      </c>
      <c r="C76" s="1">
        <f t="array" ref="C76">INDEX(ArmholeShaping!$A$1:$M$139,D76+ROW_OFFSET,COL_OFFSET)</f>
        <v>8</v>
      </c>
      <c r="D76" s="6">
        <v>5</v>
      </c>
      <c r="E76" s="1"/>
      <c r="F76" s="7"/>
      <c r="G76" s="1"/>
      <c r="H76" s="1"/>
      <c r="I76" s="1"/>
      <c r="J76" s="1"/>
      <c r="K76" s="1"/>
      <c r="L76" s="1"/>
      <c r="M76" s="1"/>
      <c r="N76" s="1"/>
      <c r="O76" s="1"/>
      <c r="P76" s="1"/>
      <c r="Q76" s="1"/>
      <c r="R76" s="1"/>
      <c r="S76" s="1"/>
      <c r="T76" s="1"/>
      <c r="U76" s="1"/>
      <c r="V76" s="1"/>
      <c r="W76" s="1"/>
      <c r="X76" s="1"/>
      <c r="Y76" s="1"/>
      <c r="Z76" s="1"/>
      <c r="AA76" s="1"/>
      <c r="AB76" s="1"/>
      <c r="AC76" s="1"/>
      <c r="AD76" s="1"/>
    </row>
    <row r="77" spans="1:30" ht="15.75" customHeight="1">
      <c r="A77" s="30"/>
      <c r="B77" s="14" t="s">
        <v>52</v>
      </c>
      <c r="C77" s="6">
        <f t="array" ref="C77">INDEX(ArmholeShaping!$A$1:$M$139,D77+ROW_OFFSET,COL_OFFSET)</f>
        <v>10</v>
      </c>
      <c r="D77" s="6">
        <v>6</v>
      </c>
      <c r="E77" s="1"/>
      <c r="F77" s="7"/>
      <c r="G77" s="1"/>
      <c r="H77" s="1"/>
      <c r="I77" s="1"/>
      <c r="J77" s="1"/>
      <c r="K77" s="1"/>
      <c r="L77" s="1"/>
      <c r="M77" s="1"/>
      <c r="N77" s="1"/>
      <c r="O77" s="1"/>
      <c r="P77" s="1"/>
      <c r="Q77" s="1"/>
      <c r="R77" s="1"/>
      <c r="S77" s="1"/>
      <c r="T77" s="1"/>
      <c r="U77" s="1"/>
      <c r="V77" s="1"/>
      <c r="W77" s="1"/>
      <c r="X77" s="1"/>
      <c r="Y77" s="1"/>
      <c r="Z77" s="1"/>
      <c r="AA77" s="1"/>
      <c r="AB77" s="1"/>
      <c r="AC77" s="1"/>
      <c r="AD77" s="1"/>
    </row>
    <row r="78" spans="1:30" ht="15.75" customHeight="1">
      <c r="A78" s="30"/>
      <c r="B78" s="1" t="s">
        <v>53</v>
      </c>
      <c r="C78" s="6">
        <f t="array" ref="C78">INDEX(ArmholeShaping!$A$1:$M$139,D78+ROW_OFFSET,COL_OFFSET)</f>
        <v>2</v>
      </c>
      <c r="D78" s="6">
        <v>7</v>
      </c>
      <c r="E78" s="1"/>
      <c r="F78" s="7"/>
      <c r="G78" s="1"/>
      <c r="H78" s="1"/>
      <c r="I78" s="1"/>
      <c r="J78" s="1"/>
      <c r="K78" s="1"/>
      <c r="L78" s="1"/>
      <c r="M78" s="1"/>
      <c r="N78" s="1"/>
      <c r="O78" s="1"/>
      <c r="P78" s="1"/>
      <c r="Q78" s="1"/>
      <c r="R78" s="1"/>
      <c r="S78" s="1"/>
      <c r="T78" s="1"/>
      <c r="U78" s="1"/>
      <c r="V78" s="1"/>
      <c r="W78" s="1"/>
      <c r="X78" s="1"/>
      <c r="Y78" s="1"/>
      <c r="Z78" s="1"/>
      <c r="AA78" s="1"/>
      <c r="AB78" s="1"/>
      <c r="AC78" s="1"/>
      <c r="AD78" s="1"/>
    </row>
    <row r="79" spans="1:30" ht="15.75" customHeight="1">
      <c r="A79" s="30"/>
      <c r="B79" s="1" t="s">
        <v>55</v>
      </c>
      <c r="C79" s="6">
        <f t="array" ref="C79">INDEX(ArmholeShaping!$A$1:$M$139,D79+ROW_OFFSET,COL_OFFSET)</f>
        <v>1</v>
      </c>
      <c r="D79" s="6">
        <v>8</v>
      </c>
      <c r="E79" s="1"/>
      <c r="F79" s="7"/>
      <c r="G79" s="1"/>
      <c r="H79" s="1"/>
      <c r="I79" s="1"/>
      <c r="J79" s="1"/>
      <c r="K79" s="1"/>
      <c r="L79" s="1"/>
      <c r="M79" s="1"/>
      <c r="N79" s="1"/>
      <c r="O79" s="1"/>
      <c r="P79" s="1"/>
      <c r="Q79" s="1"/>
      <c r="R79" s="1"/>
      <c r="S79" s="1"/>
      <c r="T79" s="1"/>
      <c r="U79" s="1"/>
      <c r="V79" s="1"/>
      <c r="W79" s="1"/>
      <c r="X79" s="1"/>
      <c r="Y79" s="1"/>
      <c r="Z79" s="1"/>
      <c r="AA79" s="1"/>
      <c r="AB79" s="1"/>
      <c r="AC79" s="1"/>
      <c r="AD79" s="1"/>
    </row>
    <row r="80" spans="1:30" ht="15.75" customHeight="1">
      <c r="A80" s="4"/>
      <c r="B80" s="16" t="s">
        <v>122</v>
      </c>
      <c r="C80" s="1">
        <f>((2*(SUM(C71:C75)+C77))+(4*C78)+(8*C79))</f>
        <v>60</v>
      </c>
      <c r="D80" s="6"/>
      <c r="E80" s="1"/>
      <c r="F80" s="15"/>
      <c r="G80" s="1"/>
      <c r="H80" s="1"/>
      <c r="I80" s="1"/>
      <c r="J80" s="1"/>
      <c r="K80" s="1"/>
      <c r="L80" s="1"/>
      <c r="M80" s="1"/>
      <c r="N80" s="1"/>
      <c r="O80" s="1"/>
      <c r="P80" s="1"/>
      <c r="Q80" s="1"/>
      <c r="R80" s="1"/>
      <c r="S80" s="1"/>
      <c r="T80" s="1"/>
      <c r="U80" s="1"/>
      <c r="V80" s="1"/>
      <c r="W80" s="1"/>
      <c r="X80" s="1"/>
      <c r="Y80" s="1"/>
      <c r="Z80" s="1"/>
      <c r="AA80" s="1"/>
      <c r="AB80" s="1"/>
      <c r="AC80" s="1"/>
      <c r="AD80" s="1"/>
    </row>
    <row r="81" spans="1:30" ht="15.75" customHeight="1">
      <c r="A81" s="4"/>
      <c r="B81" s="16" t="s">
        <v>56</v>
      </c>
      <c r="C81" s="7" t="s">
        <v>123</v>
      </c>
      <c r="D81" s="6"/>
      <c r="E81" s="1"/>
      <c r="F81" s="25"/>
      <c r="G81" s="1"/>
      <c r="H81" s="1"/>
      <c r="I81" s="1"/>
      <c r="J81" s="1"/>
      <c r="K81" s="1"/>
      <c r="L81" s="1"/>
      <c r="M81" s="31"/>
      <c r="N81" s="1"/>
      <c r="O81" s="1"/>
      <c r="P81" s="1"/>
      <c r="Q81" s="1"/>
      <c r="R81" s="1"/>
      <c r="S81" s="1"/>
      <c r="T81" s="1"/>
      <c r="U81" s="1"/>
      <c r="V81" s="1"/>
      <c r="W81" s="1"/>
      <c r="X81" s="1"/>
      <c r="Y81" s="1"/>
      <c r="Z81" s="1"/>
      <c r="AA81" s="1"/>
      <c r="AB81" s="1"/>
      <c r="AC81" s="1"/>
      <c r="AD81" s="1"/>
    </row>
    <row r="82" spans="1:30" ht="15.75" customHeight="1">
      <c r="A82" s="4"/>
      <c r="B82" s="16" t="s">
        <v>57</v>
      </c>
      <c r="C82" s="1" t="s">
        <v>123</v>
      </c>
      <c r="D82" s="1"/>
      <c r="E82" s="1"/>
      <c r="F82" s="7"/>
      <c r="G82" s="1"/>
      <c r="H82" s="1"/>
      <c r="I82" s="1"/>
      <c r="J82" s="1"/>
      <c r="K82" s="1"/>
      <c r="L82" s="1"/>
      <c r="M82" s="1"/>
      <c r="N82" s="1"/>
      <c r="O82" s="1"/>
      <c r="P82" s="1"/>
      <c r="Q82" s="1"/>
      <c r="R82" s="1"/>
      <c r="S82" s="1"/>
      <c r="T82" s="1"/>
      <c r="U82" s="1"/>
      <c r="V82" s="1"/>
      <c r="W82" s="1"/>
      <c r="X82" s="1"/>
      <c r="Y82" s="1"/>
      <c r="Z82" s="1"/>
      <c r="AA82" s="1"/>
      <c r="AB82" s="1"/>
      <c r="AC82" s="1"/>
      <c r="AD82" s="1"/>
    </row>
    <row r="83" spans="1:30" ht="15.75" customHeight="1">
      <c r="A83" s="4"/>
      <c r="B83" s="16" t="s">
        <v>59</v>
      </c>
      <c r="C83" s="1">
        <v>2</v>
      </c>
      <c r="D83" s="6"/>
      <c r="E83" s="1"/>
      <c r="F83" s="7"/>
      <c r="G83" s="1"/>
      <c r="H83" s="1"/>
      <c r="I83" s="1"/>
      <c r="J83" s="1"/>
      <c r="K83" s="1"/>
      <c r="L83" s="1"/>
      <c r="M83" s="1"/>
      <c r="N83" s="1"/>
      <c r="O83" s="1"/>
      <c r="P83" s="1"/>
      <c r="Q83" s="1"/>
      <c r="R83" s="1"/>
      <c r="S83" s="1"/>
      <c r="T83" s="1"/>
      <c r="U83" s="1"/>
      <c r="V83" s="1"/>
      <c r="W83" s="1"/>
      <c r="X83" s="1"/>
      <c r="Y83" s="1"/>
      <c r="Z83" s="1"/>
      <c r="AA83" s="1"/>
      <c r="AB83" s="1"/>
      <c r="AC83" s="1"/>
      <c r="AD83" s="1"/>
    </row>
    <row r="84" spans="1:30" ht="15.75" customHeight="1">
      <c r="A84" s="4"/>
      <c r="B84" s="1" t="s">
        <v>124</v>
      </c>
      <c r="C84" s="7">
        <f>TRUNC(ROUND(C22-(6/C7),2))</f>
        <v>6</v>
      </c>
      <c r="D84" s="1"/>
      <c r="E84" s="3"/>
      <c r="F84" s="7"/>
      <c r="G84" s="1"/>
      <c r="H84" s="1"/>
      <c r="I84" s="1"/>
      <c r="J84" s="1"/>
      <c r="K84" s="1"/>
      <c r="L84" s="1"/>
      <c r="M84" s="1"/>
      <c r="N84" s="1"/>
      <c r="O84" s="1"/>
      <c r="P84" s="1"/>
      <c r="Q84" s="1"/>
      <c r="R84" s="1"/>
      <c r="S84" s="1"/>
      <c r="T84" s="1"/>
      <c r="U84" s="1"/>
      <c r="V84" s="1"/>
      <c r="W84" s="1"/>
      <c r="X84" s="1"/>
      <c r="Y84" s="1"/>
      <c r="Z84" s="1"/>
      <c r="AA84" s="1"/>
      <c r="AB84" s="1"/>
      <c r="AC84" s="1"/>
      <c r="AD84" s="1"/>
    </row>
    <row r="85" spans="1:30" ht="15.75" customHeight="1">
      <c r="A85" s="4"/>
      <c r="B85" s="1" t="s">
        <v>125</v>
      </c>
      <c r="C85" s="6">
        <f>(C15*C5)</f>
        <v>0</v>
      </c>
      <c r="D85" s="1"/>
      <c r="E85" s="3"/>
      <c r="F85" s="7"/>
      <c r="G85" s="1"/>
      <c r="H85" s="1"/>
      <c r="I85" s="1"/>
      <c r="J85" s="1"/>
      <c r="K85" s="1"/>
      <c r="L85" s="1"/>
      <c r="M85" s="1"/>
      <c r="N85" s="1"/>
      <c r="O85" s="1"/>
      <c r="P85" s="1"/>
      <c r="Q85" s="1"/>
      <c r="R85" s="1"/>
      <c r="S85" s="1"/>
      <c r="T85" s="1"/>
      <c r="U85" s="1"/>
      <c r="V85" s="1"/>
      <c r="W85" s="1"/>
      <c r="X85" s="1"/>
      <c r="Y85" s="1"/>
      <c r="Z85" s="1"/>
      <c r="AA85" s="1"/>
      <c r="AB85" s="1"/>
      <c r="AC85" s="1"/>
      <c r="AD85" s="1"/>
    </row>
    <row r="86" spans="1:30" ht="15.75" customHeight="1">
      <c r="A86" s="4"/>
      <c r="B86" s="4"/>
      <c r="C86" s="1"/>
      <c r="D86" s="1"/>
      <c r="E86" s="1"/>
      <c r="F86" s="7"/>
      <c r="G86" s="1"/>
      <c r="H86" s="1"/>
      <c r="I86" s="1"/>
      <c r="J86" s="1"/>
      <c r="K86" s="1"/>
      <c r="L86" s="1"/>
      <c r="M86" s="1"/>
      <c r="N86" s="1"/>
      <c r="O86" s="1"/>
      <c r="P86" s="1"/>
      <c r="Q86" s="1"/>
      <c r="R86" s="1"/>
      <c r="S86" s="1"/>
      <c r="T86" s="1"/>
      <c r="U86" s="1"/>
      <c r="V86" s="1"/>
      <c r="W86" s="1"/>
      <c r="X86" s="1"/>
      <c r="Y86" s="1"/>
      <c r="Z86" s="1"/>
      <c r="AA86" s="1"/>
      <c r="AB86" s="1"/>
      <c r="AC86" s="1"/>
      <c r="AD86" s="1"/>
    </row>
    <row r="87" spans="1:30" ht="15.75" customHeight="1">
      <c r="A87" s="4"/>
      <c r="B87" s="4" t="s">
        <v>126</v>
      </c>
      <c r="C87" s="4" t="s">
        <v>127</v>
      </c>
      <c r="D87" s="1"/>
      <c r="E87" s="1"/>
      <c r="F87" s="32" t="s">
        <v>128</v>
      </c>
      <c r="G87" s="1"/>
      <c r="H87" s="1"/>
      <c r="I87" s="1"/>
      <c r="J87" s="1"/>
      <c r="K87" s="1"/>
      <c r="L87" s="1"/>
      <c r="M87" s="1"/>
      <c r="N87" s="1"/>
      <c r="O87" s="1"/>
      <c r="P87" s="1"/>
      <c r="Q87" s="1"/>
      <c r="R87" s="1"/>
      <c r="S87" s="1"/>
      <c r="T87" s="1"/>
      <c r="U87" s="1"/>
      <c r="V87" s="1"/>
      <c r="W87" s="1"/>
      <c r="X87" s="1"/>
      <c r="Y87" s="1"/>
      <c r="Z87" s="1"/>
      <c r="AA87" s="1"/>
      <c r="AB87" s="1"/>
      <c r="AC87" s="1"/>
      <c r="AD87" s="1"/>
    </row>
    <row r="88" spans="1:30" ht="15.75" customHeight="1">
      <c r="A88" s="4"/>
      <c r="B88" s="10"/>
      <c r="C88" s="1"/>
      <c r="D88" s="1"/>
      <c r="E88" s="1"/>
      <c r="F88" s="7"/>
      <c r="G88" s="1"/>
      <c r="H88" s="1"/>
      <c r="I88" s="1"/>
      <c r="J88" s="1"/>
      <c r="K88" s="1"/>
      <c r="L88" s="1"/>
      <c r="M88" s="1"/>
      <c r="N88" s="1"/>
      <c r="O88" s="1"/>
      <c r="P88" s="1"/>
      <c r="Q88" s="1"/>
      <c r="R88" s="1"/>
      <c r="S88" s="1"/>
      <c r="T88" s="1"/>
      <c r="U88" s="1"/>
      <c r="V88" s="1"/>
      <c r="W88" s="1"/>
      <c r="X88" s="1"/>
      <c r="Y88" s="1"/>
      <c r="Z88" s="1"/>
      <c r="AA88" s="1"/>
      <c r="AB88" s="1"/>
      <c r="AC88" s="1"/>
      <c r="AD88" s="1"/>
    </row>
    <row r="89" spans="1:30" ht="15.75" customHeight="1">
      <c r="A89" s="4"/>
      <c r="B89" s="33" t="s">
        <v>129</v>
      </c>
      <c r="C89" s="17">
        <v>0</v>
      </c>
      <c r="D89" s="1"/>
      <c r="E89" s="1"/>
      <c r="F89" s="7"/>
      <c r="G89" s="1"/>
      <c r="H89" s="1"/>
      <c r="I89" s="1"/>
      <c r="J89" s="1"/>
      <c r="K89" s="1"/>
      <c r="L89" s="1"/>
      <c r="M89" s="1"/>
      <c r="N89" s="1"/>
      <c r="O89" s="1"/>
      <c r="P89" s="1"/>
      <c r="Q89" s="1"/>
      <c r="R89" s="1"/>
      <c r="S89" s="1"/>
      <c r="T89" s="1"/>
      <c r="U89" s="1"/>
      <c r="V89" s="1"/>
      <c r="W89" s="1"/>
      <c r="X89" s="1"/>
      <c r="Y89" s="1"/>
      <c r="Z89" s="1"/>
      <c r="AA89" s="1"/>
      <c r="AB89" s="1"/>
      <c r="AC89" s="1"/>
      <c r="AD89" s="1"/>
    </row>
    <row r="90" spans="1:30" ht="15.75" customHeight="1">
      <c r="A90" s="4"/>
      <c r="B90" s="8" t="s">
        <v>130</v>
      </c>
      <c r="C90" s="6">
        <v>0</v>
      </c>
      <c r="D90" s="1"/>
      <c r="E90" s="1"/>
      <c r="F90" s="7"/>
      <c r="G90" s="1"/>
      <c r="H90" s="1"/>
      <c r="I90" s="1"/>
      <c r="J90" s="1"/>
      <c r="K90" s="1"/>
      <c r="L90" s="1"/>
      <c r="M90" s="1"/>
      <c r="N90" s="1"/>
      <c r="O90" s="1"/>
      <c r="P90" s="1"/>
      <c r="Q90" s="1"/>
      <c r="R90" s="1"/>
      <c r="S90" s="1"/>
      <c r="T90" s="1"/>
      <c r="U90" s="1"/>
      <c r="V90" s="1"/>
      <c r="W90" s="1"/>
      <c r="X90" s="1"/>
      <c r="Y90" s="1"/>
      <c r="Z90" s="1"/>
      <c r="AA90" s="1"/>
      <c r="AB90" s="1"/>
      <c r="AC90" s="1"/>
      <c r="AD90" s="1"/>
    </row>
    <row r="91" spans="1:30" ht="15.75" customHeight="1">
      <c r="A91" s="4"/>
      <c r="B91" s="14" t="s">
        <v>131</v>
      </c>
      <c r="C91" s="6">
        <f>(C85-(C89+C90))</f>
        <v>0</v>
      </c>
      <c r="D91" s="1"/>
      <c r="E91" s="3"/>
      <c r="F91" s="7"/>
      <c r="G91" s="1"/>
      <c r="H91" s="1"/>
      <c r="I91" s="1"/>
      <c r="J91" s="1"/>
      <c r="K91" s="1"/>
      <c r="L91" s="34"/>
      <c r="M91" s="1"/>
      <c r="N91" s="1"/>
      <c r="O91" s="1"/>
      <c r="P91" s="1"/>
      <c r="Q91" s="1"/>
      <c r="R91" s="1"/>
      <c r="S91" s="1"/>
      <c r="T91" s="1"/>
      <c r="U91" s="1"/>
      <c r="V91" s="1"/>
      <c r="W91" s="1"/>
      <c r="X91" s="1"/>
      <c r="Y91" s="1"/>
      <c r="Z91" s="1"/>
      <c r="AA91" s="1"/>
      <c r="AB91" s="1"/>
      <c r="AC91" s="1"/>
      <c r="AD91" s="1"/>
    </row>
    <row r="92" spans="1:30" ht="15.75" customHeight="1">
      <c r="A92" s="30"/>
      <c r="B92" s="10"/>
      <c r="C92" s="35"/>
      <c r="D92" s="1"/>
      <c r="E92" s="3"/>
      <c r="F92" s="7"/>
      <c r="G92" s="1"/>
      <c r="H92" s="1"/>
      <c r="I92" s="1"/>
      <c r="J92" s="1"/>
      <c r="K92" s="1"/>
      <c r="L92" s="1"/>
      <c r="M92" s="1"/>
      <c r="N92" s="1"/>
      <c r="O92" s="1"/>
      <c r="P92" s="1"/>
      <c r="Q92" s="1"/>
      <c r="R92" s="1"/>
      <c r="S92" s="1"/>
      <c r="T92" s="1"/>
      <c r="U92" s="1"/>
      <c r="V92" s="1"/>
      <c r="W92" s="1"/>
      <c r="X92" s="1"/>
      <c r="Y92" s="1"/>
      <c r="Z92" s="1"/>
      <c r="AA92" s="1"/>
      <c r="AB92" s="1"/>
      <c r="AC92" s="1"/>
      <c r="AD92" s="1"/>
    </row>
    <row r="93" spans="1:30" ht="15.75" customHeight="1">
      <c r="A93" s="4" t="s">
        <v>132</v>
      </c>
      <c r="B93" s="10"/>
      <c r="C93" s="6"/>
      <c r="D93" s="1"/>
      <c r="E93" s="1"/>
      <c r="F93" s="30"/>
      <c r="G93" s="1"/>
      <c r="H93" s="1"/>
      <c r="I93" s="1"/>
      <c r="J93" s="1"/>
      <c r="K93" s="1"/>
      <c r="L93" s="1"/>
      <c r="M93" s="1"/>
      <c r="N93" s="1"/>
      <c r="O93" s="1"/>
      <c r="P93" s="1"/>
      <c r="Q93" s="1"/>
      <c r="R93" s="1"/>
      <c r="S93" s="1"/>
      <c r="T93" s="1"/>
      <c r="U93" s="1"/>
      <c r="V93" s="1"/>
      <c r="W93" s="1"/>
      <c r="X93" s="1"/>
      <c r="Y93" s="1"/>
      <c r="Z93" s="1"/>
      <c r="AA93" s="1"/>
      <c r="AB93" s="1"/>
      <c r="AC93" s="1"/>
      <c r="AD93" s="1"/>
    </row>
    <row r="94" spans="1:30" ht="15.75" customHeight="1">
      <c r="A94" s="4"/>
      <c r="B94" s="10" t="s">
        <v>133</v>
      </c>
      <c r="C94" s="7">
        <f>MROUND((C18+0.5)*C6,6)</f>
        <v>66</v>
      </c>
      <c r="D94" s="1" t="s">
        <v>118</v>
      </c>
      <c r="E94" s="1"/>
      <c r="F94" s="7" t="s">
        <v>134</v>
      </c>
      <c r="G94" s="1"/>
      <c r="H94" s="1"/>
      <c r="I94" s="1"/>
      <c r="J94" s="1"/>
      <c r="K94" s="1"/>
      <c r="L94" s="1"/>
      <c r="M94" s="1"/>
      <c r="N94" s="1"/>
      <c r="O94" s="1"/>
      <c r="P94" s="1"/>
      <c r="Q94" s="1"/>
      <c r="R94" s="1"/>
      <c r="S94" s="1"/>
      <c r="T94" s="1"/>
      <c r="U94" s="1"/>
      <c r="V94" s="1"/>
      <c r="W94" s="1"/>
      <c r="X94" s="1"/>
      <c r="Y94" s="1"/>
      <c r="Z94" s="1"/>
      <c r="AA94" s="1"/>
      <c r="AB94" s="1"/>
      <c r="AC94" s="1"/>
      <c r="AD94" s="1"/>
    </row>
    <row r="95" spans="1:30" ht="15.75" customHeight="1">
      <c r="A95" s="1"/>
      <c r="B95" s="1"/>
      <c r="C95" s="36"/>
      <c r="D95" s="1"/>
      <c r="E95" s="1"/>
      <c r="F95" s="25"/>
      <c r="G95" s="1"/>
      <c r="H95" s="1"/>
      <c r="I95" s="1"/>
      <c r="J95" s="1"/>
      <c r="K95" s="1"/>
      <c r="L95" s="1"/>
      <c r="M95" s="1"/>
      <c r="N95" s="1"/>
      <c r="O95" s="1"/>
      <c r="P95" s="1"/>
      <c r="Q95" s="1"/>
      <c r="R95" s="1"/>
      <c r="S95" s="1"/>
      <c r="T95" s="1"/>
      <c r="U95" s="1"/>
      <c r="V95" s="1"/>
      <c r="W95" s="1"/>
      <c r="X95" s="1"/>
      <c r="Y95" s="1"/>
      <c r="Z95" s="1"/>
      <c r="AA95" s="1"/>
      <c r="AB95" s="1"/>
      <c r="AC95" s="1"/>
      <c r="AD95" s="1"/>
    </row>
    <row r="96" spans="1:30" ht="15.75" customHeight="1">
      <c r="A96" s="1"/>
      <c r="B96" s="1" t="s">
        <v>135</v>
      </c>
      <c r="C96" s="6">
        <f>C94</f>
        <v>66</v>
      </c>
      <c r="D96" s="1"/>
      <c r="E96" s="1"/>
      <c r="F96" s="15" t="s">
        <v>136</v>
      </c>
      <c r="G96" s="1"/>
      <c r="H96" s="1"/>
      <c r="I96" s="1"/>
      <c r="J96" s="1"/>
      <c r="K96" s="1"/>
      <c r="L96" s="1"/>
      <c r="M96" s="1"/>
      <c r="N96" s="1"/>
      <c r="O96" s="1"/>
      <c r="P96" s="1"/>
      <c r="Q96" s="1"/>
      <c r="R96" s="1"/>
      <c r="S96" s="1"/>
      <c r="T96" s="1"/>
      <c r="U96" s="1"/>
      <c r="V96" s="1"/>
      <c r="W96" s="1"/>
      <c r="X96" s="1"/>
      <c r="Y96" s="1"/>
      <c r="Z96" s="1"/>
      <c r="AA96" s="1"/>
      <c r="AB96" s="1"/>
      <c r="AC96" s="1"/>
      <c r="AD96" s="1"/>
    </row>
    <row r="97" spans="1:30" ht="15.75" customHeight="1">
      <c r="A97" s="1"/>
      <c r="B97" s="1" t="s">
        <v>137</v>
      </c>
      <c r="C97" s="7">
        <f>(C21-1)</f>
        <v>8</v>
      </c>
      <c r="D97" s="1"/>
      <c r="E97" s="1"/>
      <c r="F97" s="7" t="s">
        <v>138</v>
      </c>
      <c r="G97" s="1"/>
      <c r="H97" s="1"/>
      <c r="I97" s="1"/>
      <c r="J97" s="1"/>
      <c r="K97" s="1"/>
      <c r="L97" s="1"/>
      <c r="M97" s="1"/>
      <c r="N97" s="1"/>
      <c r="O97" s="1"/>
      <c r="P97" s="1"/>
      <c r="Q97" s="1"/>
      <c r="R97" s="1"/>
      <c r="S97" s="1"/>
      <c r="T97" s="1"/>
      <c r="U97" s="1"/>
      <c r="V97" s="1"/>
      <c r="W97" s="1"/>
      <c r="X97" s="1"/>
      <c r="Y97" s="1"/>
      <c r="Z97" s="1"/>
      <c r="AA97" s="1"/>
      <c r="AB97" s="1"/>
      <c r="AC97" s="1"/>
      <c r="AD97" s="1"/>
    </row>
    <row r="98" spans="1:30" ht="15.75" customHeight="1">
      <c r="A98" s="1"/>
      <c r="B98" s="1"/>
      <c r="C98" s="6"/>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5.75" customHeight="1">
      <c r="A99" s="1"/>
      <c r="B99" s="1"/>
      <c r="C99" s="6"/>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5.75" customHeight="1">
      <c r="A100" s="1"/>
      <c r="B100" s="1"/>
      <c r="C100" s="6"/>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5.75" customHeight="1">
      <c r="A101" s="1"/>
      <c r="B101" s="1"/>
      <c r="C101" s="6"/>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5.75" customHeight="1">
      <c r="A102" s="1"/>
      <c r="B102" s="1"/>
      <c r="C102" s="6"/>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5.75" customHeight="1">
      <c r="A103" s="1"/>
      <c r="B103" s="8"/>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5.75" customHeight="1">
      <c r="A104" s="1"/>
      <c r="B104" s="8"/>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5.75" customHeight="1">
      <c r="A105" s="1"/>
      <c r="B105" s="1"/>
      <c r="C105" s="37"/>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5.75" customHeight="1">
      <c r="A107" s="1"/>
      <c r="B107" s="1"/>
      <c r="C107" s="37"/>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5.75" customHeight="1">
      <c r="A123" s="1"/>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5.75" customHeight="1">
      <c r="A124" s="1"/>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5.75" customHeight="1">
      <c r="A125" s="1"/>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5.75" customHeight="1">
      <c r="A126" s="1"/>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5.75" customHeight="1">
      <c r="A127" s="1"/>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5.75" customHeight="1">
      <c r="A128" s="1"/>
      <c r="B128" s="1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5.75" customHeight="1">
      <c r="A129" s="1"/>
      <c r="B129" s="1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5.75" customHeight="1">
      <c r="A132" s="1"/>
      <c r="B132" s="16"/>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5.75" customHeight="1">
      <c r="A133" s="1"/>
      <c r="B133" s="16"/>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5.75" customHeight="1">
      <c r="A134" s="1"/>
      <c r="B134" s="16"/>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5.75" customHeight="1"/>
    <row r="299" spans="1:30" ht="15.75" customHeight="1"/>
    <row r="300" spans="1:30" ht="15.75" customHeight="1"/>
    <row r="301" spans="1:30" ht="15.75" customHeight="1"/>
    <row r="302" spans="1:30" ht="15.75" customHeight="1"/>
    <row r="303" spans="1:30" ht="15.75" customHeight="1"/>
    <row r="304" spans="1:30"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H1000"/>
  <sheetViews>
    <sheetView workbookViewId="0"/>
  </sheetViews>
  <sheetFormatPr defaultColWidth="14.453125" defaultRowHeight="15" customHeight="1"/>
  <cols>
    <col min="1" max="6" width="14.453125" customWidth="1"/>
  </cols>
  <sheetData>
    <row r="1" spans="2:8" ht="15.75" customHeight="1"/>
    <row r="2" spans="2:8" ht="15.75" customHeight="1">
      <c r="B2" s="2" t="s">
        <v>32</v>
      </c>
      <c r="C2" s="2" t="s">
        <v>33</v>
      </c>
      <c r="D2" s="1"/>
      <c r="E2" s="2" t="s">
        <v>34</v>
      </c>
      <c r="F2" s="2" t="s">
        <v>35</v>
      </c>
      <c r="G2" s="2" t="s">
        <v>36</v>
      </c>
      <c r="H2" s="2" t="s">
        <v>37</v>
      </c>
    </row>
    <row r="3" spans="2:8" ht="15.75" customHeight="1">
      <c r="B3" s="11">
        <v>31</v>
      </c>
      <c r="C3" s="6">
        <v>3</v>
      </c>
      <c r="D3" s="1"/>
      <c r="E3" s="6">
        <v>2</v>
      </c>
      <c r="F3" s="6">
        <v>3</v>
      </c>
      <c r="G3" s="6">
        <v>5</v>
      </c>
      <c r="H3" s="1"/>
    </row>
    <row r="4" spans="2:8" ht="15.75" customHeight="1">
      <c r="B4" s="11">
        <v>33</v>
      </c>
      <c r="C4" s="6">
        <v>4</v>
      </c>
      <c r="D4" s="1"/>
      <c r="E4" s="6">
        <v>2.5</v>
      </c>
      <c r="F4" s="6">
        <v>3</v>
      </c>
      <c r="G4" s="6">
        <v>20</v>
      </c>
      <c r="H4" s="6">
        <f t="shared" ref="H4:H11" si="0">G4-G3</f>
        <v>15</v>
      </c>
    </row>
    <row r="5" spans="2:8" ht="15.75" customHeight="1">
      <c r="B5" s="11">
        <v>35</v>
      </c>
      <c r="C5" s="6">
        <v>5</v>
      </c>
      <c r="D5" s="1"/>
      <c r="E5" s="6">
        <v>3</v>
      </c>
      <c r="F5" s="6">
        <v>5</v>
      </c>
      <c r="G5" s="6">
        <v>35</v>
      </c>
      <c r="H5" s="6">
        <f t="shared" si="0"/>
        <v>15</v>
      </c>
    </row>
    <row r="6" spans="2:8" ht="15.75" customHeight="1">
      <c r="B6" s="11">
        <v>37</v>
      </c>
      <c r="C6" s="6">
        <v>6</v>
      </c>
      <c r="D6" s="1"/>
      <c r="E6" s="6">
        <v>3.5</v>
      </c>
      <c r="F6" s="6">
        <v>5</v>
      </c>
      <c r="G6" s="6">
        <v>50</v>
      </c>
      <c r="H6" s="6">
        <f t="shared" si="0"/>
        <v>15</v>
      </c>
    </row>
    <row r="7" spans="2:8" ht="15.75" customHeight="1">
      <c r="B7" s="11">
        <v>39</v>
      </c>
      <c r="C7" s="6">
        <v>7</v>
      </c>
      <c r="D7" s="1"/>
      <c r="E7" s="6">
        <v>4</v>
      </c>
      <c r="F7" s="6">
        <v>6.5</v>
      </c>
      <c r="G7" s="6">
        <v>65</v>
      </c>
      <c r="H7" s="6">
        <f t="shared" si="0"/>
        <v>15</v>
      </c>
    </row>
    <row r="8" spans="2:8" ht="15.75" customHeight="1">
      <c r="B8" s="11">
        <v>41</v>
      </c>
      <c r="C8" s="6">
        <v>8</v>
      </c>
      <c r="D8" s="1"/>
      <c r="E8" s="6">
        <v>4.5</v>
      </c>
      <c r="F8" s="6">
        <v>7</v>
      </c>
      <c r="G8" s="6">
        <v>80</v>
      </c>
      <c r="H8" s="6">
        <f t="shared" si="0"/>
        <v>15</v>
      </c>
    </row>
    <row r="9" spans="2:8" ht="15.75" customHeight="1">
      <c r="B9" s="11">
        <v>43</v>
      </c>
      <c r="C9" s="6">
        <v>9</v>
      </c>
      <c r="D9" s="1"/>
      <c r="E9" s="6">
        <v>5</v>
      </c>
      <c r="F9" s="6">
        <v>7.5</v>
      </c>
      <c r="G9" s="6">
        <v>95</v>
      </c>
      <c r="H9" s="6">
        <f t="shared" si="0"/>
        <v>15</v>
      </c>
    </row>
    <row r="10" spans="2:8" ht="15.75" customHeight="1">
      <c r="B10" s="11">
        <v>45</v>
      </c>
      <c r="C10" s="6">
        <v>10</v>
      </c>
      <c r="D10" s="1"/>
      <c r="E10" s="6">
        <v>5.5</v>
      </c>
      <c r="F10" s="6">
        <v>7.5</v>
      </c>
      <c r="G10" s="6">
        <v>110</v>
      </c>
      <c r="H10" s="6">
        <f t="shared" si="0"/>
        <v>15</v>
      </c>
    </row>
    <row r="11" spans="2:8" ht="15.75" customHeight="1">
      <c r="B11" s="11">
        <v>47</v>
      </c>
      <c r="C11" s="6">
        <v>11</v>
      </c>
      <c r="D11" s="1"/>
      <c r="E11" s="6">
        <v>6</v>
      </c>
      <c r="F11" s="6">
        <v>8</v>
      </c>
      <c r="G11" s="6">
        <v>125</v>
      </c>
      <c r="H11" s="6">
        <f t="shared" si="0"/>
        <v>15</v>
      </c>
    </row>
    <row r="12" spans="2:8" ht="15.75" customHeight="1">
      <c r="B12" s="11">
        <v>49</v>
      </c>
      <c r="C12" s="6">
        <v>12</v>
      </c>
      <c r="D12" s="1"/>
      <c r="E12" s="1">
        <v>6.5</v>
      </c>
      <c r="F12" s="1">
        <v>8.5</v>
      </c>
      <c r="G12" s="1">
        <v>125</v>
      </c>
      <c r="H12" s="1"/>
    </row>
    <row r="13" spans="2:8" ht="15.75" customHeight="1">
      <c r="B13" s="11">
        <v>51</v>
      </c>
      <c r="C13" s="6">
        <v>13</v>
      </c>
      <c r="D13" s="1"/>
      <c r="E13" s="1">
        <v>7.5</v>
      </c>
      <c r="F13" s="1">
        <v>8.5</v>
      </c>
      <c r="G13" s="1">
        <v>125</v>
      </c>
      <c r="H13" s="1"/>
    </row>
    <row r="14" spans="2:8" ht="15.75" customHeight="1">
      <c r="B14" s="11">
        <v>53</v>
      </c>
      <c r="C14" s="1"/>
      <c r="D14" s="1"/>
      <c r="E14" s="1"/>
      <c r="F14" s="1"/>
      <c r="G14" s="1"/>
      <c r="H14" s="1"/>
    </row>
    <row r="15" spans="2:8" ht="15.75" customHeight="1">
      <c r="B15" s="1"/>
      <c r="C15" s="1"/>
      <c r="D15" s="1"/>
      <c r="E15" s="1"/>
      <c r="F15" s="1"/>
      <c r="G15" s="1"/>
      <c r="H15" s="1"/>
    </row>
    <row r="16" spans="2:8" ht="15.75" customHeight="1">
      <c r="B16" s="3" t="s">
        <v>68</v>
      </c>
      <c r="C16" s="6">
        <v>6</v>
      </c>
      <c r="D16" s="1" t="s">
        <v>69</v>
      </c>
      <c r="E16" s="1"/>
      <c r="F16" s="1"/>
      <c r="G16" s="1"/>
      <c r="H16" s="1"/>
    </row>
    <row r="17" spans="2:8" ht="15.75" customHeight="1">
      <c r="B17" s="3" t="s">
        <v>36</v>
      </c>
      <c r="C17" s="6">
        <v>95</v>
      </c>
      <c r="D17" s="1" t="s">
        <v>70</v>
      </c>
      <c r="E17" s="1"/>
      <c r="F17" s="1"/>
      <c r="G17" s="1"/>
      <c r="H17" s="1"/>
    </row>
    <row r="18" spans="2:8" ht="15.75" customHeight="1"/>
    <row r="19" spans="2:8" ht="15.75" customHeight="1">
      <c r="C19" s="7"/>
    </row>
    <row r="20" spans="2:8" ht="15.75" customHeight="1">
      <c r="C20" s="6"/>
    </row>
    <row r="21" spans="2:8" ht="15.75" customHeight="1"/>
    <row r="22" spans="2:8" ht="15.75" customHeight="1"/>
    <row r="23" spans="2:8" ht="15.75" customHeight="1"/>
    <row r="24" spans="2:8" ht="15.75" customHeight="1"/>
    <row r="25" spans="2:8" ht="15.75" customHeight="1"/>
    <row r="26" spans="2:8" ht="15.75" customHeight="1"/>
    <row r="27" spans="2:8" ht="15.75" customHeight="1"/>
    <row r="28" spans="2:8" ht="15.75" customHeight="1"/>
    <row r="29" spans="2:8" ht="15.75" customHeight="1"/>
    <row r="30" spans="2:8" ht="15.75" customHeight="1"/>
    <row r="31" spans="2:8" ht="15.75" customHeight="1"/>
    <row r="32" spans="2: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G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53125" defaultRowHeight="15" customHeight="1"/>
  <cols>
    <col min="1" max="1" width="55" customWidth="1"/>
    <col min="2" max="6" width="14.453125" customWidth="1"/>
  </cols>
  <sheetData>
    <row r="1" spans="1:33" ht="15.75" customHeight="1">
      <c r="A1" s="9" t="s">
        <v>41</v>
      </c>
      <c r="B1" s="10"/>
      <c r="C1" s="11">
        <v>32</v>
      </c>
      <c r="D1" s="11">
        <v>34</v>
      </c>
      <c r="E1" s="11">
        <v>36</v>
      </c>
      <c r="F1" s="11">
        <v>38</v>
      </c>
      <c r="G1" s="11">
        <v>40</v>
      </c>
      <c r="H1" s="11">
        <v>42</v>
      </c>
      <c r="I1" s="11">
        <v>44</v>
      </c>
      <c r="J1" s="11">
        <v>46</v>
      </c>
      <c r="K1" s="11">
        <v>48</v>
      </c>
      <c r="L1" s="11">
        <v>50</v>
      </c>
      <c r="M1" s="11">
        <v>52</v>
      </c>
      <c r="N1" s="1"/>
      <c r="O1" s="10"/>
      <c r="P1" s="10"/>
      <c r="Q1" s="10"/>
      <c r="R1" s="10"/>
      <c r="S1" s="10"/>
      <c r="T1" s="10"/>
      <c r="U1" s="10"/>
      <c r="V1" s="10"/>
      <c r="W1" s="10"/>
      <c r="X1" s="10"/>
      <c r="Y1" s="10"/>
      <c r="Z1" s="10"/>
      <c r="AA1" s="10"/>
      <c r="AB1" s="10"/>
      <c r="AC1" s="10"/>
      <c r="AD1" s="10"/>
      <c r="AE1" s="10"/>
      <c r="AF1" s="10"/>
      <c r="AG1" s="10"/>
    </row>
    <row r="2" spans="1:33" ht="15.75" customHeight="1">
      <c r="C2" s="11"/>
      <c r="D2" s="11"/>
    </row>
    <row r="3" spans="1:33" ht="15.75" customHeight="1">
      <c r="A3" s="10" t="s">
        <v>17</v>
      </c>
      <c r="B3" s="1">
        <v>2</v>
      </c>
      <c r="C3" s="11"/>
      <c r="D3" s="11"/>
    </row>
    <row r="4" spans="1:33" ht="15.75" customHeight="1">
      <c r="A4" s="10" t="s">
        <v>18</v>
      </c>
      <c r="B4" s="1">
        <v>3</v>
      </c>
      <c r="C4" s="11"/>
      <c r="D4" s="11"/>
    </row>
    <row r="5" spans="1:33" ht="15.75" customHeight="1">
      <c r="A5" s="4" t="s">
        <v>44</v>
      </c>
      <c r="C5" s="11">
        <v>2</v>
      </c>
      <c r="D5" s="11">
        <v>2</v>
      </c>
      <c r="E5" s="11">
        <v>2</v>
      </c>
      <c r="F5" s="11">
        <v>2</v>
      </c>
      <c r="G5" s="11">
        <v>2</v>
      </c>
      <c r="H5" s="11">
        <v>2</v>
      </c>
      <c r="I5" s="11">
        <v>2</v>
      </c>
      <c r="J5" s="11">
        <v>3</v>
      </c>
      <c r="K5" s="11">
        <v>3</v>
      </c>
      <c r="L5" s="11">
        <v>3</v>
      </c>
      <c r="M5" s="11">
        <v>3</v>
      </c>
    </row>
    <row r="6" spans="1:33" ht="15.75" customHeight="1">
      <c r="A6" s="4" t="s">
        <v>45</v>
      </c>
      <c r="C6" s="11">
        <v>1</v>
      </c>
      <c r="D6" s="11">
        <v>1</v>
      </c>
      <c r="E6" s="11">
        <v>1</v>
      </c>
      <c r="F6" s="11">
        <v>1</v>
      </c>
      <c r="G6" s="11">
        <v>1</v>
      </c>
      <c r="H6" s="11">
        <v>2</v>
      </c>
      <c r="I6" s="11">
        <v>2</v>
      </c>
      <c r="J6" s="11">
        <v>2</v>
      </c>
      <c r="K6" s="11">
        <v>2</v>
      </c>
      <c r="L6" s="11">
        <v>2</v>
      </c>
      <c r="M6" s="11">
        <v>2</v>
      </c>
    </row>
    <row r="7" spans="1:33" ht="15.75" customHeight="1">
      <c r="A7" s="4" t="s">
        <v>46</v>
      </c>
      <c r="C7" s="11"/>
      <c r="D7" s="11"/>
      <c r="E7" s="11">
        <v>1</v>
      </c>
      <c r="F7" s="11">
        <v>1</v>
      </c>
      <c r="G7" s="11">
        <v>1</v>
      </c>
      <c r="H7" s="11"/>
      <c r="I7" s="11"/>
      <c r="J7" s="11"/>
      <c r="K7" s="11"/>
      <c r="L7" s="11"/>
      <c r="M7" s="11"/>
    </row>
    <row r="8" spans="1:33" ht="15.75" customHeight="1">
      <c r="A8" s="4" t="s">
        <v>48</v>
      </c>
      <c r="C8" s="11"/>
      <c r="D8" s="11"/>
      <c r="E8" s="11"/>
      <c r="F8" s="11"/>
      <c r="G8" s="11"/>
      <c r="H8" s="11"/>
      <c r="I8" s="11"/>
      <c r="J8" s="11"/>
      <c r="K8" s="11"/>
      <c r="L8" s="11"/>
      <c r="M8" s="11"/>
    </row>
    <row r="9" spans="1:33" ht="15.75" customHeight="1">
      <c r="A9" s="4" t="s">
        <v>49</v>
      </c>
      <c r="C9" s="11">
        <v>1</v>
      </c>
      <c r="D9" s="11">
        <v>1</v>
      </c>
      <c r="E9" s="11">
        <v>1</v>
      </c>
      <c r="F9" s="11">
        <v>1</v>
      </c>
      <c r="G9" s="11">
        <v>1</v>
      </c>
      <c r="H9" s="11">
        <v>2</v>
      </c>
      <c r="I9" s="11">
        <v>2</v>
      </c>
      <c r="J9" s="11">
        <v>2</v>
      </c>
      <c r="K9" s="11">
        <v>2</v>
      </c>
      <c r="L9" s="11">
        <v>2</v>
      </c>
      <c r="M9" s="11">
        <v>3</v>
      </c>
    </row>
    <row r="10" spans="1:33" ht="15.75" customHeight="1">
      <c r="A10" s="12" t="s">
        <v>50</v>
      </c>
      <c r="C10" s="11"/>
      <c r="D10" s="11">
        <v>2</v>
      </c>
      <c r="E10" s="11">
        <v>2</v>
      </c>
      <c r="F10" s="1"/>
      <c r="G10" s="11">
        <v>2</v>
      </c>
      <c r="H10" s="11">
        <v>3</v>
      </c>
      <c r="I10" s="11">
        <v>3</v>
      </c>
      <c r="J10" s="11">
        <v>3</v>
      </c>
      <c r="K10" s="11">
        <v>4</v>
      </c>
      <c r="L10" s="11">
        <v>4</v>
      </c>
      <c r="M10" s="11">
        <v>4</v>
      </c>
    </row>
    <row r="11" spans="1:33" ht="15.75" customHeight="1">
      <c r="A11" s="14" t="s">
        <v>52</v>
      </c>
      <c r="B11" s="1"/>
      <c r="C11" s="11">
        <v>2</v>
      </c>
      <c r="D11" s="11">
        <v>2</v>
      </c>
      <c r="E11" s="11">
        <v>2</v>
      </c>
      <c r="F11" s="11">
        <v>2</v>
      </c>
      <c r="G11" s="11">
        <v>2</v>
      </c>
      <c r="H11" s="11">
        <v>2</v>
      </c>
      <c r="I11" s="11">
        <v>2</v>
      </c>
      <c r="J11" s="11">
        <v>2</v>
      </c>
      <c r="K11" s="11">
        <v>2</v>
      </c>
      <c r="L11" s="11">
        <v>3</v>
      </c>
      <c r="M11" s="11">
        <v>2</v>
      </c>
    </row>
    <row r="12" spans="1:33" ht="15.75" customHeight="1">
      <c r="A12" s="1" t="s">
        <v>53</v>
      </c>
      <c r="C12" s="11">
        <v>2</v>
      </c>
      <c r="D12" s="11">
        <v>2</v>
      </c>
      <c r="E12" s="11">
        <v>1</v>
      </c>
      <c r="F12" s="11">
        <v>2</v>
      </c>
      <c r="G12" s="11">
        <v>2</v>
      </c>
      <c r="H12" s="11">
        <v>2</v>
      </c>
      <c r="I12" s="11">
        <v>2</v>
      </c>
      <c r="J12" s="11">
        <v>2</v>
      </c>
      <c r="K12" s="11">
        <v>2</v>
      </c>
      <c r="L12" s="11">
        <v>2</v>
      </c>
      <c r="M12" s="11">
        <v>2</v>
      </c>
    </row>
    <row r="13" spans="1:33" ht="15.75" customHeight="1">
      <c r="A13" s="1" t="s">
        <v>55</v>
      </c>
      <c r="C13" s="11">
        <v>1</v>
      </c>
      <c r="D13" s="11">
        <v>1</v>
      </c>
      <c r="E13" s="11"/>
      <c r="F13" s="11">
        <v>1</v>
      </c>
      <c r="G13" s="11">
        <v>1</v>
      </c>
      <c r="H13" s="11"/>
      <c r="I13" s="11"/>
      <c r="J13" s="11"/>
      <c r="K13" s="11"/>
      <c r="L13" s="11"/>
      <c r="M13" s="11"/>
    </row>
    <row r="14" spans="1:33" ht="15.75" customHeight="1">
      <c r="A14" s="16" t="s">
        <v>56</v>
      </c>
      <c r="C14" s="11"/>
      <c r="D14" s="11"/>
      <c r="E14" s="11">
        <v>7</v>
      </c>
      <c r="F14" s="11"/>
      <c r="G14" s="11"/>
      <c r="H14" s="11">
        <v>3</v>
      </c>
      <c r="I14" s="11">
        <v>3</v>
      </c>
      <c r="J14" s="11">
        <v>3</v>
      </c>
      <c r="K14" s="11">
        <v>3</v>
      </c>
      <c r="L14" s="11">
        <v>3</v>
      </c>
      <c r="M14" s="11">
        <v>3</v>
      </c>
    </row>
    <row r="15" spans="1:33" ht="15.75" customHeight="1">
      <c r="A15" s="16" t="s">
        <v>57</v>
      </c>
      <c r="C15" s="11"/>
      <c r="D15" s="11"/>
      <c r="E15" s="11"/>
      <c r="F15" s="11"/>
      <c r="G15" s="11"/>
      <c r="H15" s="11">
        <v>4</v>
      </c>
      <c r="I15" s="11">
        <v>4</v>
      </c>
      <c r="J15" s="11">
        <v>3</v>
      </c>
      <c r="K15" s="11">
        <v>4</v>
      </c>
      <c r="L15" s="11">
        <v>2</v>
      </c>
      <c r="M15" s="11">
        <v>3</v>
      </c>
    </row>
    <row r="16" spans="1:33" ht="15.75" customHeight="1">
      <c r="A16" s="16" t="s">
        <v>59</v>
      </c>
      <c r="C16" s="11"/>
      <c r="D16" s="11"/>
    </row>
    <row r="17" spans="1:13" ht="15.75" customHeight="1">
      <c r="C17" s="11"/>
      <c r="D17" s="11"/>
    </row>
    <row r="18" spans="1:13" ht="15.75" customHeight="1">
      <c r="A18" s="10" t="s">
        <v>17</v>
      </c>
      <c r="B18" s="1">
        <v>2.5</v>
      </c>
      <c r="C18" s="11"/>
      <c r="D18" s="11"/>
    </row>
    <row r="19" spans="1:13" ht="15.75" customHeight="1">
      <c r="A19" s="10" t="s">
        <v>18</v>
      </c>
      <c r="B19" s="1">
        <v>3</v>
      </c>
      <c r="C19" s="11"/>
      <c r="D19" s="11"/>
    </row>
    <row r="20" spans="1:13" ht="15.75" customHeight="1">
      <c r="A20" s="4" t="s">
        <v>44</v>
      </c>
      <c r="C20" s="11">
        <v>2</v>
      </c>
      <c r="D20" s="11">
        <v>2</v>
      </c>
      <c r="E20" s="11">
        <v>2</v>
      </c>
      <c r="F20" s="11">
        <v>2</v>
      </c>
      <c r="G20" s="11">
        <v>2</v>
      </c>
      <c r="H20" s="11">
        <v>3</v>
      </c>
      <c r="I20" s="11">
        <v>3</v>
      </c>
      <c r="J20" s="11">
        <v>3</v>
      </c>
      <c r="K20" s="11">
        <v>3</v>
      </c>
      <c r="L20" s="11">
        <v>3</v>
      </c>
      <c r="M20" s="11">
        <v>3</v>
      </c>
    </row>
    <row r="21" spans="1:13" ht="15.75" customHeight="1">
      <c r="A21" s="4" t="s">
        <v>45</v>
      </c>
      <c r="C21" s="11">
        <v>1</v>
      </c>
      <c r="D21" s="11">
        <v>1</v>
      </c>
      <c r="E21" s="11">
        <v>1</v>
      </c>
      <c r="F21" s="11">
        <v>1</v>
      </c>
      <c r="G21" s="11">
        <v>2</v>
      </c>
      <c r="H21" s="11">
        <v>2</v>
      </c>
      <c r="I21" s="11">
        <v>3</v>
      </c>
      <c r="J21" s="11">
        <v>3</v>
      </c>
      <c r="K21" s="11">
        <v>3</v>
      </c>
      <c r="L21" s="11">
        <v>3</v>
      </c>
      <c r="M21" s="11">
        <v>3</v>
      </c>
    </row>
    <row r="22" spans="1:13" ht="15.75" customHeight="1">
      <c r="A22" s="4" t="s">
        <v>46</v>
      </c>
      <c r="C22" s="11"/>
      <c r="D22" s="11"/>
      <c r="E22" s="11"/>
      <c r="F22" s="11"/>
      <c r="G22" s="11"/>
      <c r="H22" s="11"/>
      <c r="I22" s="11"/>
      <c r="J22" s="11"/>
      <c r="K22" s="11"/>
      <c r="L22" s="11"/>
      <c r="M22" s="11"/>
    </row>
    <row r="23" spans="1:13" ht="15.75" customHeight="1">
      <c r="A23" s="4"/>
      <c r="C23" s="11"/>
      <c r="D23" s="11"/>
      <c r="E23" s="11"/>
      <c r="F23" s="11"/>
      <c r="G23" s="11"/>
      <c r="H23" s="11"/>
      <c r="I23" s="11"/>
      <c r="J23" s="11"/>
      <c r="K23" s="11"/>
      <c r="L23" s="11"/>
      <c r="M23" s="11"/>
    </row>
    <row r="24" spans="1:13" ht="15.75" customHeight="1">
      <c r="A24" s="4" t="s">
        <v>49</v>
      </c>
      <c r="C24" s="11">
        <v>2</v>
      </c>
      <c r="D24" s="11">
        <v>2</v>
      </c>
      <c r="E24" s="11">
        <v>3</v>
      </c>
      <c r="F24" s="11">
        <v>3</v>
      </c>
      <c r="G24" s="11">
        <v>3</v>
      </c>
      <c r="H24" s="11">
        <v>2</v>
      </c>
      <c r="I24" s="11">
        <v>2</v>
      </c>
      <c r="J24" s="11">
        <v>2</v>
      </c>
      <c r="K24" s="11">
        <v>3</v>
      </c>
      <c r="L24" s="11">
        <v>3</v>
      </c>
      <c r="M24" s="11">
        <v>4</v>
      </c>
    </row>
    <row r="25" spans="1:13" ht="15.75" customHeight="1">
      <c r="A25" s="12" t="s">
        <v>50</v>
      </c>
      <c r="C25" s="11"/>
      <c r="D25" s="11"/>
      <c r="E25" s="1"/>
      <c r="F25" s="1"/>
      <c r="G25" s="11">
        <v>2</v>
      </c>
      <c r="H25" s="11">
        <v>4</v>
      </c>
      <c r="I25" s="11">
        <v>4</v>
      </c>
      <c r="J25" s="11">
        <v>4</v>
      </c>
      <c r="K25" s="11">
        <v>3</v>
      </c>
      <c r="L25" s="11">
        <v>5</v>
      </c>
      <c r="M25" s="11">
        <v>3</v>
      </c>
    </row>
    <row r="26" spans="1:13" ht="15.75" customHeight="1">
      <c r="A26" s="14" t="s">
        <v>52</v>
      </c>
      <c r="B26" s="1"/>
      <c r="C26" s="11"/>
      <c r="D26" s="11"/>
      <c r="E26" s="1"/>
      <c r="F26" s="1"/>
      <c r="G26" s="1"/>
      <c r="H26" s="1"/>
      <c r="I26" s="1"/>
      <c r="J26" s="1"/>
      <c r="K26" s="1"/>
      <c r="L26" s="1"/>
      <c r="M26" s="1"/>
    </row>
    <row r="27" spans="1:13" ht="15.75" customHeight="1">
      <c r="A27" s="1" t="s">
        <v>53</v>
      </c>
      <c r="C27" s="11">
        <v>3</v>
      </c>
      <c r="D27" s="11">
        <v>3</v>
      </c>
      <c r="E27" s="11">
        <v>3</v>
      </c>
      <c r="F27" s="11">
        <v>3</v>
      </c>
      <c r="G27" s="11">
        <v>3</v>
      </c>
      <c r="H27" s="11">
        <v>3</v>
      </c>
      <c r="I27" s="11">
        <v>3</v>
      </c>
      <c r="J27" s="11">
        <v>3</v>
      </c>
      <c r="K27" s="11">
        <v>3</v>
      </c>
      <c r="L27" s="11">
        <v>3</v>
      </c>
      <c r="M27" s="11">
        <v>3</v>
      </c>
    </row>
    <row r="28" spans="1:13" ht="15.75" customHeight="1">
      <c r="A28" s="1" t="s">
        <v>55</v>
      </c>
      <c r="C28" s="11">
        <v>1</v>
      </c>
      <c r="D28" s="11">
        <v>1</v>
      </c>
      <c r="E28" s="11">
        <v>1</v>
      </c>
      <c r="F28" s="11">
        <v>1</v>
      </c>
      <c r="G28" s="11">
        <v>1</v>
      </c>
      <c r="H28" s="11">
        <v>1</v>
      </c>
      <c r="I28" s="11">
        <v>1</v>
      </c>
      <c r="J28" s="11">
        <v>1</v>
      </c>
      <c r="K28" s="11">
        <v>1</v>
      </c>
      <c r="L28" s="11">
        <v>1</v>
      </c>
      <c r="M28" s="11">
        <v>1</v>
      </c>
    </row>
    <row r="29" spans="1:13" ht="15.75" customHeight="1">
      <c r="A29" s="16" t="s">
        <v>56</v>
      </c>
      <c r="C29" s="11">
        <v>5</v>
      </c>
      <c r="D29" s="11">
        <v>5</v>
      </c>
      <c r="E29" s="11">
        <v>4</v>
      </c>
      <c r="F29" s="11">
        <v>5</v>
      </c>
      <c r="G29" s="11">
        <v>4</v>
      </c>
      <c r="H29" s="11">
        <v>4</v>
      </c>
      <c r="I29" s="11">
        <v>3</v>
      </c>
      <c r="J29" s="11">
        <v>4</v>
      </c>
      <c r="K29" s="11">
        <v>3</v>
      </c>
      <c r="L29" s="11">
        <v>3</v>
      </c>
      <c r="M29" s="11">
        <v>2</v>
      </c>
    </row>
    <row r="30" spans="1:13" ht="15.75" customHeight="1">
      <c r="A30" s="16" t="s">
        <v>57</v>
      </c>
      <c r="C30" s="11"/>
      <c r="D30" s="11"/>
      <c r="E30" s="1"/>
      <c r="F30" s="1"/>
      <c r="G30" s="1"/>
      <c r="H30" s="1"/>
      <c r="I30" s="1"/>
      <c r="J30" s="1"/>
      <c r="K30" s="1"/>
      <c r="L30" s="1"/>
      <c r="M30" s="1"/>
    </row>
    <row r="31" spans="1:13" ht="15.75" customHeight="1">
      <c r="A31" s="16" t="s">
        <v>59</v>
      </c>
      <c r="C31" s="11"/>
      <c r="D31" s="11"/>
      <c r="E31" s="1"/>
      <c r="F31" s="1"/>
      <c r="G31" s="1"/>
      <c r="H31" s="1"/>
      <c r="I31" s="1"/>
      <c r="J31" s="1"/>
      <c r="K31" s="1"/>
      <c r="L31" s="1"/>
      <c r="M31" s="1"/>
    </row>
    <row r="32" spans="1:13" ht="15.75" customHeight="1">
      <c r="C32" s="11"/>
      <c r="D32" s="11"/>
    </row>
    <row r="33" spans="1:33" ht="15.75" customHeight="1">
      <c r="A33" s="10" t="s">
        <v>17</v>
      </c>
      <c r="B33" s="1">
        <v>3</v>
      </c>
      <c r="C33" s="11"/>
      <c r="D33" s="11"/>
    </row>
    <row r="34" spans="1:33" ht="15.75" customHeight="1">
      <c r="A34" s="10" t="s">
        <v>18</v>
      </c>
      <c r="B34" s="1">
        <v>5</v>
      </c>
      <c r="C34" s="11"/>
      <c r="D34" s="11"/>
    </row>
    <row r="35" spans="1:33" ht="15.75" customHeight="1">
      <c r="A35" s="4" t="s">
        <v>44</v>
      </c>
      <c r="C35" s="11">
        <v>2</v>
      </c>
      <c r="D35" s="11">
        <v>2</v>
      </c>
      <c r="E35" s="11">
        <v>3</v>
      </c>
      <c r="F35" s="11">
        <v>3</v>
      </c>
      <c r="G35" s="11">
        <v>3</v>
      </c>
      <c r="H35" s="11">
        <v>3</v>
      </c>
      <c r="I35" s="11">
        <v>3</v>
      </c>
      <c r="J35" s="11">
        <v>4</v>
      </c>
      <c r="K35" s="11">
        <v>4</v>
      </c>
      <c r="L35" s="11">
        <v>3</v>
      </c>
      <c r="M35" s="11">
        <v>5</v>
      </c>
    </row>
    <row r="36" spans="1:33" ht="15.75" customHeight="1">
      <c r="A36" s="4" t="s">
        <v>45</v>
      </c>
      <c r="C36" s="11">
        <v>2</v>
      </c>
      <c r="D36" s="11">
        <v>2</v>
      </c>
      <c r="E36" s="11">
        <v>2</v>
      </c>
      <c r="F36" s="11">
        <v>2</v>
      </c>
      <c r="G36" s="11">
        <v>3</v>
      </c>
      <c r="H36" s="11">
        <v>3</v>
      </c>
      <c r="I36" s="11">
        <v>3</v>
      </c>
      <c r="J36" s="11">
        <v>3</v>
      </c>
      <c r="K36" s="11">
        <v>3</v>
      </c>
      <c r="L36" s="11">
        <v>4</v>
      </c>
      <c r="M36" s="11">
        <v>5</v>
      </c>
    </row>
    <row r="37" spans="1:33" ht="15.75" customHeight="1">
      <c r="A37" s="4" t="s">
        <v>46</v>
      </c>
      <c r="C37" s="11"/>
      <c r="D37" s="11"/>
      <c r="E37" s="11"/>
      <c r="F37" s="11"/>
      <c r="G37" s="11"/>
      <c r="H37" s="11"/>
      <c r="I37" s="11"/>
      <c r="J37" s="11"/>
      <c r="K37" s="11"/>
      <c r="L37" s="11"/>
      <c r="M37" s="11"/>
    </row>
    <row r="38" spans="1:33" ht="15.75" customHeight="1">
      <c r="A38" s="4"/>
      <c r="C38" s="11"/>
      <c r="D38" s="11"/>
      <c r="E38" s="11"/>
      <c r="F38" s="11"/>
      <c r="G38" s="11"/>
      <c r="H38" s="11"/>
      <c r="I38" s="11"/>
      <c r="J38" s="11"/>
      <c r="K38" s="11"/>
      <c r="L38" s="11"/>
      <c r="M38" s="11"/>
    </row>
    <row r="39" spans="1:33" ht="15.75" customHeight="1">
      <c r="A39" s="4" t="s">
        <v>49</v>
      </c>
      <c r="C39" s="11">
        <v>2</v>
      </c>
      <c r="D39" s="11">
        <v>2</v>
      </c>
      <c r="E39" s="11">
        <v>2</v>
      </c>
      <c r="F39" s="11">
        <v>5</v>
      </c>
      <c r="G39" s="11">
        <v>2</v>
      </c>
      <c r="H39" s="11">
        <v>2</v>
      </c>
      <c r="I39" s="11">
        <v>3</v>
      </c>
      <c r="J39" s="11">
        <v>3</v>
      </c>
      <c r="K39" s="11">
        <v>4</v>
      </c>
      <c r="L39" s="11">
        <v>3</v>
      </c>
      <c r="M39" s="11">
        <v>4</v>
      </c>
    </row>
    <row r="40" spans="1:33" ht="15.75" customHeight="1">
      <c r="A40" s="12" t="s">
        <v>50</v>
      </c>
      <c r="C40" s="11">
        <v>4</v>
      </c>
      <c r="D40" s="11">
        <v>4</v>
      </c>
      <c r="E40" s="11">
        <v>6</v>
      </c>
      <c r="F40" s="11">
        <v>6</v>
      </c>
      <c r="G40" s="11">
        <v>6</v>
      </c>
      <c r="H40" s="11">
        <v>6</v>
      </c>
      <c r="I40" s="11">
        <v>6</v>
      </c>
      <c r="J40" s="11">
        <v>6</v>
      </c>
      <c r="K40" s="11">
        <v>8</v>
      </c>
      <c r="L40" s="11">
        <v>10</v>
      </c>
      <c r="M40" s="11">
        <v>12</v>
      </c>
    </row>
    <row r="41" spans="1:33" ht="15.75" customHeight="1">
      <c r="A41" s="14" t="s">
        <v>52</v>
      </c>
      <c r="B41" s="1"/>
      <c r="C41" s="11">
        <v>3</v>
      </c>
      <c r="D41" s="11">
        <v>3</v>
      </c>
      <c r="E41" s="11">
        <v>4</v>
      </c>
      <c r="F41" s="11">
        <v>6</v>
      </c>
      <c r="G41" s="11">
        <v>7</v>
      </c>
      <c r="H41" s="11">
        <v>7</v>
      </c>
      <c r="I41" s="11">
        <v>7</v>
      </c>
      <c r="J41" s="11">
        <v>7</v>
      </c>
      <c r="K41" s="11">
        <v>6</v>
      </c>
      <c r="L41" s="11">
        <v>8</v>
      </c>
      <c r="M41" s="11">
        <v>6</v>
      </c>
    </row>
    <row r="42" spans="1:33" ht="15.75" customHeight="1">
      <c r="A42" s="20" t="s">
        <v>53</v>
      </c>
      <c r="B42" s="20"/>
      <c r="C42" s="21">
        <v>3</v>
      </c>
      <c r="D42" s="21">
        <v>3</v>
      </c>
      <c r="E42" s="21">
        <v>2</v>
      </c>
      <c r="F42" s="21">
        <v>2</v>
      </c>
      <c r="G42" s="21">
        <v>2</v>
      </c>
      <c r="H42" s="21">
        <v>2</v>
      </c>
      <c r="I42" s="21">
        <v>2</v>
      </c>
      <c r="J42" s="21">
        <v>2</v>
      </c>
      <c r="K42" s="21">
        <v>2</v>
      </c>
      <c r="L42" s="21">
        <v>1</v>
      </c>
      <c r="M42" s="21">
        <v>1</v>
      </c>
      <c r="N42" s="20"/>
      <c r="O42" s="20"/>
      <c r="P42" s="20"/>
      <c r="Q42" s="20"/>
      <c r="R42" s="20"/>
      <c r="S42" s="20"/>
      <c r="T42" s="20"/>
      <c r="U42" s="20"/>
      <c r="V42" s="20"/>
      <c r="W42" s="20"/>
      <c r="X42" s="20"/>
      <c r="Y42" s="20"/>
      <c r="Z42" s="20"/>
      <c r="AA42" s="20"/>
      <c r="AB42" s="20"/>
      <c r="AC42" s="20"/>
      <c r="AD42" s="20"/>
      <c r="AE42" s="20"/>
      <c r="AF42" s="20"/>
      <c r="AG42" s="20"/>
    </row>
    <row r="43" spans="1:33" ht="15.75" customHeight="1">
      <c r="A43" s="1" t="s">
        <v>55</v>
      </c>
      <c r="C43" s="11">
        <v>1</v>
      </c>
      <c r="D43" s="11">
        <v>1</v>
      </c>
      <c r="E43" s="11">
        <v>1</v>
      </c>
      <c r="F43" s="11">
        <v>1</v>
      </c>
      <c r="G43" s="11"/>
      <c r="H43" s="11"/>
      <c r="I43" s="11"/>
      <c r="J43" s="11"/>
      <c r="K43" s="11"/>
      <c r="L43" s="11"/>
      <c r="M43" s="11"/>
    </row>
    <row r="44" spans="1:33" ht="15.75" customHeight="1">
      <c r="A44" s="16" t="s">
        <v>56</v>
      </c>
      <c r="C44" s="11">
        <v>4</v>
      </c>
      <c r="D44" s="11">
        <v>4</v>
      </c>
      <c r="E44" s="11">
        <v>5</v>
      </c>
      <c r="F44" s="11">
        <v>3</v>
      </c>
      <c r="G44" s="11">
        <v>7</v>
      </c>
      <c r="H44" s="11">
        <v>8</v>
      </c>
      <c r="I44" s="11">
        <v>7</v>
      </c>
      <c r="J44" s="11">
        <v>6</v>
      </c>
      <c r="K44" s="11">
        <v>7</v>
      </c>
      <c r="L44" s="11">
        <v>7</v>
      </c>
      <c r="M44" s="11">
        <v>7</v>
      </c>
    </row>
    <row r="45" spans="1:33" ht="15.75" customHeight="1">
      <c r="A45" s="16" t="s">
        <v>57</v>
      </c>
      <c r="C45" s="11"/>
      <c r="D45" s="11"/>
      <c r="E45" s="11"/>
      <c r="F45" s="11"/>
      <c r="G45" s="11"/>
      <c r="H45" s="11"/>
      <c r="I45" s="11"/>
      <c r="J45" s="11"/>
      <c r="K45" s="11"/>
      <c r="L45" s="11"/>
      <c r="M45" s="11"/>
    </row>
    <row r="46" spans="1:33" ht="15.75" customHeight="1">
      <c r="A46" s="16" t="s">
        <v>59</v>
      </c>
      <c r="C46" s="11"/>
      <c r="D46" s="11"/>
      <c r="E46" s="11"/>
      <c r="F46" s="11"/>
      <c r="G46" s="11"/>
      <c r="H46" s="11"/>
      <c r="I46" s="11"/>
      <c r="J46" s="11"/>
      <c r="K46" s="11"/>
      <c r="L46" s="11"/>
      <c r="M46" s="11"/>
    </row>
    <row r="47" spans="1:33" ht="15.75" customHeight="1">
      <c r="C47" s="11"/>
      <c r="D47" s="11"/>
      <c r="J47" s="1"/>
    </row>
    <row r="48" spans="1:33" ht="15.75" customHeight="1">
      <c r="A48" s="10" t="s">
        <v>17</v>
      </c>
      <c r="B48" s="1">
        <v>3.5</v>
      </c>
      <c r="C48" s="11"/>
      <c r="D48" s="11"/>
    </row>
    <row r="49" spans="1:13" ht="15.75" customHeight="1">
      <c r="A49" s="10" t="s">
        <v>18</v>
      </c>
      <c r="B49" s="1">
        <v>5</v>
      </c>
      <c r="C49" s="11"/>
      <c r="D49" s="11"/>
    </row>
    <row r="50" spans="1:13" ht="15.75" customHeight="1">
      <c r="A50" s="4" t="s">
        <v>44</v>
      </c>
      <c r="C50" s="11">
        <v>2</v>
      </c>
      <c r="D50" s="11">
        <v>2</v>
      </c>
      <c r="E50" s="11">
        <v>3</v>
      </c>
      <c r="F50" s="11">
        <v>3</v>
      </c>
      <c r="G50" s="11">
        <v>3</v>
      </c>
      <c r="H50" s="11">
        <v>3</v>
      </c>
      <c r="I50" s="11">
        <v>4</v>
      </c>
      <c r="J50" s="11">
        <v>4</v>
      </c>
      <c r="K50" s="11">
        <v>4</v>
      </c>
      <c r="L50" s="11">
        <v>5</v>
      </c>
      <c r="M50" s="11">
        <v>5</v>
      </c>
    </row>
    <row r="51" spans="1:13" ht="15.75" customHeight="1">
      <c r="A51" s="4" t="s">
        <v>45</v>
      </c>
      <c r="C51" s="11">
        <v>2</v>
      </c>
      <c r="D51" s="11">
        <v>2</v>
      </c>
      <c r="E51" s="11">
        <v>2</v>
      </c>
      <c r="F51" s="11">
        <v>2</v>
      </c>
      <c r="G51" s="11">
        <v>3</v>
      </c>
      <c r="H51" s="11">
        <v>3</v>
      </c>
      <c r="I51" s="11">
        <v>3</v>
      </c>
      <c r="J51" s="11">
        <v>3</v>
      </c>
      <c r="K51" s="11">
        <v>4</v>
      </c>
      <c r="L51" s="11">
        <v>4</v>
      </c>
      <c r="M51" s="11">
        <v>4</v>
      </c>
    </row>
    <row r="52" spans="1:13" ht="15.75" customHeight="1">
      <c r="A52" s="4" t="s">
        <v>46</v>
      </c>
      <c r="C52" s="11"/>
      <c r="D52" s="11"/>
      <c r="E52" s="11"/>
      <c r="F52" s="11"/>
      <c r="G52" s="11"/>
      <c r="H52" s="11"/>
      <c r="I52" s="11"/>
      <c r="J52" s="11"/>
      <c r="K52" s="11"/>
      <c r="L52" s="11"/>
      <c r="M52" s="11">
        <v>2</v>
      </c>
    </row>
    <row r="53" spans="1:13" ht="15.75" customHeight="1">
      <c r="A53" s="4"/>
      <c r="C53" s="11"/>
      <c r="D53" s="11"/>
      <c r="E53" s="11"/>
      <c r="F53" s="11"/>
      <c r="G53" s="11"/>
      <c r="H53" s="11"/>
      <c r="I53" s="11"/>
      <c r="J53" s="11"/>
      <c r="K53" s="11"/>
      <c r="L53" s="11"/>
      <c r="M53" s="11"/>
    </row>
    <row r="54" spans="1:13" ht="15.75" customHeight="1">
      <c r="A54" s="4" t="s">
        <v>49</v>
      </c>
      <c r="C54" s="11">
        <v>3</v>
      </c>
      <c r="D54" s="11">
        <v>3</v>
      </c>
      <c r="E54" s="11">
        <v>3</v>
      </c>
      <c r="F54" s="11">
        <v>3</v>
      </c>
      <c r="G54" s="11">
        <v>3</v>
      </c>
      <c r="H54" s="11">
        <v>3</v>
      </c>
      <c r="I54" s="11">
        <v>4</v>
      </c>
      <c r="J54" s="11">
        <v>4</v>
      </c>
      <c r="K54" s="11">
        <v>4</v>
      </c>
      <c r="L54" s="11">
        <v>4</v>
      </c>
      <c r="M54" s="11">
        <v>3</v>
      </c>
    </row>
    <row r="55" spans="1:13" ht="15.75" customHeight="1">
      <c r="A55" s="12" t="s">
        <v>50</v>
      </c>
      <c r="C55" s="11"/>
      <c r="D55" s="11"/>
      <c r="E55" s="11">
        <v>2</v>
      </c>
      <c r="F55" s="11">
        <v>2</v>
      </c>
      <c r="G55" s="11">
        <v>3</v>
      </c>
      <c r="H55" s="11">
        <v>6</v>
      </c>
      <c r="I55" s="11">
        <v>6</v>
      </c>
      <c r="J55" s="11">
        <v>7</v>
      </c>
      <c r="K55" s="11">
        <v>8</v>
      </c>
      <c r="L55" s="11">
        <v>10</v>
      </c>
      <c r="M55" s="11">
        <v>8</v>
      </c>
    </row>
    <row r="56" spans="1:13" ht="15.75" customHeight="1">
      <c r="A56" s="14" t="s">
        <v>52</v>
      </c>
      <c r="B56" s="1"/>
      <c r="C56" s="11">
        <v>4</v>
      </c>
      <c r="D56" s="11">
        <v>4</v>
      </c>
      <c r="E56" s="11">
        <v>4</v>
      </c>
      <c r="F56" s="11">
        <v>5</v>
      </c>
      <c r="G56" s="11">
        <v>4</v>
      </c>
      <c r="H56" s="11">
        <v>5</v>
      </c>
      <c r="I56" s="11">
        <v>6</v>
      </c>
      <c r="J56" s="11">
        <v>4</v>
      </c>
      <c r="K56" s="11">
        <v>4</v>
      </c>
      <c r="L56" s="11">
        <v>7</v>
      </c>
      <c r="M56" s="11">
        <v>8</v>
      </c>
    </row>
    <row r="57" spans="1:13" ht="15.75" customHeight="1">
      <c r="A57" s="1" t="s">
        <v>53</v>
      </c>
      <c r="C57" s="11">
        <v>3</v>
      </c>
      <c r="D57" s="11">
        <v>3</v>
      </c>
      <c r="E57" s="11">
        <v>3</v>
      </c>
      <c r="F57" s="11">
        <v>3</v>
      </c>
      <c r="G57" s="11">
        <v>3</v>
      </c>
      <c r="H57" s="11">
        <v>3</v>
      </c>
      <c r="I57" s="11">
        <v>4</v>
      </c>
      <c r="J57" s="11">
        <v>2</v>
      </c>
      <c r="K57" s="11">
        <v>2</v>
      </c>
      <c r="L57" s="11">
        <v>2</v>
      </c>
      <c r="M57" s="11">
        <v>2</v>
      </c>
    </row>
    <row r="58" spans="1:13" ht="15.75" customHeight="1">
      <c r="A58" s="1" t="s">
        <v>55</v>
      </c>
      <c r="C58" s="11">
        <v>1</v>
      </c>
      <c r="D58" s="11">
        <v>1</v>
      </c>
      <c r="E58" s="11">
        <v>1</v>
      </c>
      <c r="F58" s="11">
        <v>1</v>
      </c>
      <c r="G58" s="11">
        <v>1</v>
      </c>
      <c r="H58" s="11">
        <v>2</v>
      </c>
      <c r="I58" s="11">
        <v>1</v>
      </c>
      <c r="J58" s="11">
        <v>1</v>
      </c>
      <c r="K58" s="11">
        <v>1</v>
      </c>
      <c r="L58" s="1"/>
      <c r="M58" s="1"/>
    </row>
    <row r="59" spans="1:13" ht="15.75" customHeight="1">
      <c r="A59" s="16" t="s">
        <v>56</v>
      </c>
      <c r="C59" s="11">
        <v>7</v>
      </c>
      <c r="D59" s="11">
        <v>7</v>
      </c>
      <c r="E59" s="11">
        <v>6</v>
      </c>
      <c r="F59" s="11">
        <v>6</v>
      </c>
      <c r="G59" s="11">
        <v>7</v>
      </c>
      <c r="H59" s="11">
        <v>6</v>
      </c>
      <c r="I59" s="11">
        <v>5</v>
      </c>
      <c r="J59" s="11">
        <v>4</v>
      </c>
      <c r="K59" s="11">
        <v>5</v>
      </c>
      <c r="L59" s="11">
        <v>9</v>
      </c>
      <c r="M59" s="11">
        <v>6</v>
      </c>
    </row>
    <row r="60" spans="1:13" ht="15.75" customHeight="1">
      <c r="A60" s="16" t="s">
        <v>57</v>
      </c>
      <c r="C60" s="11"/>
      <c r="D60" s="11"/>
      <c r="E60" s="11"/>
      <c r="F60" s="11"/>
      <c r="G60" s="11"/>
      <c r="H60" s="11"/>
      <c r="I60" s="1"/>
      <c r="J60" s="11">
        <v>3</v>
      </c>
      <c r="K60" s="1"/>
      <c r="L60" s="11"/>
      <c r="M60" s="11"/>
    </row>
    <row r="61" spans="1:13" ht="15.75" customHeight="1">
      <c r="A61" s="16" t="s">
        <v>59</v>
      </c>
      <c r="C61" s="11"/>
      <c r="D61" s="11"/>
      <c r="E61" s="1"/>
      <c r="F61" s="1"/>
      <c r="G61" s="1"/>
      <c r="H61" s="1"/>
      <c r="I61" s="1"/>
      <c r="J61" s="11">
        <v>3</v>
      </c>
      <c r="K61" s="1"/>
      <c r="L61" s="1"/>
      <c r="M61" s="1"/>
    </row>
    <row r="62" spans="1:13" ht="15.75" customHeight="1">
      <c r="C62" s="11"/>
      <c r="D62" s="11"/>
    </row>
    <row r="63" spans="1:13" ht="15.75" customHeight="1">
      <c r="A63" s="10" t="s">
        <v>17</v>
      </c>
      <c r="B63" s="1">
        <v>4</v>
      </c>
      <c r="C63" s="11"/>
      <c r="D63" s="11"/>
    </row>
    <row r="64" spans="1:13" ht="15.75" customHeight="1">
      <c r="A64" s="10" t="s">
        <v>18</v>
      </c>
      <c r="B64" s="1">
        <v>6.5</v>
      </c>
      <c r="C64" s="11"/>
      <c r="D64" s="11"/>
    </row>
    <row r="65" spans="1:13" ht="15.75" customHeight="1">
      <c r="A65" s="4" t="s">
        <v>44</v>
      </c>
      <c r="C65" s="11">
        <v>3</v>
      </c>
      <c r="D65" s="11">
        <v>3</v>
      </c>
      <c r="E65" s="11">
        <v>3</v>
      </c>
      <c r="F65" s="11">
        <v>3</v>
      </c>
      <c r="G65" s="11">
        <v>3</v>
      </c>
      <c r="H65" s="11">
        <v>3</v>
      </c>
      <c r="I65" s="11">
        <v>4</v>
      </c>
      <c r="J65" s="11">
        <v>5</v>
      </c>
      <c r="K65" s="11">
        <v>5</v>
      </c>
      <c r="L65" s="11">
        <v>5</v>
      </c>
      <c r="M65" s="11">
        <v>6</v>
      </c>
    </row>
    <row r="66" spans="1:13" ht="15.75" customHeight="1">
      <c r="A66" s="4" t="s">
        <v>45</v>
      </c>
      <c r="C66" s="11">
        <v>2</v>
      </c>
      <c r="D66" s="11">
        <v>2</v>
      </c>
      <c r="E66" s="11">
        <v>2</v>
      </c>
      <c r="F66" s="11">
        <v>2</v>
      </c>
      <c r="G66" s="11">
        <v>3</v>
      </c>
      <c r="H66" s="11">
        <v>3</v>
      </c>
      <c r="I66" s="11">
        <v>4</v>
      </c>
      <c r="J66" s="11">
        <v>4</v>
      </c>
      <c r="K66" s="11">
        <v>4</v>
      </c>
      <c r="L66" s="11">
        <v>5</v>
      </c>
      <c r="M66" s="11">
        <v>5</v>
      </c>
    </row>
    <row r="67" spans="1:13" ht="15.75" customHeight="1">
      <c r="A67" s="4" t="s">
        <v>46</v>
      </c>
      <c r="C67" s="11"/>
      <c r="D67" s="11"/>
      <c r="E67" s="11"/>
      <c r="F67" s="11"/>
      <c r="G67" s="11"/>
      <c r="H67" s="11"/>
      <c r="I67" s="11"/>
      <c r="J67" s="11"/>
      <c r="K67" s="11">
        <v>2</v>
      </c>
      <c r="L67" s="11"/>
      <c r="M67" s="11">
        <v>2</v>
      </c>
    </row>
    <row r="68" spans="1:13" ht="15.75" customHeight="1">
      <c r="A68" s="4"/>
      <c r="C68" s="11"/>
      <c r="D68" s="11"/>
      <c r="E68" s="11"/>
      <c r="F68" s="11"/>
      <c r="G68" s="11"/>
      <c r="H68" s="11"/>
      <c r="I68" s="11"/>
      <c r="J68" s="11"/>
      <c r="K68" s="11"/>
      <c r="L68" s="11"/>
      <c r="M68" s="11"/>
    </row>
    <row r="69" spans="1:13" ht="15.75" customHeight="1">
      <c r="A69" s="4" t="s">
        <v>49</v>
      </c>
      <c r="C69" s="11">
        <v>3</v>
      </c>
      <c r="D69" s="11">
        <v>3</v>
      </c>
      <c r="E69" s="11">
        <v>4</v>
      </c>
      <c r="F69" s="11">
        <v>4</v>
      </c>
      <c r="G69" s="11">
        <v>4</v>
      </c>
      <c r="H69" s="11">
        <v>4</v>
      </c>
      <c r="I69" s="11">
        <v>4</v>
      </c>
      <c r="J69" s="11">
        <v>3</v>
      </c>
      <c r="K69" s="11">
        <v>3</v>
      </c>
      <c r="L69" s="11">
        <v>4</v>
      </c>
      <c r="M69" s="11">
        <v>3</v>
      </c>
    </row>
    <row r="70" spans="1:13" ht="15.75" customHeight="1">
      <c r="A70" s="12" t="s">
        <v>50</v>
      </c>
      <c r="C70" s="11">
        <v>6</v>
      </c>
      <c r="D70" s="11">
        <v>6</v>
      </c>
      <c r="E70" s="11">
        <v>6</v>
      </c>
      <c r="F70" s="11">
        <v>6</v>
      </c>
      <c r="G70" s="11">
        <v>10</v>
      </c>
      <c r="H70" s="11">
        <v>10</v>
      </c>
      <c r="I70" s="11">
        <v>14</v>
      </c>
      <c r="J70" s="11">
        <v>20</v>
      </c>
      <c r="K70" s="11">
        <v>20</v>
      </c>
      <c r="L70" s="11">
        <v>22</v>
      </c>
      <c r="M70" s="11">
        <v>22</v>
      </c>
    </row>
    <row r="71" spans="1:13" ht="15.75" customHeight="1">
      <c r="A71" s="14" t="s">
        <v>52</v>
      </c>
      <c r="B71" s="1"/>
      <c r="C71" s="11">
        <v>6</v>
      </c>
      <c r="D71" s="11">
        <v>7</v>
      </c>
      <c r="E71" s="11">
        <v>7</v>
      </c>
      <c r="F71" s="11">
        <v>8</v>
      </c>
      <c r="G71" s="11">
        <v>7</v>
      </c>
      <c r="H71" s="11">
        <v>8</v>
      </c>
      <c r="I71" s="11">
        <v>6</v>
      </c>
      <c r="J71" s="11">
        <v>5</v>
      </c>
      <c r="K71" s="11">
        <v>5</v>
      </c>
      <c r="L71" s="11">
        <v>5</v>
      </c>
      <c r="M71" s="11">
        <v>5</v>
      </c>
    </row>
    <row r="72" spans="1:13" ht="15.75" customHeight="1">
      <c r="A72" s="1" t="s">
        <v>53</v>
      </c>
      <c r="C72" s="11">
        <v>2</v>
      </c>
      <c r="D72" s="11">
        <v>2</v>
      </c>
      <c r="E72" s="11">
        <v>2</v>
      </c>
      <c r="F72" s="11">
        <v>2</v>
      </c>
      <c r="G72" s="11">
        <v>2</v>
      </c>
      <c r="H72" s="11">
        <v>2</v>
      </c>
      <c r="I72" s="11">
        <v>2</v>
      </c>
      <c r="J72" s="11">
        <v>2</v>
      </c>
      <c r="K72" s="11">
        <v>2</v>
      </c>
      <c r="L72" s="11">
        <v>2</v>
      </c>
      <c r="M72" s="11">
        <v>2</v>
      </c>
    </row>
    <row r="73" spans="1:13" ht="15.75" customHeight="1">
      <c r="A73" s="1" t="s">
        <v>55</v>
      </c>
      <c r="C73" s="11">
        <v>1</v>
      </c>
      <c r="D73" s="11">
        <v>1</v>
      </c>
      <c r="E73" s="11">
        <v>1</v>
      </c>
      <c r="F73" s="11">
        <v>1</v>
      </c>
      <c r="G73" s="11">
        <v>1</v>
      </c>
      <c r="H73" s="11">
        <v>1</v>
      </c>
      <c r="I73" s="11">
        <v>1</v>
      </c>
      <c r="J73" s="11">
        <v>1</v>
      </c>
      <c r="K73" s="11">
        <v>1</v>
      </c>
      <c r="L73" s="11">
        <v>1</v>
      </c>
      <c r="M73" s="11">
        <v>1</v>
      </c>
    </row>
    <row r="74" spans="1:13" ht="15.75" customHeight="1">
      <c r="A74" s="16" t="s">
        <v>56</v>
      </c>
      <c r="C74" s="11">
        <v>12</v>
      </c>
      <c r="D74" s="11">
        <v>11</v>
      </c>
      <c r="E74" s="11">
        <v>10</v>
      </c>
      <c r="F74" s="11">
        <v>10</v>
      </c>
      <c r="G74" s="11">
        <v>11</v>
      </c>
      <c r="H74" s="11">
        <v>10</v>
      </c>
      <c r="I74" s="11">
        <v>11</v>
      </c>
      <c r="J74" s="11">
        <v>14</v>
      </c>
      <c r="K74" s="11">
        <v>12</v>
      </c>
      <c r="L74" s="11">
        <v>12</v>
      </c>
      <c r="M74" s="11">
        <v>10</v>
      </c>
    </row>
    <row r="75" spans="1:13" ht="15.75" customHeight="1">
      <c r="A75" s="16" t="s">
        <v>57</v>
      </c>
      <c r="C75" s="11"/>
      <c r="D75" s="11"/>
      <c r="E75" s="11"/>
      <c r="F75" s="11"/>
      <c r="G75" s="11"/>
      <c r="H75" s="11"/>
      <c r="I75" s="11"/>
      <c r="J75" s="11"/>
      <c r="K75" s="11"/>
      <c r="L75" s="11"/>
      <c r="M75" s="11"/>
    </row>
    <row r="76" spans="1:13" ht="15.75" customHeight="1">
      <c r="A76" s="16" t="s">
        <v>59</v>
      </c>
      <c r="C76" s="11"/>
      <c r="D76" s="11"/>
      <c r="E76" s="11"/>
      <c r="F76" s="11"/>
      <c r="G76" s="11"/>
      <c r="H76" s="11"/>
      <c r="I76" s="11"/>
      <c r="J76" s="11"/>
      <c r="K76" s="11"/>
      <c r="L76" s="11"/>
      <c r="M76" s="11"/>
    </row>
    <row r="77" spans="1:13" ht="15.75" customHeight="1">
      <c r="C77" s="11"/>
      <c r="D77" s="11"/>
    </row>
    <row r="78" spans="1:13" ht="15.75" customHeight="1">
      <c r="A78" s="10" t="s">
        <v>17</v>
      </c>
      <c r="B78" s="1">
        <v>4.5</v>
      </c>
      <c r="C78" s="11"/>
      <c r="D78" s="11"/>
    </row>
    <row r="79" spans="1:13" ht="15.75" customHeight="1">
      <c r="A79" s="10" t="s">
        <v>18</v>
      </c>
      <c r="B79" s="1">
        <v>7</v>
      </c>
      <c r="C79" s="11"/>
      <c r="D79" s="11"/>
    </row>
    <row r="80" spans="1:13" ht="15.75" customHeight="1">
      <c r="A80" s="4" t="s">
        <v>44</v>
      </c>
      <c r="C80" s="11">
        <v>3</v>
      </c>
      <c r="D80" s="11">
        <v>3</v>
      </c>
      <c r="E80" s="11">
        <v>3</v>
      </c>
      <c r="F80" s="11">
        <v>4</v>
      </c>
      <c r="G80" s="11">
        <v>4</v>
      </c>
      <c r="H80" s="11">
        <v>4</v>
      </c>
      <c r="I80" s="11">
        <v>5</v>
      </c>
      <c r="J80" s="11">
        <v>5</v>
      </c>
      <c r="K80" s="11">
        <v>6</v>
      </c>
      <c r="L80" s="11">
        <v>7</v>
      </c>
      <c r="M80" s="11">
        <v>7</v>
      </c>
    </row>
    <row r="81" spans="1:13" ht="15.75" customHeight="1">
      <c r="A81" s="4" t="s">
        <v>45</v>
      </c>
      <c r="C81" s="11">
        <v>2</v>
      </c>
      <c r="D81" s="11">
        <v>2</v>
      </c>
      <c r="E81" s="11">
        <v>3</v>
      </c>
      <c r="F81" s="11">
        <v>3</v>
      </c>
      <c r="G81" s="11">
        <v>3</v>
      </c>
      <c r="H81" s="11">
        <v>4</v>
      </c>
      <c r="I81" s="11">
        <v>4</v>
      </c>
      <c r="J81" s="11">
        <v>5</v>
      </c>
      <c r="K81" s="11">
        <v>5</v>
      </c>
      <c r="L81" s="11">
        <v>6</v>
      </c>
      <c r="M81" s="11">
        <v>7</v>
      </c>
    </row>
    <row r="82" spans="1:13" ht="15.75" customHeight="1">
      <c r="A82" s="4" t="s">
        <v>46</v>
      </c>
      <c r="C82" s="11"/>
      <c r="D82" s="11"/>
      <c r="E82" s="11"/>
      <c r="F82" s="11"/>
      <c r="G82" s="11">
        <v>2</v>
      </c>
      <c r="H82" s="11"/>
      <c r="I82" s="11">
        <v>2</v>
      </c>
      <c r="J82" s="11"/>
      <c r="K82" s="11"/>
      <c r="L82" s="11"/>
      <c r="M82" s="11"/>
    </row>
    <row r="83" spans="1:13" ht="15.75" customHeight="1">
      <c r="A83" s="4"/>
      <c r="C83" s="11"/>
      <c r="D83" s="11"/>
      <c r="E83" s="11"/>
      <c r="F83" s="11"/>
      <c r="G83" s="11"/>
      <c r="H83" s="11"/>
      <c r="I83" s="11"/>
      <c r="J83" s="11"/>
      <c r="K83" s="11"/>
      <c r="L83" s="11"/>
      <c r="M83" s="11"/>
    </row>
    <row r="84" spans="1:13" ht="15.75" customHeight="1">
      <c r="A84" s="4" t="s">
        <v>49</v>
      </c>
      <c r="C84" s="11">
        <v>4</v>
      </c>
      <c r="D84" s="11">
        <v>4</v>
      </c>
      <c r="E84" s="11">
        <v>4</v>
      </c>
      <c r="F84" s="11">
        <v>4</v>
      </c>
      <c r="G84" s="11">
        <v>3</v>
      </c>
      <c r="H84" s="11">
        <v>4</v>
      </c>
      <c r="I84" s="11">
        <v>3</v>
      </c>
      <c r="J84" s="11">
        <v>4</v>
      </c>
      <c r="K84" s="11">
        <v>4</v>
      </c>
      <c r="L84" s="11">
        <v>4</v>
      </c>
      <c r="M84" s="11">
        <v>4</v>
      </c>
    </row>
    <row r="85" spans="1:13" ht="15.75" customHeight="1">
      <c r="A85" s="12" t="s">
        <v>50</v>
      </c>
      <c r="C85" s="11">
        <v>4</v>
      </c>
      <c r="D85" s="11">
        <v>6</v>
      </c>
      <c r="E85" s="11">
        <v>6</v>
      </c>
      <c r="F85" s="11">
        <v>10</v>
      </c>
      <c r="G85" s="11">
        <v>12</v>
      </c>
      <c r="H85" s="11">
        <v>14</v>
      </c>
      <c r="I85" s="11">
        <v>14</v>
      </c>
      <c r="J85" s="11">
        <v>14</v>
      </c>
      <c r="K85" s="11">
        <v>16</v>
      </c>
      <c r="L85" s="11">
        <v>20</v>
      </c>
      <c r="M85" s="11">
        <v>20</v>
      </c>
    </row>
    <row r="86" spans="1:13" ht="15.75" customHeight="1">
      <c r="A86" s="14" t="s">
        <v>52</v>
      </c>
      <c r="B86" s="1"/>
      <c r="C86" s="11">
        <v>8</v>
      </c>
      <c r="D86" s="11">
        <v>8</v>
      </c>
      <c r="E86" s="11">
        <v>8</v>
      </c>
      <c r="F86" s="11">
        <v>8</v>
      </c>
      <c r="G86" s="11">
        <v>8</v>
      </c>
      <c r="H86" s="11">
        <v>8</v>
      </c>
      <c r="I86" s="11">
        <v>8</v>
      </c>
      <c r="J86" s="11">
        <v>8</v>
      </c>
      <c r="K86" s="11">
        <v>8</v>
      </c>
      <c r="L86" s="11">
        <v>7</v>
      </c>
      <c r="M86" s="11">
        <v>7</v>
      </c>
    </row>
    <row r="87" spans="1:13" ht="15.75" customHeight="1">
      <c r="A87" s="1" t="s">
        <v>53</v>
      </c>
      <c r="C87" s="11">
        <v>2</v>
      </c>
      <c r="D87" s="11">
        <v>2</v>
      </c>
      <c r="E87" s="11">
        <v>2</v>
      </c>
      <c r="F87" s="11">
        <v>2</v>
      </c>
      <c r="G87" s="11">
        <v>2</v>
      </c>
      <c r="H87" s="11">
        <v>2</v>
      </c>
      <c r="I87" s="11">
        <v>4</v>
      </c>
      <c r="J87" s="11">
        <v>4</v>
      </c>
      <c r="K87" s="11">
        <v>2</v>
      </c>
      <c r="L87" s="11">
        <v>2</v>
      </c>
      <c r="M87" s="11">
        <v>2</v>
      </c>
    </row>
    <row r="88" spans="1:13" ht="15.75" customHeight="1">
      <c r="A88" s="1" t="s">
        <v>55</v>
      </c>
      <c r="C88" s="11">
        <v>1</v>
      </c>
      <c r="D88" s="11">
        <v>1</v>
      </c>
      <c r="E88" s="11">
        <v>1</v>
      </c>
      <c r="F88" s="11">
        <v>1</v>
      </c>
      <c r="G88" s="11">
        <v>1</v>
      </c>
      <c r="H88" s="11">
        <v>1</v>
      </c>
      <c r="I88" s="11">
        <v>2</v>
      </c>
      <c r="J88" s="11">
        <v>2</v>
      </c>
      <c r="K88" s="11">
        <v>1</v>
      </c>
      <c r="L88" s="11">
        <v>1</v>
      </c>
      <c r="M88" s="11">
        <v>1</v>
      </c>
    </row>
    <row r="89" spans="1:13" ht="15.75" customHeight="1">
      <c r="A89" s="16" t="s">
        <v>56</v>
      </c>
      <c r="C89" s="11">
        <v>13</v>
      </c>
      <c r="D89" s="11">
        <v>14</v>
      </c>
      <c r="E89" s="11">
        <v>13</v>
      </c>
      <c r="F89" s="11">
        <v>13</v>
      </c>
      <c r="G89" s="11">
        <v>12</v>
      </c>
      <c r="H89" s="11">
        <v>10</v>
      </c>
      <c r="I89" s="11">
        <v>10</v>
      </c>
      <c r="J89" s="11">
        <v>12</v>
      </c>
      <c r="K89" s="11">
        <v>10</v>
      </c>
      <c r="L89" s="11">
        <v>10</v>
      </c>
      <c r="M89" s="11">
        <v>10</v>
      </c>
    </row>
    <row r="90" spans="1:13" ht="15.75" customHeight="1">
      <c r="A90" s="16" t="s">
        <v>57</v>
      </c>
      <c r="C90" s="11"/>
      <c r="D90" s="11"/>
      <c r="E90" s="11"/>
      <c r="F90" s="11"/>
      <c r="G90" s="11"/>
      <c r="H90" s="11"/>
      <c r="I90" s="11"/>
      <c r="J90" s="11"/>
      <c r="K90" s="11"/>
      <c r="L90" s="11"/>
      <c r="M90" s="11"/>
    </row>
    <row r="91" spans="1:13" ht="15.75" customHeight="1">
      <c r="A91" s="16" t="s">
        <v>59</v>
      </c>
      <c r="C91" s="11"/>
      <c r="D91" s="11"/>
      <c r="E91" s="11"/>
      <c r="F91" s="11"/>
      <c r="G91" s="11"/>
      <c r="H91" s="11"/>
      <c r="I91" s="11"/>
      <c r="J91" s="11"/>
      <c r="K91" s="11"/>
      <c r="L91" s="11"/>
      <c r="M91" s="11"/>
    </row>
    <row r="92" spans="1:13" ht="15.75" customHeight="1">
      <c r="C92" s="11"/>
      <c r="D92" s="11"/>
    </row>
    <row r="93" spans="1:13" ht="15.75" customHeight="1">
      <c r="A93" s="10" t="s">
        <v>17</v>
      </c>
      <c r="B93" s="1">
        <v>5</v>
      </c>
      <c r="C93" s="11"/>
      <c r="D93" s="11"/>
    </row>
    <row r="94" spans="1:13" ht="15.75" customHeight="1">
      <c r="A94" s="10" t="s">
        <v>18</v>
      </c>
      <c r="B94" s="1">
        <v>7.5</v>
      </c>
      <c r="C94" s="11"/>
      <c r="D94" s="11"/>
    </row>
    <row r="95" spans="1:13" ht="15.75" customHeight="1">
      <c r="A95" s="4" t="s">
        <v>44</v>
      </c>
      <c r="C95" s="11">
        <v>4</v>
      </c>
      <c r="D95" s="11">
        <v>4</v>
      </c>
      <c r="E95" s="11">
        <v>4</v>
      </c>
      <c r="F95" s="11">
        <v>4</v>
      </c>
      <c r="G95" s="11">
        <v>5</v>
      </c>
      <c r="H95" s="11">
        <v>5</v>
      </c>
      <c r="I95" s="11">
        <v>5</v>
      </c>
      <c r="J95" s="11">
        <v>6</v>
      </c>
      <c r="K95" s="11">
        <v>7</v>
      </c>
      <c r="L95" s="11">
        <v>7</v>
      </c>
      <c r="M95" s="11">
        <v>7</v>
      </c>
    </row>
    <row r="96" spans="1:13" ht="15.75" customHeight="1">
      <c r="A96" s="4" t="s">
        <v>45</v>
      </c>
      <c r="C96" s="11">
        <v>3</v>
      </c>
      <c r="D96" s="11">
        <v>3</v>
      </c>
      <c r="E96" s="11">
        <v>3</v>
      </c>
      <c r="F96" s="11">
        <v>4</v>
      </c>
      <c r="G96" s="11">
        <v>4</v>
      </c>
      <c r="H96" s="11">
        <v>4</v>
      </c>
      <c r="I96" s="11">
        <v>5</v>
      </c>
      <c r="J96" s="11">
        <v>5</v>
      </c>
      <c r="K96" s="11">
        <v>6</v>
      </c>
      <c r="L96" s="11">
        <v>6</v>
      </c>
      <c r="M96" s="11">
        <v>7</v>
      </c>
    </row>
    <row r="97" spans="1:13" ht="15.75" customHeight="1">
      <c r="A97" s="4" t="s">
        <v>46</v>
      </c>
      <c r="C97" s="11"/>
      <c r="D97" s="11"/>
      <c r="E97" s="11"/>
      <c r="F97" s="11"/>
      <c r="G97" s="11"/>
      <c r="H97" s="11"/>
      <c r="I97" s="11"/>
      <c r="J97" s="11"/>
      <c r="K97" s="11"/>
      <c r="L97" s="11">
        <v>2</v>
      </c>
      <c r="M97" s="11">
        <v>2</v>
      </c>
    </row>
    <row r="98" spans="1:13" ht="15.75" customHeight="1">
      <c r="A98" s="4"/>
      <c r="C98" s="11"/>
      <c r="D98" s="11"/>
      <c r="E98" s="11"/>
      <c r="F98" s="11"/>
      <c r="G98" s="11"/>
      <c r="H98" s="11"/>
      <c r="I98" s="11"/>
      <c r="J98" s="11"/>
      <c r="K98" s="11"/>
      <c r="L98" s="11"/>
      <c r="M98" s="11"/>
    </row>
    <row r="99" spans="1:13" ht="15.75" customHeight="1">
      <c r="A99" s="4" t="s">
        <v>49</v>
      </c>
      <c r="C99" s="11">
        <v>3</v>
      </c>
      <c r="D99" s="11">
        <v>3</v>
      </c>
      <c r="E99" s="11">
        <v>4</v>
      </c>
      <c r="F99" s="11">
        <v>4</v>
      </c>
      <c r="G99" s="11">
        <v>4</v>
      </c>
      <c r="H99" s="11">
        <v>4</v>
      </c>
      <c r="I99" s="11">
        <v>4</v>
      </c>
      <c r="J99" s="11">
        <v>4</v>
      </c>
      <c r="K99" s="11">
        <v>4</v>
      </c>
      <c r="L99" s="11">
        <v>3</v>
      </c>
      <c r="M99" s="11">
        <v>3</v>
      </c>
    </row>
    <row r="100" spans="1:13" ht="15.75" customHeight="1">
      <c r="A100" s="12" t="s">
        <v>50</v>
      </c>
      <c r="C100" s="11">
        <v>4</v>
      </c>
      <c r="D100" s="11">
        <v>6</v>
      </c>
      <c r="E100" s="11">
        <v>6</v>
      </c>
      <c r="F100" s="11">
        <v>8</v>
      </c>
      <c r="G100" s="11">
        <v>10</v>
      </c>
      <c r="H100" s="11">
        <v>12</v>
      </c>
      <c r="I100" s="11">
        <v>14</v>
      </c>
      <c r="J100" s="11">
        <v>14</v>
      </c>
      <c r="K100" s="11">
        <v>16</v>
      </c>
      <c r="L100" s="11">
        <v>22</v>
      </c>
      <c r="M100" s="11">
        <v>22</v>
      </c>
    </row>
    <row r="101" spans="1:13" ht="15.75" customHeight="1">
      <c r="A101" s="14" t="s">
        <v>52</v>
      </c>
      <c r="B101" s="1"/>
      <c r="C101" s="11">
        <v>10</v>
      </c>
      <c r="D101" s="11">
        <v>10</v>
      </c>
      <c r="E101" s="11">
        <v>10</v>
      </c>
      <c r="F101" s="11">
        <v>10</v>
      </c>
      <c r="G101" s="11">
        <v>10</v>
      </c>
      <c r="H101" s="11">
        <v>10</v>
      </c>
      <c r="I101" s="11">
        <v>10</v>
      </c>
      <c r="J101" s="11">
        <v>10</v>
      </c>
      <c r="K101" s="11">
        <v>10</v>
      </c>
      <c r="L101" s="11">
        <v>10</v>
      </c>
      <c r="M101" s="11">
        <v>10</v>
      </c>
    </row>
    <row r="102" spans="1:13" ht="15.75" customHeight="1">
      <c r="A102" s="1" t="s">
        <v>53</v>
      </c>
      <c r="C102" s="11">
        <v>2</v>
      </c>
      <c r="D102" s="11">
        <v>2</v>
      </c>
      <c r="E102" s="11">
        <v>2</v>
      </c>
      <c r="F102" s="11">
        <v>2</v>
      </c>
      <c r="G102" s="11">
        <v>2</v>
      </c>
      <c r="H102" s="11">
        <v>2</v>
      </c>
      <c r="I102" s="11">
        <v>2</v>
      </c>
      <c r="J102" s="11">
        <v>2</v>
      </c>
      <c r="K102" s="11">
        <v>2</v>
      </c>
      <c r="L102" s="11">
        <v>2</v>
      </c>
      <c r="M102" s="11">
        <v>2</v>
      </c>
    </row>
    <row r="103" spans="1:13" ht="15.75" customHeight="1">
      <c r="A103" s="1" t="s">
        <v>55</v>
      </c>
      <c r="C103" s="11">
        <v>1</v>
      </c>
      <c r="D103" s="11">
        <v>1</v>
      </c>
      <c r="E103" s="11">
        <v>1</v>
      </c>
      <c r="F103" s="11">
        <v>1</v>
      </c>
      <c r="G103" s="11">
        <v>1</v>
      </c>
      <c r="H103" s="11">
        <v>1</v>
      </c>
      <c r="I103" s="11">
        <v>1</v>
      </c>
      <c r="J103" s="11">
        <v>1</v>
      </c>
      <c r="K103" s="11">
        <v>1</v>
      </c>
      <c r="L103" s="11">
        <v>1</v>
      </c>
      <c r="M103" s="11">
        <v>1</v>
      </c>
    </row>
    <row r="104" spans="1:13" ht="15.75" customHeight="1">
      <c r="A104" s="16" t="s">
        <v>56</v>
      </c>
      <c r="C104" s="11">
        <v>14</v>
      </c>
      <c r="D104" s="11">
        <v>15</v>
      </c>
      <c r="E104" s="11">
        <v>14</v>
      </c>
      <c r="F104" s="11">
        <v>15</v>
      </c>
      <c r="G104" s="11">
        <v>14</v>
      </c>
      <c r="H104" s="11">
        <v>15</v>
      </c>
      <c r="I104" s="11">
        <v>14</v>
      </c>
      <c r="J104" s="11">
        <v>12</v>
      </c>
      <c r="K104" s="11">
        <v>12</v>
      </c>
      <c r="L104" s="11">
        <v>10</v>
      </c>
      <c r="M104" s="11">
        <v>11</v>
      </c>
    </row>
    <row r="105" spans="1:13" ht="15.75" customHeight="1">
      <c r="A105" s="16" t="s">
        <v>57</v>
      </c>
      <c r="C105" s="11"/>
      <c r="D105" s="11"/>
      <c r="E105" s="11"/>
      <c r="F105" s="11"/>
      <c r="G105" s="11"/>
      <c r="H105" s="11"/>
      <c r="I105" s="11"/>
      <c r="J105" s="11"/>
      <c r="K105" s="11"/>
      <c r="L105" s="11"/>
      <c r="M105" s="11"/>
    </row>
    <row r="106" spans="1:13" ht="15.75" customHeight="1">
      <c r="A106" s="16" t="s">
        <v>59</v>
      </c>
      <c r="C106" s="11"/>
      <c r="D106" s="11"/>
      <c r="E106" s="11"/>
      <c r="F106" s="11"/>
      <c r="G106" s="11"/>
      <c r="H106" s="11"/>
      <c r="I106" s="11"/>
      <c r="J106" s="11"/>
      <c r="K106" s="11"/>
      <c r="L106" s="11"/>
      <c r="M106" s="11"/>
    </row>
    <row r="107" spans="1:13" ht="15.75" customHeight="1">
      <c r="C107" s="11"/>
      <c r="D107" s="11"/>
      <c r="E107" s="11"/>
      <c r="F107" s="11"/>
      <c r="G107" s="11"/>
      <c r="H107" s="11"/>
      <c r="I107" s="11"/>
      <c r="J107" s="11"/>
      <c r="K107" s="11"/>
      <c r="L107" s="11"/>
      <c r="M107" s="11"/>
    </row>
    <row r="108" spans="1:13" ht="15.75" customHeight="1">
      <c r="A108" s="10" t="s">
        <v>17</v>
      </c>
      <c r="B108" s="1">
        <v>5.5</v>
      </c>
      <c r="C108" s="11"/>
      <c r="D108" s="11"/>
    </row>
    <row r="109" spans="1:13" ht="15.75" customHeight="1">
      <c r="A109" s="10" t="s">
        <v>18</v>
      </c>
      <c r="B109" s="1">
        <v>7.5</v>
      </c>
      <c r="C109" s="11"/>
      <c r="D109" s="11"/>
    </row>
    <row r="110" spans="1:13" ht="15.75" customHeight="1">
      <c r="A110" s="4" t="s">
        <v>44</v>
      </c>
      <c r="C110" s="11">
        <v>4</v>
      </c>
      <c r="D110" s="11">
        <v>4</v>
      </c>
      <c r="E110" s="11">
        <v>4</v>
      </c>
      <c r="F110" s="11">
        <v>5</v>
      </c>
      <c r="G110" s="11">
        <v>5</v>
      </c>
      <c r="H110" s="11">
        <v>5</v>
      </c>
      <c r="I110" s="11">
        <v>6</v>
      </c>
      <c r="J110" s="11">
        <v>7</v>
      </c>
      <c r="K110" s="11">
        <v>7</v>
      </c>
      <c r="L110" s="11">
        <v>7</v>
      </c>
      <c r="M110" s="11">
        <v>8</v>
      </c>
    </row>
    <row r="111" spans="1:13" ht="15.75" customHeight="1">
      <c r="A111" s="4" t="s">
        <v>45</v>
      </c>
      <c r="C111" s="11">
        <v>3</v>
      </c>
      <c r="D111" s="11">
        <v>3</v>
      </c>
      <c r="E111" s="11">
        <v>4</v>
      </c>
      <c r="F111" s="11">
        <v>4</v>
      </c>
      <c r="G111" s="11">
        <v>5</v>
      </c>
      <c r="H111" s="11">
        <v>5</v>
      </c>
      <c r="I111" s="11">
        <v>5</v>
      </c>
      <c r="J111" s="11">
        <v>6</v>
      </c>
      <c r="K111" s="11">
        <v>7</v>
      </c>
      <c r="L111" s="11">
        <v>7</v>
      </c>
      <c r="M111" s="11">
        <v>7</v>
      </c>
    </row>
    <row r="112" spans="1:13" ht="15.75" customHeight="1">
      <c r="A112" s="4" t="s">
        <v>46</v>
      </c>
      <c r="C112" s="11"/>
      <c r="D112" s="11"/>
      <c r="E112" s="11"/>
      <c r="F112" s="11"/>
      <c r="G112" s="11"/>
      <c r="H112" s="11"/>
      <c r="I112" s="11">
        <v>2</v>
      </c>
      <c r="J112" s="11"/>
      <c r="K112" s="11">
        <v>2</v>
      </c>
      <c r="L112" s="11">
        <v>3</v>
      </c>
      <c r="M112" s="11">
        <v>3</v>
      </c>
    </row>
    <row r="113" spans="1:13" ht="15.75" customHeight="1">
      <c r="A113" s="4"/>
      <c r="C113" s="11"/>
      <c r="D113" s="11"/>
      <c r="E113" s="11"/>
      <c r="F113" s="11"/>
      <c r="G113" s="11"/>
      <c r="H113" s="11"/>
      <c r="I113" s="11"/>
      <c r="J113" s="11"/>
      <c r="K113" s="11"/>
      <c r="L113" s="11"/>
      <c r="M113" s="11"/>
    </row>
    <row r="114" spans="1:13" ht="15.75" customHeight="1">
      <c r="A114" s="4" t="s">
        <v>49</v>
      </c>
      <c r="C114" s="11">
        <v>4</v>
      </c>
      <c r="D114" s="11">
        <v>4</v>
      </c>
      <c r="E114" s="11">
        <v>4</v>
      </c>
      <c r="F114" s="11">
        <v>4</v>
      </c>
      <c r="G114" s="11">
        <v>4</v>
      </c>
      <c r="H114" s="11">
        <v>4</v>
      </c>
      <c r="I114" s="11">
        <v>3</v>
      </c>
      <c r="J114" s="11">
        <v>4</v>
      </c>
      <c r="K114" s="11">
        <v>3</v>
      </c>
      <c r="L114" s="11">
        <v>3</v>
      </c>
      <c r="M114" s="11">
        <v>3</v>
      </c>
    </row>
    <row r="115" spans="1:13" ht="15.75" customHeight="1">
      <c r="A115" s="12" t="s">
        <v>50</v>
      </c>
      <c r="C115" s="11">
        <v>6</v>
      </c>
      <c r="D115" s="11">
        <v>8</v>
      </c>
      <c r="E115" s="11">
        <v>10</v>
      </c>
      <c r="F115" s="11">
        <v>12</v>
      </c>
      <c r="G115" s="11">
        <v>14</v>
      </c>
      <c r="H115" s="11">
        <v>14</v>
      </c>
      <c r="I115" s="11">
        <v>14</v>
      </c>
      <c r="J115" s="11">
        <v>16</v>
      </c>
      <c r="K115" s="11">
        <v>18</v>
      </c>
      <c r="L115" s="11">
        <v>22</v>
      </c>
      <c r="M115" s="11">
        <v>22</v>
      </c>
    </row>
    <row r="116" spans="1:13" ht="15.75" customHeight="1">
      <c r="A116" s="14" t="s">
        <v>52</v>
      </c>
      <c r="B116" s="1"/>
      <c r="C116" s="11">
        <v>7</v>
      </c>
      <c r="D116" s="11">
        <v>7</v>
      </c>
      <c r="E116" s="11">
        <v>7</v>
      </c>
      <c r="F116" s="11">
        <v>7</v>
      </c>
      <c r="G116" s="11">
        <v>7</v>
      </c>
      <c r="H116" s="11">
        <v>8</v>
      </c>
      <c r="I116" s="11">
        <v>8</v>
      </c>
      <c r="J116" s="11">
        <v>8</v>
      </c>
      <c r="K116" s="11">
        <v>8</v>
      </c>
      <c r="L116" s="11">
        <v>8</v>
      </c>
      <c r="M116" s="11">
        <v>8</v>
      </c>
    </row>
    <row r="117" spans="1:13" ht="15.75" customHeight="1">
      <c r="A117" s="1" t="s">
        <v>53</v>
      </c>
      <c r="C117" s="11">
        <v>3</v>
      </c>
      <c r="D117" s="11">
        <v>3</v>
      </c>
      <c r="E117" s="11">
        <v>3</v>
      </c>
      <c r="F117" s="11">
        <v>3</v>
      </c>
      <c r="G117" s="11">
        <v>3</v>
      </c>
      <c r="H117" s="11">
        <v>4</v>
      </c>
      <c r="I117" s="11">
        <v>4</v>
      </c>
      <c r="J117" s="11">
        <v>4</v>
      </c>
      <c r="K117" s="11">
        <v>4</v>
      </c>
      <c r="L117" s="11">
        <v>4</v>
      </c>
      <c r="M117" s="11">
        <v>4</v>
      </c>
    </row>
    <row r="118" spans="1:13" ht="15.75" customHeight="1">
      <c r="A118" s="1" t="s">
        <v>55</v>
      </c>
      <c r="C118" s="11">
        <v>1</v>
      </c>
      <c r="D118" s="11">
        <v>1</v>
      </c>
      <c r="E118" s="11">
        <v>1</v>
      </c>
      <c r="F118" s="11">
        <v>1</v>
      </c>
      <c r="G118" s="11">
        <v>1</v>
      </c>
      <c r="H118" s="11">
        <v>1</v>
      </c>
      <c r="I118" s="11">
        <v>1</v>
      </c>
      <c r="J118" s="11">
        <v>1</v>
      </c>
      <c r="K118" s="11">
        <v>1</v>
      </c>
      <c r="L118" s="11">
        <v>1</v>
      </c>
      <c r="M118" s="11">
        <v>1</v>
      </c>
    </row>
    <row r="119" spans="1:13" ht="15.75" customHeight="1">
      <c r="A119" s="16" t="s">
        <v>56</v>
      </c>
      <c r="C119" s="11">
        <v>7</v>
      </c>
      <c r="D119" s="11">
        <v>7</v>
      </c>
      <c r="E119" s="11">
        <v>7</v>
      </c>
      <c r="F119" s="11">
        <v>7</v>
      </c>
      <c r="G119" s="11">
        <v>7</v>
      </c>
      <c r="H119" s="11">
        <v>17</v>
      </c>
      <c r="I119" s="11">
        <v>14</v>
      </c>
      <c r="J119" s="11">
        <v>14</v>
      </c>
      <c r="K119" s="11">
        <v>12</v>
      </c>
      <c r="L119" s="11">
        <v>10</v>
      </c>
      <c r="M119" s="11">
        <v>11</v>
      </c>
    </row>
    <row r="120" spans="1:13" ht="15.75" customHeight="1">
      <c r="A120" s="16" t="s">
        <v>57</v>
      </c>
      <c r="C120" s="11">
        <v>7</v>
      </c>
      <c r="D120" s="11">
        <v>7</v>
      </c>
      <c r="E120" s="11">
        <v>7</v>
      </c>
      <c r="F120" s="11">
        <v>7</v>
      </c>
      <c r="G120" s="11">
        <v>7</v>
      </c>
      <c r="H120" s="11"/>
      <c r="I120" s="11"/>
      <c r="J120" s="11"/>
      <c r="K120" s="11"/>
      <c r="L120" s="11"/>
      <c r="M120" s="11"/>
    </row>
    <row r="121" spans="1:13" ht="15.75" customHeight="1">
      <c r="A121" s="16" t="s">
        <v>59</v>
      </c>
      <c r="C121" s="11">
        <v>7</v>
      </c>
      <c r="D121" s="11">
        <v>8</v>
      </c>
      <c r="E121" s="11">
        <v>7</v>
      </c>
      <c r="F121" s="11">
        <v>8</v>
      </c>
      <c r="G121" s="11">
        <v>7</v>
      </c>
      <c r="H121" s="11"/>
      <c r="I121" s="11"/>
      <c r="J121" s="11"/>
      <c r="K121" s="11"/>
      <c r="L121" s="11"/>
      <c r="M121" s="11"/>
    </row>
    <row r="122" spans="1:13" ht="15.75" customHeight="1">
      <c r="C122" s="11"/>
      <c r="D122" s="11"/>
    </row>
    <row r="123" spans="1:13" ht="15.75" customHeight="1">
      <c r="A123" s="10" t="s">
        <v>17</v>
      </c>
      <c r="B123" s="1">
        <v>6</v>
      </c>
      <c r="C123" s="11"/>
      <c r="D123" s="11"/>
    </row>
    <row r="124" spans="1:13" ht="15.75" customHeight="1">
      <c r="A124" s="10" t="s">
        <v>18</v>
      </c>
      <c r="B124" s="1">
        <v>8</v>
      </c>
      <c r="C124" s="11"/>
      <c r="D124" s="11"/>
    </row>
    <row r="125" spans="1:13" ht="15.75" customHeight="1">
      <c r="A125" s="4" t="s">
        <v>44</v>
      </c>
      <c r="C125" s="11">
        <v>5</v>
      </c>
      <c r="D125" s="11">
        <v>5</v>
      </c>
      <c r="E125" s="11">
        <v>5</v>
      </c>
      <c r="F125" s="11">
        <v>6</v>
      </c>
      <c r="G125" s="11">
        <v>6</v>
      </c>
      <c r="H125" s="11">
        <v>6</v>
      </c>
      <c r="I125" s="11">
        <v>6</v>
      </c>
      <c r="J125" s="11">
        <v>7</v>
      </c>
      <c r="K125" s="11">
        <v>8</v>
      </c>
      <c r="L125" s="11">
        <v>8</v>
      </c>
      <c r="M125" s="11">
        <v>8</v>
      </c>
    </row>
    <row r="126" spans="1:13" ht="15.75" customHeight="1">
      <c r="A126" s="4" t="s">
        <v>45</v>
      </c>
      <c r="C126" s="11">
        <v>4</v>
      </c>
      <c r="D126" s="11">
        <v>4</v>
      </c>
      <c r="E126" s="11">
        <v>5</v>
      </c>
      <c r="F126" s="11">
        <v>5</v>
      </c>
      <c r="G126" s="11">
        <v>5</v>
      </c>
      <c r="H126" s="11">
        <v>6</v>
      </c>
      <c r="I126" s="11">
        <v>6</v>
      </c>
      <c r="J126" s="11">
        <v>6</v>
      </c>
      <c r="K126" s="11">
        <v>6</v>
      </c>
      <c r="L126" s="11">
        <v>6</v>
      </c>
      <c r="M126" s="11">
        <v>8</v>
      </c>
    </row>
    <row r="127" spans="1:13" ht="15.75" customHeight="1">
      <c r="A127" s="4" t="s">
        <v>46</v>
      </c>
      <c r="C127" s="11"/>
      <c r="D127" s="11"/>
      <c r="E127" s="11"/>
      <c r="F127" s="11"/>
      <c r="G127" s="11"/>
      <c r="H127" s="11"/>
      <c r="I127" s="11">
        <v>2</v>
      </c>
      <c r="J127" s="11">
        <v>2</v>
      </c>
      <c r="K127" s="11">
        <v>3</v>
      </c>
      <c r="L127" s="11">
        <v>3</v>
      </c>
      <c r="M127" s="11">
        <v>4</v>
      </c>
    </row>
    <row r="128" spans="1:13" ht="15.75" customHeight="1">
      <c r="A128" s="4" t="s">
        <v>48</v>
      </c>
      <c r="C128" s="11"/>
      <c r="D128" s="11"/>
      <c r="E128" s="11"/>
      <c r="F128" s="11"/>
      <c r="G128" s="11"/>
      <c r="H128" s="11"/>
      <c r="I128" s="11"/>
      <c r="J128" s="11"/>
      <c r="K128" s="11"/>
      <c r="L128" s="11"/>
      <c r="M128" s="11">
        <v>2</v>
      </c>
    </row>
    <row r="129" spans="1:13" ht="15.75" customHeight="1">
      <c r="A129" s="4" t="s">
        <v>49</v>
      </c>
      <c r="C129" s="11">
        <v>3</v>
      </c>
      <c r="D129" s="11">
        <v>3</v>
      </c>
      <c r="E129" s="11">
        <v>3</v>
      </c>
      <c r="F129" s="11">
        <v>3</v>
      </c>
      <c r="G129" s="11">
        <v>4</v>
      </c>
      <c r="H129" s="11">
        <v>4</v>
      </c>
      <c r="I129" s="11">
        <v>3</v>
      </c>
      <c r="J129" s="11">
        <v>3</v>
      </c>
      <c r="K129" s="11">
        <v>3</v>
      </c>
      <c r="L129" s="11">
        <v>3</v>
      </c>
      <c r="M129" s="11">
        <v>2</v>
      </c>
    </row>
    <row r="130" spans="1:13" ht="15.75" customHeight="1">
      <c r="A130" s="12" t="s">
        <v>50</v>
      </c>
      <c r="C130" s="11">
        <v>4</v>
      </c>
      <c r="D130" s="11">
        <v>6</v>
      </c>
      <c r="E130" s="11">
        <v>6</v>
      </c>
      <c r="F130" s="11">
        <v>10</v>
      </c>
      <c r="G130" s="11">
        <v>10</v>
      </c>
      <c r="H130" s="11">
        <v>12</v>
      </c>
      <c r="I130" s="11">
        <v>12</v>
      </c>
      <c r="J130" s="11">
        <v>14</v>
      </c>
      <c r="K130" s="11">
        <v>16</v>
      </c>
      <c r="L130" s="11">
        <v>20</v>
      </c>
      <c r="M130" s="11">
        <v>22</v>
      </c>
    </row>
    <row r="131" spans="1:13" ht="15.75" customHeight="1">
      <c r="A131" s="14" t="s">
        <v>52</v>
      </c>
      <c r="B131" s="1"/>
      <c r="C131" s="11">
        <v>8</v>
      </c>
      <c r="D131" s="11">
        <v>8</v>
      </c>
      <c r="E131" s="11">
        <v>9</v>
      </c>
      <c r="F131" s="11">
        <v>9</v>
      </c>
      <c r="G131" s="11">
        <v>9</v>
      </c>
      <c r="H131" s="11">
        <v>9</v>
      </c>
      <c r="I131" s="11">
        <v>9</v>
      </c>
      <c r="J131" s="11">
        <v>9</v>
      </c>
      <c r="K131" s="11">
        <v>9</v>
      </c>
      <c r="L131" s="11">
        <v>10</v>
      </c>
      <c r="M131" s="11">
        <v>20</v>
      </c>
    </row>
    <row r="132" spans="1:13" ht="15.75" customHeight="1">
      <c r="A132" s="1" t="s">
        <v>53</v>
      </c>
      <c r="C132" s="11">
        <v>4</v>
      </c>
      <c r="D132" s="11">
        <v>4</v>
      </c>
      <c r="E132" s="11">
        <v>4</v>
      </c>
      <c r="F132" s="11">
        <v>4</v>
      </c>
      <c r="G132" s="11">
        <v>4</v>
      </c>
      <c r="H132" s="11">
        <v>4</v>
      </c>
      <c r="I132" s="11">
        <v>4</v>
      </c>
      <c r="J132" s="11">
        <v>4</v>
      </c>
      <c r="K132" s="11">
        <v>4</v>
      </c>
      <c r="L132" s="11">
        <v>4</v>
      </c>
      <c r="M132" s="11">
        <v>2</v>
      </c>
    </row>
    <row r="133" spans="1:13" ht="15.75" customHeight="1">
      <c r="A133" s="1" t="s">
        <v>55</v>
      </c>
      <c r="C133" s="11">
        <v>2</v>
      </c>
      <c r="D133" s="11">
        <v>2</v>
      </c>
      <c r="E133" s="11">
        <v>2</v>
      </c>
      <c r="F133" s="11">
        <v>2</v>
      </c>
      <c r="G133" s="11">
        <v>2</v>
      </c>
      <c r="H133" s="11">
        <v>2</v>
      </c>
      <c r="I133" s="11">
        <v>2</v>
      </c>
      <c r="J133" s="11">
        <v>2</v>
      </c>
      <c r="K133" s="11">
        <v>2</v>
      </c>
      <c r="L133" s="11">
        <v>2</v>
      </c>
      <c r="M133" s="11">
        <v>2</v>
      </c>
    </row>
    <row r="134" spans="1:13" ht="15.75" customHeight="1">
      <c r="A134" s="16" t="s">
        <v>56</v>
      </c>
      <c r="C134" s="11">
        <v>12</v>
      </c>
      <c r="D134" s="11">
        <v>13</v>
      </c>
      <c r="E134" s="11">
        <v>11</v>
      </c>
      <c r="F134" s="11">
        <v>11</v>
      </c>
      <c r="G134" s="11">
        <v>11</v>
      </c>
      <c r="H134" s="11">
        <v>11</v>
      </c>
      <c r="I134" s="11">
        <v>10</v>
      </c>
      <c r="J134" s="11">
        <v>10</v>
      </c>
      <c r="K134" s="11">
        <v>9</v>
      </c>
      <c r="L134" s="11">
        <v>9</v>
      </c>
      <c r="M134" s="11">
        <v>10</v>
      </c>
    </row>
    <row r="135" spans="1:13" ht="15.75" customHeight="1">
      <c r="A135" s="16" t="s">
        <v>57</v>
      </c>
      <c r="C135" s="11"/>
      <c r="D135" s="11"/>
      <c r="E135" s="11"/>
      <c r="F135" s="11"/>
      <c r="G135" s="11"/>
      <c r="H135" s="11"/>
      <c r="I135" s="11"/>
      <c r="J135" s="11"/>
      <c r="K135" s="11"/>
      <c r="L135" s="11"/>
      <c r="M135" s="11"/>
    </row>
    <row r="136" spans="1:13" ht="15.75" customHeight="1">
      <c r="A136" s="16" t="s">
        <v>59</v>
      </c>
      <c r="C136" s="11"/>
      <c r="D136" s="11"/>
      <c r="E136" s="11"/>
      <c r="F136" s="11"/>
      <c r="G136" s="11"/>
      <c r="H136" s="11"/>
      <c r="I136" s="11"/>
      <c r="J136" s="11"/>
      <c r="K136" s="11"/>
      <c r="L136" s="11"/>
      <c r="M136" s="11"/>
    </row>
    <row r="137" spans="1:13" ht="15.75" customHeight="1">
      <c r="C137" s="11"/>
      <c r="D137" s="11"/>
    </row>
    <row r="138" spans="1:13" ht="15.75" customHeight="1">
      <c r="C138" s="11"/>
      <c r="D138" s="11"/>
    </row>
    <row r="139" spans="1:13" ht="15.75" customHeight="1">
      <c r="C139" s="11"/>
      <c r="D139" s="11"/>
    </row>
    <row r="140" spans="1:13" ht="15.75" customHeight="1">
      <c r="C140" s="11"/>
      <c r="D140" s="11"/>
    </row>
    <row r="141" spans="1:13" ht="15.75" customHeight="1">
      <c r="C141" s="11"/>
      <c r="D141" s="11"/>
    </row>
    <row r="142" spans="1:13" ht="15.75" customHeight="1">
      <c r="C142" s="11"/>
      <c r="D142" s="11"/>
    </row>
    <row r="143" spans="1:13" ht="15.75" customHeight="1">
      <c r="C143" s="11"/>
      <c r="D143" s="11"/>
    </row>
    <row r="144" spans="1:13" ht="15.75" customHeight="1">
      <c r="C144" s="11"/>
      <c r="D144" s="11"/>
    </row>
    <row r="145" spans="3:4" ht="15.75" customHeight="1">
      <c r="C145" s="11"/>
      <c r="D145" s="11"/>
    </row>
    <row r="146" spans="3:4" ht="15.75" customHeight="1">
      <c r="C146" s="11"/>
      <c r="D146" s="11"/>
    </row>
    <row r="147" spans="3:4" ht="15.75" customHeight="1">
      <c r="C147" s="11"/>
      <c r="D147" s="11"/>
    </row>
    <row r="148" spans="3:4" ht="15.75" customHeight="1">
      <c r="C148" s="11"/>
      <c r="D148" s="11"/>
    </row>
    <row r="149" spans="3:4" ht="15.75" customHeight="1">
      <c r="C149" s="11"/>
      <c r="D149" s="11"/>
    </row>
    <row r="150" spans="3:4" ht="15.75" customHeight="1">
      <c r="C150" s="11"/>
      <c r="D150" s="11"/>
    </row>
    <row r="151" spans="3:4" ht="15.75" customHeight="1">
      <c r="C151" s="11"/>
      <c r="D151" s="11"/>
    </row>
    <row r="152" spans="3:4" ht="15.75" customHeight="1">
      <c r="C152" s="11"/>
      <c r="D152" s="11"/>
    </row>
    <row r="153" spans="3:4" ht="15.75" customHeight="1">
      <c r="C153" s="11"/>
      <c r="D153" s="11"/>
    </row>
    <row r="154" spans="3:4" ht="15.75" customHeight="1">
      <c r="C154" s="11"/>
      <c r="D154" s="11"/>
    </row>
    <row r="155" spans="3:4" ht="15.75" customHeight="1">
      <c r="C155" s="11"/>
      <c r="D155" s="11"/>
    </row>
    <row r="156" spans="3:4" ht="15.75" customHeight="1">
      <c r="C156" s="11"/>
      <c r="D156" s="11"/>
    </row>
    <row r="157" spans="3:4" ht="15.75" customHeight="1">
      <c r="C157" s="11"/>
      <c r="D157" s="11"/>
    </row>
    <row r="158" spans="3:4" ht="15.75" customHeight="1">
      <c r="C158" s="11"/>
      <c r="D158" s="11"/>
    </row>
    <row r="159" spans="3:4" ht="15.75" customHeight="1">
      <c r="C159" s="11"/>
      <c r="D159" s="11"/>
    </row>
    <row r="160" spans="3:4" ht="15.75" customHeight="1">
      <c r="C160" s="11"/>
      <c r="D160" s="11"/>
    </row>
    <row r="161" spans="3:4" ht="15.75" customHeight="1">
      <c r="C161" s="11"/>
      <c r="D161" s="11"/>
    </row>
    <row r="162" spans="3:4" ht="15.75" customHeight="1">
      <c r="C162" s="11"/>
      <c r="D162" s="11"/>
    </row>
    <row r="163" spans="3:4" ht="15.75" customHeight="1">
      <c r="C163" s="11"/>
      <c r="D163" s="11"/>
    </row>
    <row r="164" spans="3:4" ht="15.75" customHeight="1">
      <c r="C164" s="11"/>
      <c r="D164" s="11"/>
    </row>
    <row r="165" spans="3:4" ht="15.75" customHeight="1">
      <c r="C165" s="11"/>
      <c r="D165" s="11"/>
    </row>
    <row r="166" spans="3:4" ht="15.75" customHeight="1">
      <c r="C166" s="11"/>
      <c r="D166" s="11"/>
    </row>
    <row r="167" spans="3:4" ht="15.75" customHeight="1">
      <c r="C167" s="11"/>
      <c r="D167" s="11"/>
    </row>
    <row r="168" spans="3:4" ht="15.75" customHeight="1">
      <c r="C168" s="11"/>
      <c r="D168" s="11"/>
    </row>
    <row r="169" spans="3:4" ht="15.75" customHeight="1">
      <c r="C169" s="11"/>
      <c r="D169" s="11"/>
    </row>
    <row r="170" spans="3:4" ht="15.75" customHeight="1">
      <c r="C170" s="11"/>
      <c r="D170" s="11"/>
    </row>
    <row r="171" spans="3:4" ht="15.75" customHeight="1">
      <c r="C171" s="11"/>
      <c r="D171" s="11"/>
    </row>
    <row r="172" spans="3:4" ht="15.75" customHeight="1">
      <c r="C172" s="11"/>
      <c r="D172" s="11"/>
    </row>
    <row r="173" spans="3:4" ht="15.75" customHeight="1">
      <c r="C173" s="11"/>
      <c r="D173" s="11"/>
    </row>
    <row r="174" spans="3:4" ht="15.75" customHeight="1">
      <c r="C174" s="11"/>
      <c r="D174" s="11"/>
    </row>
    <row r="175" spans="3:4" ht="15.75" customHeight="1">
      <c r="C175" s="11"/>
      <c r="D175" s="11"/>
    </row>
    <row r="176" spans="3:4" ht="15.75" customHeight="1">
      <c r="C176" s="11"/>
      <c r="D176" s="11"/>
    </row>
    <row r="177" spans="3:4" ht="15.75" customHeight="1">
      <c r="C177" s="11"/>
      <c r="D177" s="11"/>
    </row>
    <row r="178" spans="3:4" ht="15.75" customHeight="1">
      <c r="C178" s="11"/>
      <c r="D178" s="11"/>
    </row>
    <row r="179" spans="3:4" ht="15.75" customHeight="1">
      <c r="C179" s="11"/>
      <c r="D179" s="11"/>
    </row>
    <row r="180" spans="3:4" ht="15.75" customHeight="1">
      <c r="C180" s="11"/>
      <c r="D180" s="11"/>
    </row>
    <row r="181" spans="3:4" ht="15.75" customHeight="1">
      <c r="C181" s="11"/>
      <c r="D181" s="11"/>
    </row>
    <row r="182" spans="3:4" ht="15.75" customHeight="1">
      <c r="C182" s="11"/>
      <c r="D182" s="11"/>
    </row>
    <row r="183" spans="3:4" ht="15.75" customHeight="1">
      <c r="C183" s="11"/>
      <c r="D183" s="11"/>
    </row>
    <row r="184" spans="3:4" ht="15.75" customHeight="1">
      <c r="C184" s="11"/>
      <c r="D184" s="11"/>
    </row>
    <row r="185" spans="3:4" ht="15.75" customHeight="1">
      <c r="C185" s="11"/>
      <c r="D185" s="11"/>
    </row>
    <row r="186" spans="3:4" ht="15.75" customHeight="1">
      <c r="C186" s="11"/>
      <c r="D186" s="11"/>
    </row>
    <row r="187" spans="3:4" ht="15.75" customHeight="1">
      <c r="C187" s="11"/>
      <c r="D187" s="11"/>
    </row>
    <row r="188" spans="3:4" ht="15.75" customHeight="1">
      <c r="C188" s="11"/>
      <c r="D188" s="11"/>
    </row>
    <row r="189" spans="3:4" ht="15.75" customHeight="1">
      <c r="C189" s="11"/>
      <c r="D189" s="11"/>
    </row>
    <row r="190" spans="3:4" ht="15.75" customHeight="1">
      <c r="C190" s="11"/>
      <c r="D190" s="11"/>
    </row>
    <row r="191" spans="3:4" ht="15.75" customHeight="1">
      <c r="C191" s="11"/>
      <c r="D191" s="11"/>
    </row>
    <row r="192" spans="3:4" ht="15.75" customHeight="1">
      <c r="C192" s="11"/>
      <c r="D192" s="11"/>
    </row>
    <row r="193" spans="3:4" ht="15.75" customHeight="1">
      <c r="C193" s="11"/>
      <c r="D193" s="11"/>
    </row>
    <row r="194" spans="3:4" ht="15.75" customHeight="1">
      <c r="C194" s="11"/>
      <c r="D194" s="11"/>
    </row>
    <row r="195" spans="3:4" ht="15.75" customHeight="1">
      <c r="C195" s="11"/>
      <c r="D195" s="11"/>
    </row>
    <row r="196" spans="3:4" ht="15.75" customHeight="1">
      <c r="C196" s="11"/>
      <c r="D196" s="11"/>
    </row>
    <row r="197" spans="3:4" ht="15.75" customHeight="1">
      <c r="C197" s="11"/>
      <c r="D197" s="11"/>
    </row>
    <row r="198" spans="3:4" ht="15.75" customHeight="1">
      <c r="C198" s="11"/>
      <c r="D198" s="11"/>
    </row>
    <row r="199" spans="3:4" ht="15.75" customHeight="1">
      <c r="C199" s="11"/>
      <c r="D199" s="11"/>
    </row>
    <row r="200" spans="3:4" ht="15.75" customHeight="1">
      <c r="C200" s="11"/>
      <c r="D200" s="11"/>
    </row>
    <row r="201" spans="3:4" ht="15.75" customHeight="1">
      <c r="C201" s="11"/>
      <c r="D201" s="11"/>
    </row>
    <row r="202" spans="3:4" ht="15.75" customHeight="1">
      <c r="C202" s="11"/>
      <c r="D202" s="11"/>
    </row>
    <row r="203" spans="3:4" ht="15.75" customHeight="1">
      <c r="C203" s="11"/>
      <c r="D203" s="11"/>
    </row>
    <row r="204" spans="3:4" ht="15.75" customHeight="1">
      <c r="C204" s="11"/>
      <c r="D204" s="11"/>
    </row>
    <row r="205" spans="3:4" ht="15.75" customHeight="1">
      <c r="C205" s="11"/>
      <c r="D205" s="11"/>
    </row>
    <row r="206" spans="3:4" ht="15.75" customHeight="1">
      <c r="C206" s="11"/>
      <c r="D206" s="11"/>
    </row>
    <row r="207" spans="3:4" ht="15.75" customHeight="1">
      <c r="C207" s="11"/>
      <c r="D207" s="11"/>
    </row>
    <row r="208" spans="3:4" ht="15.75" customHeight="1">
      <c r="C208" s="11"/>
      <c r="D208" s="11"/>
    </row>
    <row r="209" spans="3:4" ht="15.75" customHeight="1">
      <c r="C209" s="11"/>
      <c r="D209" s="11"/>
    </row>
    <row r="210" spans="3:4" ht="15.75" customHeight="1">
      <c r="C210" s="11"/>
      <c r="D210" s="11"/>
    </row>
    <row r="211" spans="3:4" ht="15.75" customHeight="1">
      <c r="C211" s="11"/>
      <c r="D211" s="11"/>
    </row>
    <row r="212" spans="3:4" ht="15.75" customHeight="1">
      <c r="C212" s="11"/>
      <c r="D212" s="11"/>
    </row>
    <row r="213" spans="3:4" ht="15.75" customHeight="1">
      <c r="C213" s="11"/>
      <c r="D213" s="11"/>
    </row>
    <row r="214" spans="3:4" ht="15.75" customHeight="1">
      <c r="C214" s="11"/>
      <c r="D214" s="11"/>
    </row>
    <row r="215" spans="3:4" ht="15.75" customHeight="1">
      <c r="C215" s="11"/>
      <c r="D215" s="11"/>
    </row>
    <row r="216" spans="3:4" ht="15.75" customHeight="1">
      <c r="C216" s="11"/>
      <c r="D216" s="11"/>
    </row>
    <row r="217" spans="3:4" ht="15.75" customHeight="1">
      <c r="C217" s="11"/>
      <c r="D217" s="11"/>
    </row>
    <row r="218" spans="3:4" ht="15.75" customHeight="1">
      <c r="C218" s="11"/>
      <c r="D218" s="11"/>
    </row>
    <row r="219" spans="3:4" ht="15.75" customHeight="1">
      <c r="C219" s="11"/>
      <c r="D219" s="11"/>
    </row>
    <row r="220" spans="3:4" ht="15.75" customHeight="1">
      <c r="C220" s="11"/>
      <c r="D220" s="11"/>
    </row>
    <row r="221" spans="3:4" ht="15.75" customHeight="1">
      <c r="C221" s="11"/>
      <c r="D221" s="11"/>
    </row>
    <row r="222" spans="3:4" ht="15.75" customHeight="1">
      <c r="C222" s="11"/>
      <c r="D222" s="11"/>
    </row>
    <row r="223" spans="3:4" ht="15.75" customHeight="1">
      <c r="C223" s="11"/>
      <c r="D223" s="11"/>
    </row>
    <row r="224" spans="3:4" ht="15.75" customHeight="1">
      <c r="C224" s="11"/>
      <c r="D224" s="11"/>
    </row>
    <row r="225" spans="3:4" ht="15.75" customHeight="1">
      <c r="C225" s="11"/>
      <c r="D225" s="11"/>
    </row>
    <row r="226" spans="3:4" ht="15.75" customHeight="1">
      <c r="C226" s="11"/>
      <c r="D226" s="11"/>
    </row>
    <row r="227" spans="3:4" ht="15.75" customHeight="1">
      <c r="C227" s="11"/>
      <c r="D227" s="11"/>
    </row>
    <row r="228" spans="3:4" ht="15.75" customHeight="1">
      <c r="C228" s="11"/>
      <c r="D228" s="11"/>
    </row>
    <row r="229" spans="3:4" ht="15.75" customHeight="1">
      <c r="C229" s="11"/>
      <c r="D229" s="11"/>
    </row>
    <row r="230" spans="3:4" ht="15.75" customHeight="1">
      <c r="C230" s="11"/>
      <c r="D230" s="11"/>
    </row>
    <row r="231" spans="3:4" ht="15.75" customHeight="1">
      <c r="C231" s="11"/>
      <c r="D231" s="11"/>
    </row>
    <row r="232" spans="3:4" ht="15.75" customHeight="1">
      <c r="C232" s="11"/>
      <c r="D232" s="11"/>
    </row>
    <row r="233" spans="3:4" ht="15.75" customHeight="1">
      <c r="C233" s="11"/>
      <c r="D233" s="11"/>
    </row>
    <row r="234" spans="3:4" ht="15.75" customHeight="1">
      <c r="C234" s="11"/>
      <c r="D234" s="11"/>
    </row>
    <row r="235" spans="3:4" ht="15.75" customHeight="1">
      <c r="C235" s="11"/>
      <c r="D235" s="11"/>
    </row>
    <row r="236" spans="3:4" ht="15.75" customHeight="1">
      <c r="C236" s="11"/>
      <c r="D236" s="11"/>
    </row>
    <row r="237" spans="3:4" ht="15.75" customHeight="1">
      <c r="C237" s="11"/>
      <c r="D237" s="11"/>
    </row>
    <row r="238" spans="3:4" ht="15.75" customHeight="1">
      <c r="C238" s="11"/>
      <c r="D238" s="11"/>
    </row>
    <row r="239" spans="3:4" ht="15.75" customHeight="1">
      <c r="C239" s="11"/>
      <c r="D239" s="11"/>
    </row>
    <row r="240" spans="3:4" ht="15.75" customHeight="1">
      <c r="C240" s="11"/>
      <c r="D240" s="11"/>
    </row>
    <row r="241" spans="3:4" ht="15.75" customHeight="1">
      <c r="C241" s="11"/>
      <c r="D241" s="11"/>
    </row>
    <row r="242" spans="3:4" ht="15.75" customHeight="1">
      <c r="C242" s="11"/>
      <c r="D242" s="11"/>
    </row>
    <row r="243" spans="3:4" ht="15.75" customHeight="1">
      <c r="C243" s="11"/>
      <c r="D243" s="11"/>
    </row>
    <row r="244" spans="3:4" ht="15.75" customHeight="1">
      <c r="C244" s="11"/>
      <c r="D244" s="11"/>
    </row>
    <row r="245" spans="3:4" ht="15.75" customHeight="1">
      <c r="C245" s="11"/>
      <c r="D245" s="11"/>
    </row>
    <row r="246" spans="3:4" ht="15.75" customHeight="1">
      <c r="C246" s="11"/>
      <c r="D246" s="11"/>
    </row>
    <row r="247" spans="3:4" ht="15.75" customHeight="1">
      <c r="C247" s="11"/>
      <c r="D247" s="11"/>
    </row>
    <row r="248" spans="3:4" ht="15.75" customHeight="1">
      <c r="C248" s="11"/>
      <c r="D248" s="11"/>
    </row>
    <row r="249" spans="3:4" ht="15.75" customHeight="1">
      <c r="C249" s="11"/>
      <c r="D249" s="11"/>
    </row>
    <row r="250" spans="3:4" ht="15.75" customHeight="1">
      <c r="C250" s="11"/>
      <c r="D250" s="11"/>
    </row>
    <row r="251" spans="3:4" ht="15.75" customHeight="1">
      <c r="C251" s="11"/>
      <c r="D251" s="11"/>
    </row>
    <row r="252" spans="3:4" ht="15.75" customHeight="1">
      <c r="C252" s="11"/>
      <c r="D252" s="11"/>
    </row>
    <row r="253" spans="3:4" ht="15.75" customHeight="1">
      <c r="C253" s="11"/>
      <c r="D253" s="11"/>
    </row>
    <row r="254" spans="3:4" ht="15.75" customHeight="1">
      <c r="C254" s="11"/>
      <c r="D254" s="11"/>
    </row>
    <row r="255" spans="3:4" ht="15.75" customHeight="1">
      <c r="C255" s="11"/>
      <c r="D255" s="11"/>
    </row>
    <row r="256" spans="3:4" ht="15.75" customHeight="1">
      <c r="C256" s="11"/>
      <c r="D256" s="11"/>
    </row>
    <row r="257" spans="3:4" ht="15.75" customHeight="1">
      <c r="C257" s="11"/>
      <c r="D257" s="11"/>
    </row>
    <row r="258" spans="3:4" ht="15.75" customHeight="1">
      <c r="C258" s="11"/>
      <c r="D258" s="11"/>
    </row>
    <row r="259" spans="3:4" ht="15.75" customHeight="1">
      <c r="C259" s="11"/>
      <c r="D259" s="11"/>
    </row>
    <row r="260" spans="3:4" ht="15.75" customHeight="1">
      <c r="C260" s="11"/>
      <c r="D260" s="11"/>
    </row>
    <row r="261" spans="3:4" ht="15.75" customHeight="1">
      <c r="C261" s="11"/>
      <c r="D261" s="11"/>
    </row>
    <row r="262" spans="3:4" ht="15.75" customHeight="1">
      <c r="C262" s="11"/>
      <c r="D262" s="11"/>
    </row>
    <row r="263" spans="3:4" ht="15.75" customHeight="1">
      <c r="C263" s="11"/>
      <c r="D263" s="11"/>
    </row>
    <row r="264" spans="3:4" ht="15.75" customHeight="1">
      <c r="C264" s="11"/>
      <c r="D264" s="11"/>
    </row>
    <row r="265" spans="3:4" ht="15.75" customHeight="1">
      <c r="C265" s="11"/>
      <c r="D265" s="11"/>
    </row>
    <row r="266" spans="3:4" ht="15.75" customHeight="1">
      <c r="C266" s="11"/>
      <c r="D266" s="11"/>
    </row>
    <row r="267" spans="3:4" ht="15.75" customHeight="1">
      <c r="C267" s="11"/>
      <c r="D267" s="11"/>
    </row>
    <row r="268" spans="3:4" ht="15.75" customHeight="1">
      <c r="C268" s="11"/>
      <c r="D268" s="11"/>
    </row>
    <row r="269" spans="3:4" ht="15.75" customHeight="1">
      <c r="C269" s="11"/>
      <c r="D269" s="11"/>
    </row>
    <row r="270" spans="3:4" ht="15.75" customHeight="1">
      <c r="C270" s="11"/>
      <c r="D270" s="11"/>
    </row>
    <row r="271" spans="3:4" ht="15.75" customHeight="1">
      <c r="C271" s="11"/>
      <c r="D271" s="11"/>
    </row>
    <row r="272" spans="3:4" ht="15.75" customHeight="1">
      <c r="C272" s="11"/>
      <c r="D272" s="11"/>
    </row>
    <row r="273" spans="3:4" ht="15.75" customHeight="1">
      <c r="C273" s="11"/>
      <c r="D273" s="11"/>
    </row>
    <row r="274" spans="3:4" ht="15.75" customHeight="1">
      <c r="C274" s="11"/>
      <c r="D274" s="11"/>
    </row>
    <row r="275" spans="3:4" ht="15.75" customHeight="1">
      <c r="C275" s="11"/>
      <c r="D275" s="11"/>
    </row>
    <row r="276" spans="3:4" ht="15.75" customHeight="1">
      <c r="C276" s="11"/>
      <c r="D276" s="11"/>
    </row>
    <row r="277" spans="3:4" ht="15.75" customHeight="1">
      <c r="C277" s="11"/>
      <c r="D277" s="11"/>
    </row>
    <row r="278" spans="3:4" ht="15.75" customHeight="1">
      <c r="C278" s="11"/>
      <c r="D278" s="11"/>
    </row>
    <row r="279" spans="3:4" ht="15.75" customHeight="1">
      <c r="C279" s="11"/>
      <c r="D279" s="11"/>
    </row>
    <row r="280" spans="3:4" ht="15.75" customHeight="1">
      <c r="C280" s="11"/>
      <c r="D280" s="11"/>
    </row>
    <row r="281" spans="3:4" ht="15.75" customHeight="1">
      <c r="C281" s="11"/>
      <c r="D281" s="11"/>
    </row>
    <row r="282" spans="3:4" ht="15.75" customHeight="1">
      <c r="C282" s="11"/>
      <c r="D282" s="11"/>
    </row>
    <row r="283" spans="3:4" ht="15.75" customHeight="1">
      <c r="C283" s="11"/>
      <c r="D283" s="11"/>
    </row>
    <row r="284" spans="3:4" ht="15.75" customHeight="1">
      <c r="C284" s="11"/>
      <c r="D284" s="11"/>
    </row>
    <row r="285" spans="3:4" ht="15.75" customHeight="1">
      <c r="C285" s="11"/>
      <c r="D285" s="11"/>
    </row>
    <row r="286" spans="3:4" ht="15.75" customHeight="1">
      <c r="C286" s="11"/>
      <c r="D286" s="11"/>
    </row>
    <row r="287" spans="3:4" ht="15.75" customHeight="1">
      <c r="C287" s="11"/>
      <c r="D287" s="11"/>
    </row>
    <row r="288" spans="3:4" ht="15.75" customHeight="1">
      <c r="C288" s="11"/>
      <c r="D288" s="11"/>
    </row>
    <row r="289" spans="3:4" ht="15.75" customHeight="1">
      <c r="C289" s="11"/>
      <c r="D289" s="11"/>
    </row>
    <row r="290" spans="3:4" ht="15.75" customHeight="1">
      <c r="C290" s="11"/>
      <c r="D290" s="11"/>
    </row>
    <row r="291" spans="3:4" ht="15.75" customHeight="1">
      <c r="C291" s="11"/>
      <c r="D291" s="11"/>
    </row>
    <row r="292" spans="3:4" ht="15.75" customHeight="1">
      <c r="C292" s="11"/>
      <c r="D292" s="11"/>
    </row>
    <row r="293" spans="3:4" ht="15.75" customHeight="1">
      <c r="C293" s="11"/>
      <c r="D293" s="11"/>
    </row>
    <row r="294" spans="3:4" ht="15.75" customHeight="1">
      <c r="C294" s="11"/>
      <c r="D294" s="11"/>
    </row>
    <row r="295" spans="3:4" ht="15.75" customHeight="1">
      <c r="C295" s="11"/>
      <c r="D295" s="11"/>
    </row>
    <row r="296" spans="3:4" ht="15.75" customHeight="1">
      <c r="C296" s="11"/>
      <c r="D296" s="11"/>
    </row>
    <row r="297" spans="3:4" ht="15.75" customHeight="1">
      <c r="C297" s="11"/>
      <c r="D297" s="11"/>
    </row>
    <row r="298" spans="3:4" ht="15.75" customHeight="1">
      <c r="C298" s="11"/>
      <c r="D298" s="11"/>
    </row>
    <row r="299" spans="3:4" ht="15.75" customHeight="1">
      <c r="C299" s="11"/>
      <c r="D299" s="11"/>
    </row>
    <row r="300" spans="3:4" ht="15.75" customHeight="1">
      <c r="C300" s="11"/>
      <c r="D300" s="11"/>
    </row>
    <row r="301" spans="3:4" ht="15.75" customHeight="1">
      <c r="C301" s="11"/>
      <c r="D301" s="11"/>
    </row>
    <row r="302" spans="3:4" ht="15.75" customHeight="1">
      <c r="C302" s="11"/>
      <c r="D302" s="11"/>
    </row>
    <row r="303" spans="3:4" ht="15.75" customHeight="1">
      <c r="C303" s="11"/>
      <c r="D303" s="11"/>
    </row>
    <row r="304" spans="3:4" ht="15.75" customHeight="1">
      <c r="C304" s="11"/>
      <c r="D304" s="11"/>
    </row>
    <row r="305" spans="3:4" ht="15.75" customHeight="1">
      <c r="C305" s="11"/>
      <c r="D305" s="11"/>
    </row>
    <row r="306" spans="3:4" ht="15.75" customHeight="1">
      <c r="C306" s="11"/>
      <c r="D306" s="11"/>
    </row>
    <row r="307" spans="3:4" ht="15.75" customHeight="1">
      <c r="C307" s="11"/>
      <c r="D307" s="11"/>
    </row>
    <row r="308" spans="3:4" ht="15.75" customHeight="1">
      <c r="C308" s="11"/>
      <c r="D308" s="11"/>
    </row>
    <row r="309" spans="3:4" ht="15.75" customHeight="1">
      <c r="C309" s="11"/>
      <c r="D309" s="11"/>
    </row>
    <row r="310" spans="3:4" ht="15.75" customHeight="1">
      <c r="C310" s="11"/>
      <c r="D310" s="11"/>
    </row>
    <row r="311" spans="3:4" ht="15.75" customHeight="1">
      <c r="C311" s="11"/>
      <c r="D311" s="11"/>
    </row>
    <row r="312" spans="3:4" ht="15.75" customHeight="1">
      <c r="C312" s="11"/>
      <c r="D312" s="11"/>
    </row>
    <row r="313" spans="3:4" ht="15.75" customHeight="1">
      <c r="C313" s="11"/>
      <c r="D313" s="11"/>
    </row>
    <row r="314" spans="3:4" ht="15.75" customHeight="1">
      <c r="C314" s="11"/>
      <c r="D314" s="11"/>
    </row>
    <row r="315" spans="3:4" ht="15.75" customHeight="1">
      <c r="C315" s="11"/>
      <c r="D315" s="11"/>
    </row>
    <row r="316" spans="3:4" ht="15.75" customHeight="1">
      <c r="C316" s="11"/>
      <c r="D316" s="11"/>
    </row>
    <row r="317" spans="3:4" ht="15.75" customHeight="1">
      <c r="C317" s="11"/>
      <c r="D317" s="11"/>
    </row>
    <row r="318" spans="3:4" ht="15.75" customHeight="1">
      <c r="C318" s="11"/>
      <c r="D318" s="11"/>
    </row>
    <row r="319" spans="3:4" ht="15.75" customHeight="1">
      <c r="C319" s="11"/>
      <c r="D319" s="11"/>
    </row>
    <row r="320" spans="3:4" ht="15.75" customHeight="1">
      <c r="C320" s="11"/>
      <c r="D320" s="11"/>
    </row>
    <row r="321" spans="3:4" ht="15.75" customHeight="1">
      <c r="C321" s="11"/>
      <c r="D321" s="11"/>
    </row>
    <row r="322" spans="3:4" ht="15.75" customHeight="1">
      <c r="C322" s="11"/>
      <c r="D322" s="11"/>
    </row>
    <row r="323" spans="3:4" ht="15.75" customHeight="1">
      <c r="C323" s="11"/>
      <c r="D323" s="11"/>
    </row>
    <row r="324" spans="3:4" ht="15.75" customHeight="1">
      <c r="C324" s="11"/>
      <c r="D324" s="11"/>
    </row>
    <row r="325" spans="3:4" ht="15.75" customHeight="1">
      <c r="C325" s="11"/>
      <c r="D325" s="11"/>
    </row>
    <row r="326" spans="3:4" ht="15.75" customHeight="1">
      <c r="C326" s="11"/>
      <c r="D326" s="11"/>
    </row>
    <row r="327" spans="3:4" ht="15.75" customHeight="1">
      <c r="C327" s="11"/>
      <c r="D327" s="11"/>
    </row>
    <row r="328" spans="3:4" ht="15.75" customHeight="1">
      <c r="C328" s="11"/>
      <c r="D328" s="11"/>
    </row>
    <row r="329" spans="3:4" ht="15.75" customHeight="1">
      <c r="C329" s="11"/>
      <c r="D329" s="11"/>
    </row>
    <row r="330" spans="3:4" ht="15.75" customHeight="1">
      <c r="C330" s="11"/>
      <c r="D330" s="11"/>
    </row>
    <row r="331" spans="3:4" ht="15.75" customHeight="1">
      <c r="C331" s="11"/>
      <c r="D331" s="11"/>
    </row>
    <row r="332" spans="3:4" ht="15.75" customHeight="1">
      <c r="C332" s="11"/>
      <c r="D332" s="11"/>
    </row>
    <row r="333" spans="3:4" ht="15.75" customHeight="1">
      <c r="C333" s="11"/>
      <c r="D333" s="11"/>
    </row>
    <row r="334" spans="3:4" ht="15.75" customHeight="1">
      <c r="C334" s="11"/>
      <c r="D334" s="11"/>
    </row>
    <row r="335" spans="3:4" ht="15.75" customHeight="1">
      <c r="C335" s="11"/>
      <c r="D335" s="11"/>
    </row>
    <row r="336" spans="3:4" ht="15.75" customHeight="1">
      <c r="C336" s="11"/>
      <c r="D336" s="11"/>
    </row>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KnitVariables</vt:lpstr>
      <vt:lpstr>Offsets</vt:lpstr>
      <vt:lpstr>ArmholeShaping</vt:lpstr>
      <vt:lpstr>BUST</vt:lpstr>
      <vt:lpstr>COL_OFFSET</vt:lpstr>
      <vt:lpstr>ROW_OFFSET</vt:lpstr>
      <vt:lpstr>STITCH_GAUGE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Nikitha Bandari</dc:creator>
  <cp:lastModifiedBy>Rama Gandikota</cp:lastModifiedBy>
  <dcterms:created xsi:type="dcterms:W3CDTF">2020-03-19T10:55:06Z</dcterms:created>
  <dcterms:modified xsi:type="dcterms:W3CDTF">2020-04-04T04:29:10Z</dcterms:modified>
</cp:coreProperties>
</file>