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itVariables" sheetId="1" r:id="rId3"/>
    <sheet state="visible" name="Offsets" sheetId="2" r:id="rId4"/>
    <sheet state="visible" name="ArmholeShaping" sheetId="3" r:id="rId5"/>
  </sheets>
  <definedNames>
    <definedName name="BUST">KnitVariables!$C$14</definedName>
    <definedName name="COL_OFFSET">Offsets!$C$16</definedName>
    <definedName name="ROW_OFFSET">Offsets!$C$17</definedName>
    <definedName name="STITCH_GAUGE">KnitVariables!$C$6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Change the sheet and the range for the input from the form</t>
      </text>
    </comment>
    <comment authorId="0" ref="D2">
      <text>
        <t xml:space="preserve">Ensure that these row offset align with the correct columns in the input sheet</t>
      </text>
    </comment>
    <comment authorId="0" ref="F2">
      <text>
        <t xml:space="preserve">Change the sheet and the range for the input from the form</t>
      </text>
    </comment>
    <comment authorId="0" ref="C3">
      <text>
        <t xml:space="preserve">Enter the name of the input sheet</t>
      </text>
    </comment>
    <comment authorId="0" ref="D3">
      <text>
        <t xml:space="preserve">Col C</t>
      </text>
    </comment>
    <comment authorId="0" ref="F3">
      <text>
        <t xml:space="preserve">Enter the name of the input sheet</t>
      </text>
    </comment>
    <comment authorId="0" ref="C4">
      <text>
        <t xml:space="preserve">This is the destination folder for the customer's pattern after it has been created</t>
      </text>
    </comment>
    <comment authorId="0" ref="D4">
      <text>
        <t xml:space="preserve">Not needed</t>
      </text>
    </comment>
    <comment authorId="0" ref="F4">
      <text>
        <t xml:space="preserve">This is the destination folder for the customer's pattern after it has been created</t>
      </text>
    </comment>
    <comment authorId="0" ref="D5">
      <text>
        <t xml:space="preserve">D</t>
      </text>
    </comment>
    <comment authorId="0" ref="D6">
      <text>
        <t xml:space="preserve">E</t>
      </text>
    </comment>
    <comment authorId="0" ref="D7">
      <text>
        <t xml:space="preserve">F</t>
      </text>
    </comment>
    <comment authorId="0" ref="D8">
      <text>
        <t xml:space="preserve">G</t>
      </text>
    </comment>
    <comment authorId="0" ref="D9">
      <text>
        <t xml:space="preserve">H</t>
      </text>
    </comment>
    <comment authorId="0" ref="D13">
      <text>
        <t xml:space="preserve">Q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row gauge is not used. For reference only</t>
      </text>
    </comment>
    <comment authorId="0" ref="G2">
      <text>
        <t xml:space="preserve">This the row where the arm hole shaping starts</t>
      </text>
    </comment>
  </commentList>
</comments>
</file>

<file path=xl/sharedStrings.xml><?xml version="1.0" encoding="utf-8"?>
<sst xmlns="http://schemas.openxmlformats.org/spreadsheetml/2006/main" count="228" uniqueCount="105">
  <si>
    <t>ARMHOLE_BUST_RELATIONSHIP</t>
  </si>
  <si>
    <t>Bust sizes</t>
  </si>
  <si>
    <t>Input</t>
  </si>
  <si>
    <t>knitVariable</t>
  </si>
  <si>
    <t>Col of Armhole Shaping</t>
  </si>
  <si>
    <t>Value</t>
  </si>
  <si>
    <t>Men's Profile One</t>
  </si>
  <si>
    <t>stitch gauge</t>
  </si>
  <si>
    <t>row gauge</t>
  </si>
  <si>
    <t>row offset</t>
  </si>
  <si>
    <t>section size</t>
  </si>
  <si>
    <t xml:space="preserve"> Men's Profile Two</t>
  </si>
  <si>
    <t>Men's Profile Three</t>
  </si>
  <si>
    <t>FIRST_NAME</t>
  </si>
  <si>
    <t>STITCH_GAUGE</t>
  </si>
  <si>
    <t>Medium</t>
  </si>
  <si>
    <t>ROW_GAUGE</t>
  </si>
  <si>
    <t>#_OF_STITCHES_FOR_FIRST_DECREASE_AT_ARMHOLE</t>
  </si>
  <si>
    <t>#_OF_STITCHES_FOR_SECOND_DECREASE_AT_ARMHOLE</t>
  </si>
  <si>
    <t>#_OF_STITCHES_FOR_THIRD_DECREASE_AT_ARMHOLE</t>
  </si>
  <si>
    <t>Large</t>
  </si>
  <si>
    <t>3XL</t>
  </si>
  <si>
    <t>LAST_NAME</t>
  </si>
  <si>
    <t>col offset</t>
  </si>
  <si>
    <t>Landsend.com</t>
  </si>
  <si>
    <t>#_OF_STITCHES_FOR_4TH_DECREASE_AT_ARMHOLE</t>
  </si>
  <si>
    <t>#_OF_TIMES_TO_DECREASE_1_STITCH_AT_EACH_END</t>
  </si>
  <si>
    <t>#_OF_ROWS_TO_KNIT_STRAIGHT</t>
  </si>
  <si>
    <t>DEC_1_STITCH_EVERY_OTHER_ROW_X_TIMES</t>
  </si>
  <si>
    <t>BO_2_STITCHES_BEG_NEXT_X_ROWS</t>
  </si>
  <si>
    <t>BO_4_STITCHES_BEG_NEXT_X_ROWS</t>
  </si>
  <si>
    <t>BO_REMAINING_1</t>
  </si>
  <si>
    <t>PATTERN</t>
  </si>
  <si>
    <t>EMAIL_ADDRESS</t>
  </si>
  <si>
    <t>BO_REMAINING_2</t>
  </si>
  <si>
    <t>BO_REMAINING_3</t>
  </si>
  <si>
    <t>NEEDLE_SIZE</t>
  </si>
  <si>
    <t>HIPS</t>
  </si>
  <si>
    <t>Bust size</t>
  </si>
  <si>
    <t>LOWER_EDGE_TO_UNDERARM</t>
  </si>
  <si>
    <t>LOWER_EDGE_TO_WAIST</t>
  </si>
  <si>
    <t>WAIST_TO_UNDERARM</t>
  </si>
  <si>
    <t>WAIST</t>
  </si>
  <si>
    <t>BUST</t>
  </si>
  <si>
    <t>NECK_EDGE_TO_SHOULDER</t>
  </si>
  <si>
    <t>WRIST_CIRCUMFERENCE</t>
  </si>
  <si>
    <t>FOREARM_CIRCUMFERENCE</t>
  </si>
  <si>
    <t>UPPER_ARM_CIRCUMFERENCE</t>
  </si>
  <si>
    <t>LENGTH_TO_UNDERARM</t>
  </si>
  <si>
    <t>LENGTH_WRIST_TO_ELBOW</t>
  </si>
  <si>
    <t>LENGTH_ELBOW_TO_UNDERARM</t>
  </si>
  <si>
    <t>ARMHOLE_DEPTH</t>
  </si>
  <si>
    <t>WAIST_FRONT</t>
  </si>
  <si>
    <t>BUST_FRONT</t>
  </si>
  <si>
    <t>BUST_BACK</t>
  </si>
  <si>
    <t>EASE</t>
  </si>
  <si>
    <t>Output</t>
  </si>
  <si>
    <t>Stitch gauge</t>
  </si>
  <si>
    <t>Cast-on</t>
  </si>
  <si>
    <t>#_OF_STITCHES_TO_CAST_ON</t>
  </si>
  <si>
    <t>#IF_HIPS_LARGER_THAN_WAIST</t>
  </si>
  <si>
    <t>#IF_WAIST_LARGER_THAN_HIPS</t>
  </si>
  <si>
    <t>#CAST_ON_IN_MULTIPLES_OF</t>
  </si>
  <si>
    <t>Place markers</t>
  </si>
  <si>
    <t>SIDE_MARKER_WITH_EASE</t>
  </si>
  <si>
    <t>LENGTH_OF_RIBBING</t>
  </si>
  <si>
    <t>LENGTH_OF_NECK_EDGE_RIBBING</t>
  </si>
  <si>
    <t>Shape Body</t>
  </si>
  <si>
    <t>Back</t>
  </si>
  <si>
    <t>Neckline shaping</t>
  </si>
  <si>
    <t>Armhole Shaping</t>
  </si>
  <si>
    <t>Do this in all sleeves</t>
  </si>
  <si>
    <t>conditional   if #st at top of sleeve is less than C61...dont dec 1 at each end</t>
  </si>
  <si>
    <t>#_OF_DECREASES_AT_SLEEVE_CAP</t>
  </si>
  <si>
    <t>DEPTH_OF_ARMHOLE_BEFORE_BINDOFF</t>
  </si>
  <si>
    <t>#_OF_STITCHES_AT_SHOULDER</t>
  </si>
  <si>
    <t>TEXT_FOR_CAP_SHAPING</t>
  </si>
  <si>
    <t xml:space="preserve">if (c61&gt;= c88, "", concatenate ("Decrease 1 stitch at each end ", C58, " times as follows:
K1, k2tog, knit to the last 3 stitches, ssk, k1.")
</t>
  </si>
  <si>
    <t>Shoulder bind off</t>
  </si>
  <si>
    <t>SHOULDER_BIND_OFF_1</t>
  </si>
  <si>
    <t>SHOULDER_BIND_OFF_2</t>
  </si>
  <si>
    <t>SHOULDER_BIND_OFF_3</t>
  </si>
  <si>
    <t>Sleeve</t>
  </si>
  <si>
    <t>#_ROWS_IN_RIB_FOR_CUFF</t>
  </si>
  <si>
    <t/>
  </si>
  <si>
    <t>#_OF_STITCHES_TO_CAST_ON_FOR_SLEEVE</t>
  </si>
  <si>
    <t>Calculate # rows of Ribbing for cuff..its not in the instructions</t>
  </si>
  <si>
    <t>#_OF_INCHES_TO_INCREASE_AT_FOREARM</t>
  </si>
  <si>
    <t>for 1.5 inches</t>
  </si>
  <si>
    <t>#_OF_STITCHES_TO_INCREASE_AT_FOREARM</t>
  </si>
  <si>
    <t>#_OF_ROWS_TO_INCREASE_AT_FOREARM</t>
  </si>
  <si>
    <t>TEXT_FOR_FOREARM_INCREASES</t>
  </si>
  <si>
    <t>#_OF_TIMES_TO_INCREASE_AT_FOREARM</t>
  </si>
  <si>
    <t>#_OF_ROWS_BETWEEN_INCREASES_AT FOREARM</t>
  </si>
  <si>
    <t>#_OF_ROWS_TO_KNIT_BETWEEN_INCREASES_AT FOREARM</t>
  </si>
  <si>
    <t>#_OF_INCHES_TO_INCREASE_AT_UPPER_ARM</t>
  </si>
  <si>
    <t>#_OF_ROWS_TO_INCREASE_AT_UPPER_ARM</t>
  </si>
  <si>
    <t>#_OF_STITCHES_TO_INCREASE_AT_UPPER_ARM</t>
  </si>
  <si>
    <t>#_OF_TIMES_TO_INCREASE_AT_UPPER_ARM</t>
  </si>
  <si>
    <t>#_OF_ROWS_BETWEEN_INCREASES_AT_UPPER_ARM</t>
  </si>
  <si>
    <t>#_OF_ROWS_TO_KNIT_BETWEEN_INCREASES_AT UPPER_ARM</t>
  </si>
  <si>
    <t>#_OF_SLEEVE_STITCHES_AT_UPPER_ARM</t>
  </si>
  <si>
    <t>TEXT_FOR_UPPER_ARM_INCREASES</t>
  </si>
  <si>
    <t>#_OF_ROWS_RIB_AT_WRIST</t>
  </si>
  <si>
    <t>Add to template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</si>
</sst>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name val="Arial"/>
    </font>
    <font>
      <sz val="10.0"/>
      <name val="Arial"/>
    </font>
    <font>
      <b/>
      <name val="Arial"/>
    </font>
    <font>
      <b/>
      <sz val="10.0"/>
      <name val="Arial"/>
    </font>
    <font>
      <color rgb="FF000000"/>
      <name val="Arial"/>
    </font>
    <font/>
    <font>
      <sz val="10.0"/>
    </font>
    <font>
      <b/>
      <sz val="10.0"/>
    </font>
    <font>
      <sz val="10.0"/>
      <color rgb="FF222222"/>
      <name val="Arial"/>
    </font>
    <font>
      <u/>
      <sz val="10.0"/>
      <color rgb="FF0000FF"/>
      <name val="Arial"/>
    </font>
    <font>
      <color rgb="FF222222"/>
      <name val="Arial"/>
    </font>
    <font>
      <sz val="11.0"/>
      <color rgb="FF000000"/>
      <name val="Inconsolata"/>
    </font>
    <font>
      <sz val="10.0"/>
      <color rgb="FF0000FF"/>
      <name val="Arial"/>
    </font>
    <font>
      <sz val="10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left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readingOrder="0"/>
    </xf>
    <xf borderId="0" fillId="0" fontId="1" numFmtId="0" xfId="0" applyAlignment="1" applyFont="1">
      <alignment vertical="bottom"/>
    </xf>
    <xf borderId="0" fillId="0" fontId="2" numFmtId="0" xfId="0" applyFont="1"/>
    <xf borderId="0" fillId="2" fontId="5" numFmtId="0" xfId="0" applyAlignment="1" applyFill="1" applyFont="1">
      <alignment horizontal="left"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1" xfId="0" applyAlignment="1" applyFont="1" applyNumberFormat="1">
      <alignment vertical="bottom"/>
    </xf>
    <xf borderId="0" fillId="0" fontId="0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6" numFmtId="0" xfId="0" applyAlignment="1" applyFont="1">
      <alignment horizontal="center"/>
    </xf>
    <xf borderId="0" fillId="0" fontId="1" numFmtId="0" xfId="0" applyAlignment="1" applyFont="1">
      <alignment horizontal="right" vertical="bottom"/>
    </xf>
    <xf borderId="0" fillId="0" fontId="1" numFmtId="1" xfId="0" applyAlignment="1" applyFont="1" applyNumberFormat="1">
      <alignment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8" numFmtId="0" xfId="0" applyAlignment="1" applyFont="1">
      <alignment horizontal="right" readingOrder="0"/>
    </xf>
    <xf borderId="0" fillId="0" fontId="1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9" numFmtId="1" xfId="0" applyAlignment="1" applyFont="1" applyNumberFormat="1">
      <alignment readingOrder="0" shrinkToFit="0" wrapText="1"/>
    </xf>
    <xf borderId="0" fillId="0" fontId="1" numFmtId="0" xfId="0" applyAlignment="1" applyFont="1">
      <alignment horizontal="center" vertical="bottom"/>
    </xf>
    <xf borderId="0" fillId="0" fontId="10" numFmtId="0" xfId="0" applyAlignment="1" applyFont="1">
      <alignment readingOrder="0"/>
    </xf>
    <xf borderId="0" fillId="2" fontId="5" numFmtId="1" xfId="0" applyAlignment="1" applyFont="1" applyNumberFormat="1">
      <alignment readingOrder="0"/>
    </xf>
    <xf borderId="0" fillId="0" fontId="6" numFmtId="0" xfId="0" applyAlignment="1" applyFont="1">
      <alignment horizontal="center" readingOrder="0"/>
    </xf>
    <xf borderId="0" fillId="0" fontId="11" numFmtId="1" xfId="0" applyAlignment="1" applyFont="1" applyNumberFormat="1">
      <alignment readingOrder="0" vertical="bottom"/>
    </xf>
    <xf borderId="0" fillId="0" fontId="8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7" numFmtId="0" xfId="0" applyFont="1"/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3" fontId="6" numFmtId="0" xfId="0" applyAlignment="1" applyFill="1" applyFont="1">
      <alignment readingOrder="0"/>
    </xf>
    <xf borderId="0" fillId="3" fontId="6" numFmtId="0" xfId="0" applyFont="1"/>
    <xf borderId="0" fillId="0" fontId="2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3" fontId="6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0" numFmtId="0" xfId="0" applyAlignment="1" applyFont="1">
      <alignment horizontal="right" vertical="bottom"/>
    </xf>
    <xf borderId="0" fillId="2" fontId="12" numFmtId="0" xfId="0" applyFont="1"/>
    <xf borderId="0" fillId="2" fontId="5" numFmtId="0" xfId="0" applyAlignment="1" applyFont="1">
      <alignment horizontal="right" vertical="bottom"/>
    </xf>
    <xf borderId="0" fillId="2" fontId="12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center" vertical="bottom"/>
    </xf>
    <xf borderId="0" fillId="0" fontId="1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2" fontId="0" numFmtId="0" xfId="0" applyAlignment="1" applyFont="1">
      <alignment horizontal="right" readingOrder="0" vertical="bottom"/>
    </xf>
    <xf borderId="0" fillId="0" fontId="2" numFmtId="0" xfId="0" applyAlignment="1" applyFont="1">
      <alignment horizontal="center" readingOrder="0" vertical="bottom"/>
    </xf>
    <xf borderId="0" fillId="0" fontId="0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  <xf borderId="0" fillId="0" fontId="0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13" numFmtId="0" xfId="0" applyAlignment="1" applyFont="1">
      <alignment readingOrder="0"/>
    </xf>
    <xf borderId="0" fillId="2" fontId="0" numFmtId="1" xfId="0" applyAlignment="1" applyFont="1" applyNumberFormat="1">
      <alignment readingOrder="0"/>
    </xf>
    <xf borderId="0" fillId="0" fontId="9" numFmtId="1" xfId="0" applyAlignment="1" applyFont="1" applyNumberFormat="1">
      <alignment readingOrder="0" vertical="bottom"/>
    </xf>
    <xf borderId="0" fillId="0" fontId="2" numFmtId="4" xfId="0" applyFont="1" applyNumberFormat="1"/>
    <xf borderId="0" fillId="2" fontId="0" numFmtId="0" xfId="0" applyFont="1"/>
    <xf borderId="0" fillId="2" fontId="5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2" fontId="0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14" numFmtId="0" xfId="0" applyFont="1"/>
    <xf borderId="0" fillId="0" fontId="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landsend.com" TargetMode="External"/><Relationship Id="rId3" Type="http://schemas.openxmlformats.org/officeDocument/2006/relationships/hyperlink" Target="http://landsend.com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0.57"/>
    <col customWidth="1" min="3" max="3" width="23.43"/>
    <col customWidth="1" min="4" max="4" width="11.71"/>
    <col customWidth="1" min="5" max="5" width="17.14"/>
    <col customWidth="1" min="6" max="6" width="34.0"/>
    <col customWidth="1" min="7" max="7" width="6.29"/>
    <col customWidth="1" min="8" max="8" width="28.86"/>
    <col customWidth="1" min="9" max="9" width="4.14"/>
    <col customWidth="1" min="10" max="10" width="27.57"/>
  </cols>
  <sheetData>
    <row r="1">
      <c r="A1" s="2" t="s">
        <v>2</v>
      </c>
      <c r="B1" s="4" t="s">
        <v>3</v>
      </c>
      <c r="C1" s="4" t="s">
        <v>5</v>
      </c>
      <c r="D1" s="4"/>
      <c r="E1" s="6"/>
      <c r="F1" s="2" t="s">
        <v>6</v>
      </c>
      <c r="G1" s="8"/>
      <c r="H1" s="9" t="s">
        <v>11</v>
      </c>
      <c r="I1" s="8"/>
      <c r="J1" s="9" t="s">
        <v>12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3"/>
      <c r="B2" s="14" t="s">
        <v>13</v>
      </c>
      <c r="C2" s="2" t="s">
        <v>15</v>
      </c>
      <c r="D2" s="18"/>
      <c r="E2" s="23"/>
      <c r="F2" s="2" t="s">
        <v>15</v>
      </c>
      <c r="G2" s="8"/>
      <c r="H2" s="2" t="s">
        <v>20</v>
      </c>
      <c r="I2" s="8"/>
      <c r="J2" s="2" t="s">
        <v>21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/>
      <c r="B3" s="28" t="s">
        <v>22</v>
      </c>
      <c r="C3" s="33" t="s">
        <v>24</v>
      </c>
      <c r="D3" s="18"/>
      <c r="E3" s="23"/>
      <c r="F3" s="33" t="s">
        <v>24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/>
      <c r="B4" s="28" t="s">
        <v>32</v>
      </c>
      <c r="C4" s="2"/>
      <c r="D4" s="18"/>
      <c r="E4" s="23"/>
      <c r="F4" s="2"/>
      <c r="G4" s="2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/>
      <c r="B5" s="28" t="s">
        <v>33</v>
      </c>
      <c r="C5" s="2"/>
      <c r="D5" s="18"/>
      <c r="E5" s="23"/>
      <c r="F5" s="2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/>
      <c r="B6" s="14" t="s">
        <v>14</v>
      </c>
      <c r="C6" s="2">
        <v>4.5</v>
      </c>
      <c r="D6" s="18"/>
      <c r="E6" s="37"/>
      <c r="F6" s="2">
        <v>4.5</v>
      </c>
      <c r="G6" s="8"/>
      <c r="H6" s="2">
        <v>5.0</v>
      </c>
      <c r="I6" s="8"/>
      <c r="J6" s="2">
        <v>3.0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/>
      <c r="B7" s="14" t="s">
        <v>16</v>
      </c>
      <c r="C7" s="2">
        <v>5.0</v>
      </c>
      <c r="D7" s="18"/>
      <c r="E7" s="38"/>
      <c r="F7" s="2">
        <v>5.0</v>
      </c>
      <c r="G7" s="8"/>
      <c r="H7" s="2">
        <v>6.5</v>
      </c>
      <c r="I7" s="8"/>
      <c r="J7" s="2">
        <v>4.0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3"/>
      <c r="B8" s="14" t="s">
        <v>36</v>
      </c>
      <c r="C8" s="2">
        <v>8.0</v>
      </c>
      <c r="D8" s="18"/>
      <c r="E8" s="39"/>
      <c r="F8" s="2">
        <v>8.0</v>
      </c>
      <c r="G8" s="8"/>
      <c r="H8" s="2">
        <v>6.0</v>
      </c>
      <c r="I8" s="8"/>
      <c r="J8" s="2">
        <v>11.0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3"/>
      <c r="B9" s="41" t="s">
        <v>37</v>
      </c>
      <c r="C9" s="2">
        <v>36.0</v>
      </c>
      <c r="D9" s="18"/>
      <c r="E9" s="43"/>
      <c r="F9" s="2">
        <v>36.0</v>
      </c>
      <c r="G9" s="8"/>
      <c r="H9" s="2">
        <v>38.0</v>
      </c>
      <c r="I9" s="8"/>
      <c r="J9" s="2">
        <v>48.0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3"/>
      <c r="B10" s="14" t="s">
        <v>39</v>
      </c>
      <c r="C10" s="2">
        <v>19.0</v>
      </c>
      <c r="D10" s="18"/>
      <c r="E10" s="43"/>
      <c r="F10" s="2">
        <v>19.0</v>
      </c>
      <c r="G10" s="8"/>
      <c r="H10" s="2">
        <v>21.0</v>
      </c>
      <c r="I10" s="8"/>
      <c r="J10" s="2">
        <v>22.0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3"/>
      <c r="B11" s="14" t="s">
        <v>40</v>
      </c>
      <c r="C11" s="8"/>
      <c r="D11" s="18"/>
      <c r="E11" s="43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3"/>
      <c r="B12" s="14" t="s">
        <v>41</v>
      </c>
      <c r="C12" s="8"/>
      <c r="D12" s="18"/>
      <c r="E12" s="43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3"/>
      <c r="B13" s="14" t="s">
        <v>42</v>
      </c>
      <c r="C13" s="8"/>
      <c r="D13" s="18"/>
      <c r="E13" s="43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3"/>
      <c r="B14" s="14" t="s">
        <v>43</v>
      </c>
      <c r="C14" s="2">
        <v>40.0</v>
      </c>
      <c r="D14" s="18"/>
      <c r="E14" s="43"/>
      <c r="F14" s="2">
        <v>40.0</v>
      </c>
      <c r="G14" s="8"/>
      <c r="H14" s="2">
        <v>43.0</v>
      </c>
      <c r="I14" s="8"/>
      <c r="J14" s="2">
        <v>54.0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3"/>
      <c r="B15" s="14" t="s">
        <v>44</v>
      </c>
      <c r="C15" s="2">
        <v>6.0</v>
      </c>
      <c r="D15" s="18"/>
      <c r="E15" s="43"/>
      <c r="F15" s="2">
        <v>6.0</v>
      </c>
      <c r="G15" s="8"/>
      <c r="H15" s="2">
        <v>7.0</v>
      </c>
      <c r="I15" s="8"/>
      <c r="J15" s="2">
        <v>7.5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3"/>
      <c r="B16" s="14" t="s">
        <v>45</v>
      </c>
      <c r="C16" s="2">
        <v>8.5</v>
      </c>
      <c r="D16" s="18"/>
      <c r="E16" s="43"/>
      <c r="F16" s="2">
        <v>8.5</v>
      </c>
      <c r="G16" s="8"/>
      <c r="H16" s="2">
        <v>9.0</v>
      </c>
      <c r="I16" s="8"/>
      <c r="J16" s="2">
        <v>9.75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3"/>
      <c r="B17" s="14" t="s">
        <v>46</v>
      </c>
      <c r="C17" s="2">
        <v>10.0</v>
      </c>
      <c r="D17" s="18"/>
      <c r="E17" s="43"/>
      <c r="F17" s="2">
        <v>11.0</v>
      </c>
      <c r="G17" s="8"/>
      <c r="H17" s="2">
        <v>12.0</v>
      </c>
      <c r="I17" s="8"/>
      <c r="J17" s="2">
        <v>12.0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3"/>
      <c r="B18" s="14" t="s">
        <v>47</v>
      </c>
      <c r="C18" s="2">
        <v>11.75</v>
      </c>
      <c r="D18" s="18"/>
      <c r="E18" s="8"/>
      <c r="F18" s="2">
        <v>13.0</v>
      </c>
      <c r="G18" s="8"/>
      <c r="H18" s="2">
        <v>14.0</v>
      </c>
      <c r="I18" s="8"/>
      <c r="J18" s="2">
        <v>15.0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3"/>
      <c r="B19" s="14" t="s">
        <v>48</v>
      </c>
      <c r="C19" s="2">
        <v>21.0</v>
      </c>
      <c r="D19" s="18"/>
      <c r="E19" s="8"/>
      <c r="F19" s="2">
        <v>21.0</v>
      </c>
      <c r="G19" s="8"/>
      <c r="H19" s="2">
        <v>24.0</v>
      </c>
      <c r="I19" s="8"/>
      <c r="J19" s="2">
        <v>25.0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3"/>
      <c r="B20" s="14" t="s">
        <v>49</v>
      </c>
      <c r="C20" s="2">
        <v>10.5</v>
      </c>
      <c r="D20" s="18"/>
      <c r="E20" s="8"/>
      <c r="F20" s="2">
        <v>10.5</v>
      </c>
      <c r="G20" s="8"/>
      <c r="H20" s="2">
        <v>13.0</v>
      </c>
      <c r="I20" s="8"/>
      <c r="J20" s="2">
        <v>13.0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3"/>
      <c r="B21" s="14" t="s">
        <v>50</v>
      </c>
      <c r="C21" s="2">
        <v>10.5</v>
      </c>
      <c r="D21" s="18"/>
      <c r="E21" s="8"/>
      <c r="F21" s="2">
        <v>10.5</v>
      </c>
      <c r="G21" s="8"/>
      <c r="H21" s="2">
        <v>11.0</v>
      </c>
      <c r="I21" s="8"/>
      <c r="J21" s="2">
        <v>12.0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46"/>
      <c r="B22" s="47" t="s">
        <v>51</v>
      </c>
      <c r="C22" s="49">
        <v>11.0</v>
      </c>
      <c r="D22" s="18"/>
      <c r="E22" s="50"/>
      <c r="F22" s="49">
        <v>11.0</v>
      </c>
      <c r="G22" s="50"/>
      <c r="H22" s="49">
        <v>11.75</v>
      </c>
      <c r="I22" s="50"/>
      <c r="J22" s="49">
        <v>13.0</v>
      </c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>
      <c r="A23" s="46"/>
      <c r="B23" s="24" t="s">
        <v>52</v>
      </c>
      <c r="C23" s="2">
        <v>20.0</v>
      </c>
      <c r="D23" s="18"/>
      <c r="E23" s="50"/>
      <c r="F23" s="49">
        <v>20.0</v>
      </c>
      <c r="G23" s="50"/>
      <c r="H23" s="49">
        <v>24.0</v>
      </c>
      <c r="I23" s="50"/>
      <c r="J23" s="49">
        <v>30.0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>
      <c r="A24" s="46"/>
      <c r="B24" s="28" t="s">
        <v>53</v>
      </c>
      <c r="C24" s="2"/>
      <c r="D24" s="18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>
      <c r="A25" s="46"/>
      <c r="B25" s="28" t="s">
        <v>54</v>
      </c>
      <c r="C25" s="2"/>
      <c r="D25" s="18"/>
      <c r="E25" s="50"/>
      <c r="F25" s="49"/>
      <c r="G25" s="50"/>
      <c r="H25" s="49"/>
      <c r="I25" s="50"/>
      <c r="J25" s="49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>
      <c r="A26" s="46"/>
      <c r="B26" s="28" t="s">
        <v>55</v>
      </c>
      <c r="C26" s="2">
        <v>2.0</v>
      </c>
      <c r="D26" s="18"/>
      <c r="E26" s="50"/>
      <c r="F26" s="49">
        <v>2.0</v>
      </c>
      <c r="G26" s="50"/>
      <c r="H26" s="49">
        <v>3.0</v>
      </c>
      <c r="I26" s="50"/>
      <c r="J26" s="49">
        <v>4.0</v>
      </c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>
      <c r="A27" s="13" t="s">
        <v>56</v>
      </c>
      <c r="B27" s="8"/>
      <c r="C27" s="8"/>
      <c r="D27" s="3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B28" s="2"/>
      <c r="C28" s="8"/>
      <c r="D28" s="3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46"/>
      <c r="B29" s="51"/>
      <c r="C29" s="52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>
      <c r="A30" s="46"/>
      <c r="B30" s="13" t="s">
        <v>58</v>
      </c>
      <c r="C30" s="54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>
      <c r="A31" s="13"/>
      <c r="B31" s="14" t="s">
        <v>59</v>
      </c>
      <c r="C31" s="55">
        <f>IF(C14&gt;=C10, C32,C33)</f>
        <v>180</v>
      </c>
      <c r="D31" s="3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3"/>
      <c r="B32" s="56" t="s">
        <v>60</v>
      </c>
      <c r="C32" s="57">
        <f>IF(C14&gt;=C10, MROUND((C14+C27)*C6,2))</f>
        <v>180</v>
      </c>
      <c r="D32" s="3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46"/>
      <c r="B33" s="56" t="s">
        <v>61</v>
      </c>
      <c r="C33" s="58" t="b">
        <f>IF(C10&gt;=C14, MROUND((C10+C27)*C6,2))</f>
        <v>0</v>
      </c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>
      <c r="A34" s="46"/>
      <c r="B34" s="56" t="s">
        <v>62</v>
      </c>
      <c r="C34" s="58">
        <v>2.0</v>
      </c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>
      <c r="A35" s="13"/>
      <c r="B35" s="8"/>
      <c r="C35" s="2"/>
      <c r="D35" s="3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3" t="s">
        <v>63</v>
      </c>
      <c r="B36" s="8"/>
      <c r="C36" s="2"/>
      <c r="D36" s="3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46"/>
      <c r="B37" s="38"/>
      <c r="C37" s="59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>
      <c r="A38" s="46"/>
      <c r="B38" s="51" t="s">
        <v>64</v>
      </c>
      <c r="C38" s="43">
        <f>ROUNDDOWN(C31/2)</f>
        <v>90</v>
      </c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>
      <c r="A39" s="46"/>
      <c r="B39" s="60" t="s">
        <v>65</v>
      </c>
      <c r="C39" s="61">
        <v>2.0</v>
      </c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>
      <c r="A40" s="46"/>
      <c r="B40" s="51"/>
      <c r="C40" s="52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>
      <c r="A41" s="46"/>
      <c r="B41" s="60" t="s">
        <v>66</v>
      </c>
      <c r="C41" s="61">
        <v>0.75</v>
      </c>
      <c r="D41" s="50"/>
      <c r="E41" s="46"/>
      <c r="F41" s="46"/>
      <c r="G41" s="46"/>
      <c r="H41" s="46"/>
      <c r="I41" s="46"/>
      <c r="J41" s="46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>
      <c r="A42" s="13"/>
      <c r="B42" s="13"/>
      <c r="C42" s="8"/>
      <c r="D42" s="2"/>
      <c r="E42" s="62"/>
      <c r="F42" s="2"/>
      <c r="G42" s="2"/>
      <c r="H42" s="2"/>
      <c r="I42" s="2"/>
      <c r="J42" s="2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3" t="s">
        <v>67</v>
      </c>
      <c r="B43" s="13"/>
      <c r="C43" s="8"/>
      <c r="D43" s="2"/>
      <c r="E43" s="62"/>
      <c r="F43" s="2"/>
      <c r="G43" s="2"/>
      <c r="H43" s="2"/>
      <c r="I43" s="2"/>
      <c r="J43" s="2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51"/>
      <c r="B44" s="51"/>
      <c r="C44" s="43"/>
      <c r="D44" s="46"/>
      <c r="E44" s="46"/>
      <c r="F44" s="46"/>
      <c r="G44" s="46"/>
      <c r="H44" s="46"/>
      <c r="I44" s="46"/>
      <c r="J44" s="46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>
      <c r="A45" s="63" t="s">
        <v>68</v>
      </c>
      <c r="B45" s="51"/>
      <c r="C45" s="38"/>
      <c r="D45" s="46"/>
      <c r="E45" s="46"/>
      <c r="F45" s="46"/>
      <c r="G45" s="46"/>
      <c r="H45" s="46"/>
      <c r="I45" s="46"/>
      <c r="J45" s="46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>
      <c r="A46" s="13"/>
      <c r="B46" s="13"/>
      <c r="C46" s="8"/>
      <c r="D46" s="2"/>
      <c r="E46" s="62"/>
      <c r="F46" s="2"/>
      <c r="G46" s="2"/>
      <c r="H46" s="2"/>
      <c r="I46" s="2"/>
      <c r="J46" s="2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3" t="s">
        <v>69</v>
      </c>
      <c r="B47" s="13"/>
      <c r="C47" s="8"/>
      <c r="D47" s="2"/>
      <c r="E47" s="62"/>
      <c r="F47" s="2"/>
      <c r="G47" s="2"/>
      <c r="H47" s="2"/>
      <c r="I47" s="2"/>
      <c r="J47" s="2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3"/>
      <c r="B48" s="13"/>
      <c r="C48" s="8"/>
      <c r="D48" s="2"/>
      <c r="E48" s="62"/>
      <c r="F48" s="2"/>
      <c r="G48" s="2"/>
      <c r="H48" s="2"/>
      <c r="I48" s="2"/>
      <c r="J48" s="2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3"/>
      <c r="B49" s="13"/>
      <c r="C49" s="8"/>
      <c r="D49" s="2"/>
      <c r="E49" s="62"/>
      <c r="F49" s="2"/>
      <c r="G49" s="2"/>
      <c r="H49" s="2"/>
      <c r="I49" s="2"/>
      <c r="J49" s="2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3" t="s">
        <v>70</v>
      </c>
      <c r="B50" s="13"/>
      <c r="C50" s="8"/>
      <c r="D50" s="2"/>
      <c r="E50" s="62"/>
      <c r="F50" s="2"/>
      <c r="G50" s="2"/>
      <c r="H50" s="2"/>
      <c r="I50" s="2"/>
      <c r="J50" s="2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46"/>
      <c r="B51" s="63" t="s">
        <v>0</v>
      </c>
      <c r="C51" s="50"/>
      <c r="D51" s="46"/>
      <c r="E51" s="64"/>
      <c r="F51" s="59"/>
      <c r="G51" s="46"/>
      <c r="H51" s="59"/>
      <c r="I51" s="59"/>
      <c r="J51" s="59"/>
      <c r="K51" s="59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>
      <c r="A52" s="13"/>
      <c r="B52" s="13" t="s">
        <v>17</v>
      </c>
      <c r="C52" s="8">
        <f t="array" ref="C52">index(ArmholeShaping!$A$1:$M$139,D52+ROW_OFFSET,COL_OFFSET)</f>
        <v>4</v>
      </c>
      <c r="D52" s="2">
        <v>0.0</v>
      </c>
      <c r="E52" s="62"/>
      <c r="F52" s="2"/>
      <c r="G52" s="2"/>
      <c r="H52" s="2"/>
      <c r="I52" s="2"/>
      <c r="J52" s="2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3"/>
      <c r="B53" s="13" t="s">
        <v>18</v>
      </c>
      <c r="C53" s="8">
        <f t="array" ref="C53">index(ArmholeShaping!$A$1:$M$139,D53+ROW_OFFSET,COL_OFFSET)</f>
        <v>3</v>
      </c>
      <c r="D53" s="2">
        <v>1.0</v>
      </c>
      <c r="E53" s="62"/>
      <c r="F53" s="2"/>
      <c r="G53" s="2"/>
      <c r="H53" s="2"/>
      <c r="I53" s="2"/>
      <c r="J53" s="2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3"/>
      <c r="B54" s="13" t="s">
        <v>19</v>
      </c>
      <c r="C54" s="8" t="str">
        <f t="array" ref="C54">if ((index(ArmholeShaping!$A$1:$M$139,D54+ROW_OFFSET,COL_OFFSET)) = 0,"",CONCATENATE("Bind off ",(index(ArmholeShaping!$A$1:$M$139,D54+ROW_OFFSET,COL_OFFSET))," at the beginning of the next row"))</f>
        <v>Bind off 2 at the beginning of the next row</v>
      </c>
      <c r="D54" s="2">
        <v>2.0</v>
      </c>
      <c r="E54" s="6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3"/>
      <c r="B55" s="13" t="s">
        <v>25</v>
      </c>
      <c r="C55" s="8" t="str">
        <f t="array" ref="C55">if ((index(ArmholeShaping!$A$1:$M$139,D55+ROW_OFFSET,COL_OFFSET)) = 0,"",CONCATENATE("Bind off ",(index(ArmholeShaping!$A$1:$M$139,D55+ROW_OFFSET,COL_OFFSET))," at the beginning of the next row"))</f>
        <v/>
      </c>
      <c r="D55" s="2">
        <v>3.0</v>
      </c>
      <c r="E55" s="62"/>
      <c r="F55" s="2"/>
      <c r="G55" s="8"/>
      <c r="H55" s="65"/>
      <c r="I55" s="66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3"/>
      <c r="B56" s="67" t="s">
        <v>26</v>
      </c>
      <c r="C56" s="8">
        <f t="array" ref="C56">index(ArmholeShaping!$A$1:$M$139,D56+ROW_OFFSET,COL_OFFSET)</f>
        <v>3</v>
      </c>
      <c r="D56" s="2">
        <v>4.0</v>
      </c>
      <c r="E56" s="68"/>
      <c r="F56" s="8"/>
      <c r="G56" s="8"/>
      <c r="H56" s="2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3"/>
      <c r="B57" s="31" t="s">
        <v>27</v>
      </c>
      <c r="C57" s="8">
        <f t="array" ref="C57">index(ArmholeShaping!$A$1:$M$139,D57+ROW_OFFSET,COL_OFFSET)</f>
        <v>12</v>
      </c>
      <c r="D57" s="2">
        <v>5.0</v>
      </c>
      <c r="E57" s="6"/>
      <c r="F57" s="69" t="s">
        <v>71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3"/>
      <c r="B58" s="70" t="s">
        <v>28</v>
      </c>
      <c r="C58" s="8">
        <f t="array" ref="C58">index(ArmholeShaping!$A$1:$M$139,D58+ROW_OFFSET,COL_OFFSET)</f>
        <v>8</v>
      </c>
      <c r="D58" s="2">
        <v>6.0</v>
      </c>
      <c r="E58" s="6"/>
      <c r="F58" s="69" t="s">
        <v>72</v>
      </c>
      <c r="G58" s="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3"/>
      <c r="B59" s="18" t="s">
        <v>29</v>
      </c>
      <c r="C59" s="2">
        <v>4.0</v>
      </c>
      <c r="D59" s="2">
        <v>7.0</v>
      </c>
      <c r="E59" s="6"/>
      <c r="F59" s="8"/>
      <c r="G59" s="2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3"/>
      <c r="B60" s="18" t="s">
        <v>30</v>
      </c>
      <c r="C60" s="2">
        <v>1.0</v>
      </c>
      <c r="D60" s="2">
        <v>8.0</v>
      </c>
      <c r="E60" s="8"/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3"/>
      <c r="B61" s="71" t="s">
        <v>73</v>
      </c>
      <c r="C61" s="8">
        <f>(2*(SUM(C52:C56)+C58)+(4*C59)+(8*C60))</f>
        <v>60</v>
      </c>
      <c r="D61" s="2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3"/>
      <c r="B62" s="71" t="s">
        <v>31</v>
      </c>
      <c r="C62" s="2" t="str">
        <f>if ((C88-C61) &lt;= 0,"",(CONCATENATE("Bind off remaining ",(C88-C61)," stitches.")))</f>
        <v/>
      </c>
      <c r="D62" s="2">
        <v>9.0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3"/>
      <c r="B63" s="71" t="s">
        <v>34</v>
      </c>
      <c r="C63" s="8" t="str">
        <f t="array" ref="C63">index(ArmholeShaping!$A$1:$M$139,D63+ROW_OFFSET,COL_OFFSET)</f>
        <v/>
      </c>
      <c r="D63" s="2">
        <v>10.0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3"/>
      <c r="B64" s="71" t="s">
        <v>35</v>
      </c>
      <c r="C64" s="8" t="str">
        <f t="array" ref="C64">index(ArmholeShaping!$A$1:$M$139,D64+ROW_OFFSET,COL_OFFSET)</f>
        <v/>
      </c>
      <c r="D64" s="2">
        <v>11.0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3"/>
      <c r="B65" s="13" t="s">
        <v>74</v>
      </c>
      <c r="C65" s="72">
        <f>TRUNC(C21-(6/C7),2)</f>
        <v>9.3</v>
      </c>
      <c r="D65" s="2"/>
      <c r="E65" s="6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3"/>
      <c r="B66" s="13" t="s">
        <v>75</v>
      </c>
      <c r="C66" s="8">
        <f>ROUND(C15*C6,0)</f>
        <v>27</v>
      </c>
      <c r="D66" s="2"/>
      <c r="E66" s="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25"/>
      <c r="B67" s="19" t="s">
        <v>76</v>
      </c>
      <c r="C67" s="2" t="str">
        <f>if(C61&gt;=C88,"", concatenate("Decrease 1 stitch at each end ", C58, " times as follows:
K1, k2tog, knit to the last 3 stitches, ssk, k1."))
</f>
        <v/>
      </c>
      <c r="D67" s="7"/>
      <c r="E67" s="7"/>
      <c r="F67" s="69" t="s">
        <v>77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25" t="s">
        <v>78</v>
      </c>
      <c r="B68" s="24"/>
      <c r="C68" s="2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25"/>
      <c r="B69" s="13"/>
      <c r="C69" s="24"/>
      <c r="D69" s="7"/>
      <c r="E69" s="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24"/>
      <c r="B70" s="25" t="s">
        <v>79</v>
      </c>
      <c r="C70" s="73">
        <f>ROUNDDOWN(C66/3)</f>
        <v>9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24"/>
      <c r="B71" s="74" t="s">
        <v>80</v>
      </c>
      <c r="C71" s="16">
        <f>ROUNDDOWN(C66/3)</f>
        <v>9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24"/>
      <c r="B72" s="74" t="s">
        <v>81</v>
      </c>
      <c r="C72" s="16">
        <f>(C66-(C70+C71))</f>
        <v>9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3" t="s">
        <v>82</v>
      </c>
      <c r="B73" s="13" t="s">
        <v>83</v>
      </c>
      <c r="C73" s="2">
        <f>ROUNDUP(1.5*C7)</f>
        <v>8</v>
      </c>
      <c r="D73" s="8" t="s">
        <v>84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3"/>
      <c r="B74" s="2" t="s">
        <v>85</v>
      </c>
      <c r="C74" s="2">
        <f>MROUND((C16+0.5)*C6,8)</f>
        <v>40</v>
      </c>
      <c r="D74" s="39"/>
      <c r="E74" s="8"/>
      <c r="F74" s="69" t="s">
        <v>86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3"/>
      <c r="B75" s="2" t="s">
        <v>87</v>
      </c>
      <c r="C75" s="2">
        <f>(C17-(C16+0.5))</f>
        <v>1</v>
      </c>
      <c r="D75" s="39"/>
      <c r="E75" s="8"/>
      <c r="F75" s="2" t="s">
        <v>88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3"/>
      <c r="B76" s="2" t="s">
        <v>89</v>
      </c>
      <c r="C76" s="2">
        <f>ROUNDDOWN(C6*C75)</f>
        <v>4</v>
      </c>
      <c r="D76" s="39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3"/>
      <c r="B77" s="2" t="s">
        <v>90</v>
      </c>
      <c r="C77" s="2">
        <f>ROUNDDOWN((C20-1.5)*C7)</f>
        <v>45</v>
      </c>
      <c r="D77" s="39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24"/>
      <c r="B78" s="14" t="s">
        <v>91</v>
      </c>
      <c r="C78" s="75" t="str">
        <f>IF(C76 &lt;=0, "There are no increases at the forearm.", CONCATENATE("Increase every ",C80, " rows ",C79, " times as follows: K1, m1, knit to the last stitch, m1, k1."))</f>
        <v>Increase every 24 rows 2 times as follows: K1, m1, knit to the last stitch, m1, k1.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3"/>
      <c r="B79" s="2" t="s">
        <v>92</v>
      </c>
      <c r="C79" s="2">
        <f>MROUND(C76/2,2)</f>
        <v>2</v>
      </c>
      <c r="D79" s="39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3"/>
      <c r="B80" s="76" t="s">
        <v>93</v>
      </c>
      <c r="C80" s="2">
        <f>EVEN(ROUNDUP(C77/C79))</f>
        <v>24</v>
      </c>
      <c r="D80" s="39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3"/>
      <c r="B81" s="76" t="s">
        <v>94</v>
      </c>
      <c r="C81" s="2">
        <f>(C80-1)</f>
        <v>23</v>
      </c>
      <c r="D81" s="39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3"/>
      <c r="B82" s="2" t="s">
        <v>95</v>
      </c>
      <c r="C82" s="2">
        <f>ROUNDUP(C18-C17)</f>
        <v>2</v>
      </c>
      <c r="D82" s="3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3"/>
      <c r="B83" s="2" t="s">
        <v>96</v>
      </c>
      <c r="C83" s="2">
        <f>ROUNDDOWN(C21*C7)</f>
        <v>52</v>
      </c>
      <c r="D83" s="39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3"/>
      <c r="B84" s="2" t="s">
        <v>97</v>
      </c>
      <c r="C84" s="2">
        <f>MROUND(C6*C82,2)</f>
        <v>10</v>
      </c>
      <c r="D84" s="39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76" t="s">
        <v>98</v>
      </c>
      <c r="C85" s="8">
        <f>(C84/2)</f>
        <v>5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76" t="s">
        <v>99</v>
      </c>
      <c r="C86" s="8">
        <f>MROUND(C83/C85,2)</f>
        <v>10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13" t="s">
        <v>100</v>
      </c>
      <c r="C87" s="8">
        <f>(C86-1)</f>
        <v>9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2" t="s">
        <v>101</v>
      </c>
      <c r="C88" s="8">
        <f>(C74+C76+C84)</f>
        <v>54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7"/>
      <c r="B89" s="14" t="s">
        <v>102</v>
      </c>
      <c r="C89" s="75" t="str">
        <f>IF(C84 &lt;=0, "There are no increases at the upper arm.", CONCATENATE("At the upper arm, increase every ",C86, " rows ",C85, " times as follows: K1, m1, knit to the last stitch, m1, k1."))</f>
        <v>At the upper arm, increase every 10 rows 5 times as follows: K1, m1, knit to the last stitch, m1, k1.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8"/>
      <c r="B90" s="77" t="s">
        <v>103</v>
      </c>
      <c r="C90" s="2">
        <f>roundup(1.5*C7)</f>
        <v>8</v>
      </c>
      <c r="D90" s="8"/>
      <c r="E90" s="8"/>
      <c r="F90" s="69" t="s">
        <v>104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2"/>
      <c r="C91" s="2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2"/>
      <c r="C96" s="2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2"/>
      <c r="C97" s="7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2"/>
      <c r="C99" s="79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2"/>
      <c r="C102" s="2"/>
      <c r="D102" s="2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2"/>
      <c r="C103" s="2"/>
      <c r="D103" s="2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2"/>
      <c r="C104" s="2"/>
      <c r="D104" s="2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2"/>
      <c r="B105" s="2"/>
      <c r="C105" s="2"/>
      <c r="D105" s="2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2"/>
      <c r="B106" s="2"/>
      <c r="C106" s="2"/>
      <c r="D106" s="2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2"/>
      <c r="B107" s="2"/>
      <c r="C107" s="2"/>
      <c r="D107" s="2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39"/>
      <c r="C108" s="39"/>
      <c r="D108" s="2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2"/>
      <c r="E109" s="2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39"/>
      <c r="C110" s="39"/>
      <c r="D110" s="2"/>
      <c r="E110" s="2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0"/>
      <c r="C111" s="39"/>
      <c r="D111" s="2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0"/>
      <c r="C112" s="8"/>
      <c r="D112" s="2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0"/>
      <c r="C113" s="8"/>
      <c r="D113" s="2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0"/>
      <c r="C114" s="8"/>
      <c r="D114" s="2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0"/>
      <c r="C115" s="8"/>
      <c r="D115" s="2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31"/>
      <c r="C116" s="8"/>
      <c r="D116" s="2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70"/>
      <c r="C117" s="8"/>
      <c r="D117" s="2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18"/>
      <c r="C118" s="8"/>
      <c r="D118" s="2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18"/>
      <c r="C119" s="8"/>
      <c r="D119" s="2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7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7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7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</sheetData>
  <hyperlinks>
    <hyperlink r:id="rId2" ref="C3"/>
    <hyperlink r:id="rId3" ref="F3"/>
  </hyperlinks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3" t="s">
        <v>1</v>
      </c>
      <c r="C2" s="5" t="s">
        <v>4</v>
      </c>
      <c r="D2" s="7"/>
      <c r="E2" s="3" t="s">
        <v>7</v>
      </c>
      <c r="F2" s="3" t="s">
        <v>8</v>
      </c>
      <c r="G2" s="3" t="s">
        <v>9</v>
      </c>
      <c r="H2" s="3" t="s">
        <v>10</v>
      </c>
    </row>
    <row r="3">
      <c r="B3" s="10">
        <v>31.0</v>
      </c>
      <c r="C3" s="11">
        <v>3.0</v>
      </c>
      <c r="D3" s="7"/>
      <c r="E3" s="11">
        <v>2.0</v>
      </c>
      <c r="F3" s="11">
        <v>3.0</v>
      </c>
      <c r="G3" s="11">
        <v>5.0</v>
      </c>
      <c r="H3" s="7"/>
    </row>
    <row r="4">
      <c r="B4" s="10">
        <v>33.0</v>
      </c>
      <c r="C4" s="11">
        <v>4.0</v>
      </c>
      <c r="D4" s="7"/>
      <c r="E4" s="11">
        <v>2.5</v>
      </c>
      <c r="F4" s="11">
        <v>3.0</v>
      </c>
      <c r="G4" s="11">
        <v>20.0</v>
      </c>
      <c r="H4" s="16">
        <f t="shared" ref="H4:H11" si="1">G4-G3</f>
        <v>15</v>
      </c>
    </row>
    <row r="5">
      <c r="B5" s="10">
        <v>35.0</v>
      </c>
      <c r="C5" s="11">
        <v>5.0</v>
      </c>
      <c r="D5" s="7"/>
      <c r="E5" s="11">
        <v>3.0</v>
      </c>
      <c r="F5" s="11">
        <v>5.0</v>
      </c>
      <c r="G5" s="11">
        <v>35.0</v>
      </c>
      <c r="H5" s="16">
        <f t="shared" si="1"/>
        <v>15</v>
      </c>
    </row>
    <row r="6">
      <c r="B6" s="10">
        <v>37.0</v>
      </c>
      <c r="C6" s="11">
        <v>6.0</v>
      </c>
      <c r="D6" s="7"/>
      <c r="E6" s="11">
        <v>3.5</v>
      </c>
      <c r="F6" s="11">
        <v>5.0</v>
      </c>
      <c r="G6" s="11">
        <v>50.0</v>
      </c>
      <c r="H6" s="16">
        <f t="shared" si="1"/>
        <v>15</v>
      </c>
    </row>
    <row r="7">
      <c r="B7" s="10">
        <v>39.0</v>
      </c>
      <c r="C7" s="11">
        <v>7.0</v>
      </c>
      <c r="D7" s="7"/>
      <c r="E7" s="11">
        <v>4.0</v>
      </c>
      <c r="F7" s="11">
        <v>6.5</v>
      </c>
      <c r="G7" s="11">
        <v>65.0</v>
      </c>
      <c r="H7" s="16">
        <f t="shared" si="1"/>
        <v>15</v>
      </c>
    </row>
    <row r="8">
      <c r="B8" s="10">
        <v>41.0</v>
      </c>
      <c r="C8" s="11">
        <v>8.0</v>
      </c>
      <c r="D8" s="7"/>
      <c r="E8" s="11">
        <v>4.5</v>
      </c>
      <c r="F8" s="11">
        <v>7.0</v>
      </c>
      <c r="G8" s="11">
        <v>80.0</v>
      </c>
      <c r="H8" s="16">
        <f t="shared" si="1"/>
        <v>15</v>
      </c>
    </row>
    <row r="9">
      <c r="B9" s="10">
        <v>43.0</v>
      </c>
      <c r="C9" s="11">
        <v>9.0</v>
      </c>
      <c r="D9" s="7"/>
      <c r="E9" s="11">
        <v>5.0</v>
      </c>
      <c r="F9" s="11">
        <v>7.5</v>
      </c>
      <c r="G9" s="11">
        <v>95.0</v>
      </c>
      <c r="H9" s="16">
        <f t="shared" si="1"/>
        <v>15</v>
      </c>
    </row>
    <row r="10">
      <c r="B10" s="10">
        <v>45.0</v>
      </c>
      <c r="C10" s="11">
        <v>10.0</v>
      </c>
      <c r="D10" s="7"/>
      <c r="E10" s="11">
        <v>5.5</v>
      </c>
      <c r="F10" s="11">
        <v>7.5</v>
      </c>
      <c r="G10" s="11">
        <v>110.0</v>
      </c>
      <c r="H10" s="16">
        <f t="shared" si="1"/>
        <v>15</v>
      </c>
    </row>
    <row r="11">
      <c r="B11" s="10">
        <v>47.0</v>
      </c>
      <c r="C11" s="11">
        <v>11.0</v>
      </c>
      <c r="D11" s="7"/>
      <c r="E11" s="11">
        <v>6.0</v>
      </c>
      <c r="F11" s="11">
        <v>8.0</v>
      </c>
      <c r="G11" s="11">
        <v>125.0</v>
      </c>
      <c r="H11" s="16">
        <f t="shared" si="1"/>
        <v>15</v>
      </c>
    </row>
    <row r="12">
      <c r="B12" s="10">
        <v>49.0</v>
      </c>
      <c r="C12" s="11">
        <v>12.0</v>
      </c>
      <c r="D12" s="7"/>
      <c r="E12" s="20">
        <v>6.5</v>
      </c>
      <c r="F12" s="7"/>
      <c r="G12" s="22">
        <v>125.0</v>
      </c>
      <c r="H12" s="7"/>
      <c r="I12" s="7"/>
    </row>
    <row r="13">
      <c r="B13" s="10">
        <v>51.0</v>
      </c>
      <c r="C13" s="11">
        <v>13.0</v>
      </c>
      <c r="D13" s="7"/>
      <c r="E13" s="11">
        <v>7.0</v>
      </c>
      <c r="F13" s="24"/>
      <c r="G13" s="22">
        <v>125.0</v>
      </c>
      <c r="H13" s="7"/>
      <c r="I13" s="7"/>
    </row>
    <row r="14">
      <c r="B14" s="10">
        <v>53.0</v>
      </c>
      <c r="C14" s="7"/>
      <c r="D14" s="7"/>
      <c r="E14" s="7"/>
      <c r="F14" s="7"/>
      <c r="G14" s="7"/>
      <c r="H14" s="7"/>
      <c r="I14" s="7"/>
    </row>
    <row r="15">
      <c r="B15" s="7"/>
      <c r="C15" s="7"/>
      <c r="D15" s="7"/>
      <c r="E15" s="7"/>
      <c r="F15" s="7"/>
      <c r="G15" s="7"/>
      <c r="H15" s="7"/>
    </row>
    <row r="16">
      <c r="B16" s="26" t="s">
        <v>23</v>
      </c>
      <c r="C16" s="16">
        <f>if (AND(BUST &gt;= B3, BUST &lt;= B4),C3, 
(if (AND(BUST &gt;= B4, BUST &lt;= B5),C4, 
(if (AND(BUST &gt;= B5, BUST &lt;= B6),C5, 
(if (AND(BUST &gt;= B6, BUST &lt;= B7),C6, 
(if (AND(BUST &gt;= B7, BUST &lt;= B8),C7, 
(if (AND(BUST &gt;= B8, BUST &lt;= B9),C8, 
(if (AND(BUST &gt;= B9, BUST &lt;= B10),C9, 
(if (AND(BUST &gt;= B10, BUST &lt;= B11),C10, 
(if (AND(BUST &gt;= B11, BUST &lt;= B12),C11, 
(if (AND(BUST &gt;= B12, BUST &lt;= B13),C12, 
(if (AND(BUST &gt;= B13, BUST &lt;= B14),C13,"undefined")))))))))))))))))))))</f>
        <v>7</v>
      </c>
      <c r="D16" s="28" t="s">
        <v>38</v>
      </c>
      <c r="E16" s="7"/>
      <c r="F16" s="7"/>
      <c r="G16" s="7"/>
      <c r="H16" s="7"/>
    </row>
    <row r="17">
      <c r="B17" s="26" t="s">
        <v>9</v>
      </c>
      <c r="C17" s="16">
        <f>if (AND(STITCH_GAUGE &gt;= E3, STITCH_GAUGE &lt; E4),G3,
(if (AND(STITCH_GAUGE &gt;= E4, STITCH_GAUGE &lt; E5),G4, 
(if (AND(STITCH_GAUGE &gt;= E5, STITCH_GAUGE &lt; E6),G5,
(if (AND(STITCH_GAUGE &gt;= E6, STITCH_GAUGE &lt; E7),G6,
(if (AND(STITCH_GAUGE &gt;= E7, STITCH_GAUGE &lt; E8),G7,
(if (AND(STITCH_GAUGE &gt;= E8, STITCH_GAUGE &lt; E9),G8,(if (AND(STITCH_GAUGE &gt;= E9, STITCH_GAUGE &lt; E10),G9,
(if (AND(STITCH_GAUGE &gt;= E10, STITCH_GAUGE &lt; E11),G10,
(if (AND(STITCH_GAUGE &gt;= E11, STITCH_GAUGE &lt; E12),G11,
(if (AND(STITCH_GAUGE &gt;= E12, STITCH_GAUGE &lt; E13),G11,
(if (AND(STITCH_GAUGE &gt;= E13, STITCH_GAUGE &lt; E14),G12,"undefined")))))))))))))))))))))</f>
        <v>80</v>
      </c>
      <c r="D17" s="28" t="s">
        <v>57</v>
      </c>
      <c r="E17" s="7"/>
      <c r="F17" s="7"/>
      <c r="G17" s="7"/>
      <c r="H17" s="7"/>
    </row>
    <row r="19">
      <c r="C19" s="53"/>
    </row>
    <row r="20">
      <c r="C20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55.0"/>
  </cols>
  <sheetData>
    <row r="1">
      <c r="A1" s="1" t="s">
        <v>0</v>
      </c>
      <c r="B1" s="12"/>
      <c r="C1" s="10">
        <v>32.0</v>
      </c>
      <c r="D1" s="10">
        <v>34.0</v>
      </c>
      <c r="E1" s="10">
        <v>36.0</v>
      </c>
      <c r="F1" s="10">
        <v>38.0</v>
      </c>
      <c r="G1" s="10">
        <v>40.0</v>
      </c>
      <c r="H1" s="10">
        <v>42.0</v>
      </c>
      <c r="I1" s="10">
        <v>44.0</v>
      </c>
      <c r="J1" s="10">
        <v>46.0</v>
      </c>
      <c r="K1" s="10">
        <v>48.0</v>
      </c>
      <c r="L1" s="10">
        <v>50.0</v>
      </c>
      <c r="M1" s="10">
        <v>52.0</v>
      </c>
      <c r="N1" s="7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>
      <c r="C2" s="15"/>
      <c r="D2" s="15"/>
    </row>
    <row r="3">
      <c r="A3" s="17" t="s">
        <v>14</v>
      </c>
      <c r="B3" s="19">
        <v>2.0</v>
      </c>
      <c r="C3" s="15"/>
      <c r="D3" s="15"/>
    </row>
    <row r="4">
      <c r="A4" s="17" t="s">
        <v>16</v>
      </c>
      <c r="B4" s="19">
        <v>3.0</v>
      </c>
      <c r="C4" s="15"/>
      <c r="D4" s="15"/>
    </row>
    <row r="5">
      <c r="A5" s="21" t="s">
        <v>17</v>
      </c>
      <c r="C5" s="10">
        <v>2.0</v>
      </c>
      <c r="D5" s="10">
        <v>2.0</v>
      </c>
      <c r="E5" s="10">
        <v>2.0</v>
      </c>
      <c r="F5" s="10">
        <v>2.0</v>
      </c>
      <c r="G5" s="10">
        <v>2.0</v>
      </c>
      <c r="H5" s="10">
        <v>2.0</v>
      </c>
      <c r="I5" s="10">
        <v>2.0</v>
      </c>
      <c r="J5" s="10">
        <v>3.0</v>
      </c>
      <c r="K5" s="10">
        <v>3.0</v>
      </c>
      <c r="L5" s="10">
        <v>3.0</v>
      </c>
      <c r="M5" s="10">
        <v>3.0</v>
      </c>
    </row>
    <row r="6">
      <c r="A6" s="21" t="s">
        <v>18</v>
      </c>
      <c r="C6" s="10">
        <v>1.0</v>
      </c>
      <c r="D6" s="10">
        <v>1.0</v>
      </c>
      <c r="E6" s="10">
        <v>1.0</v>
      </c>
      <c r="F6" s="10">
        <v>1.0</v>
      </c>
      <c r="G6" s="10">
        <v>1.0</v>
      </c>
      <c r="H6" s="10">
        <v>2.0</v>
      </c>
      <c r="I6" s="10">
        <v>2.0</v>
      </c>
      <c r="J6" s="10">
        <v>2.0</v>
      </c>
      <c r="K6" s="10">
        <v>2.0</v>
      </c>
      <c r="L6" s="10">
        <v>2.0</v>
      </c>
      <c r="M6" s="10">
        <v>2.0</v>
      </c>
    </row>
    <row r="7">
      <c r="A7" s="25" t="s">
        <v>19</v>
      </c>
      <c r="C7" s="27"/>
      <c r="D7" s="27"/>
      <c r="E7" s="29">
        <v>1.0</v>
      </c>
      <c r="F7" s="29">
        <v>1.0</v>
      </c>
      <c r="G7" s="29">
        <v>1.0</v>
      </c>
      <c r="H7" s="29"/>
      <c r="I7" s="29"/>
      <c r="J7" s="29"/>
      <c r="K7" s="29"/>
      <c r="L7" s="29"/>
      <c r="M7" s="29"/>
    </row>
    <row r="8">
      <c r="A8" s="25" t="s">
        <v>25</v>
      </c>
      <c r="C8" s="27"/>
      <c r="D8" s="27"/>
      <c r="E8" s="29"/>
      <c r="F8" s="29"/>
      <c r="G8" s="29"/>
      <c r="H8" s="29"/>
      <c r="I8" s="29"/>
      <c r="J8" s="29"/>
      <c r="K8" s="29"/>
      <c r="L8" s="29"/>
      <c r="M8" s="29"/>
    </row>
    <row r="9">
      <c r="A9" s="30" t="s">
        <v>26</v>
      </c>
      <c r="C9" s="27">
        <v>1.0</v>
      </c>
      <c r="D9" s="27">
        <v>1.0</v>
      </c>
      <c r="E9" s="29">
        <v>1.0</v>
      </c>
      <c r="F9" s="29">
        <v>1.0</v>
      </c>
      <c r="G9" s="29">
        <v>1.0</v>
      </c>
      <c r="H9" s="29">
        <v>2.0</v>
      </c>
      <c r="I9" s="29">
        <v>2.0</v>
      </c>
      <c r="J9" s="29">
        <v>2.0</v>
      </c>
      <c r="K9" s="29">
        <v>2.0</v>
      </c>
      <c r="L9" s="29">
        <v>2.0</v>
      </c>
      <c r="M9" s="29">
        <v>3.0</v>
      </c>
    </row>
    <row r="10">
      <c r="A10" s="31" t="s">
        <v>27</v>
      </c>
      <c r="C10" s="32"/>
      <c r="D10" s="29">
        <v>2.0</v>
      </c>
      <c r="E10" s="29">
        <v>2.0</v>
      </c>
      <c r="F10" s="7"/>
      <c r="G10" s="10">
        <v>2.0</v>
      </c>
      <c r="H10" s="10">
        <v>3.0</v>
      </c>
      <c r="I10" s="10">
        <v>3.0</v>
      </c>
      <c r="J10" s="10">
        <v>3.0</v>
      </c>
      <c r="K10" s="10">
        <v>4.0</v>
      </c>
      <c r="L10" s="10">
        <v>4.0</v>
      </c>
      <c r="M10" s="10">
        <v>4.0</v>
      </c>
    </row>
    <row r="11">
      <c r="A11" s="34" t="s">
        <v>28</v>
      </c>
      <c r="B11" s="19"/>
      <c r="C11" s="35">
        <v>2.0</v>
      </c>
      <c r="D11" s="35">
        <v>2.0</v>
      </c>
      <c r="E11" s="35">
        <v>2.0</v>
      </c>
      <c r="F11" s="35">
        <v>2.0</v>
      </c>
      <c r="G11" s="35">
        <v>2.0</v>
      </c>
      <c r="H11" s="35">
        <v>2.0</v>
      </c>
      <c r="I11" s="35">
        <v>2.0</v>
      </c>
      <c r="J11" s="35">
        <v>2.0</v>
      </c>
      <c r="K11" s="35">
        <v>2.0</v>
      </c>
      <c r="L11" s="35">
        <v>3.0</v>
      </c>
      <c r="M11" s="35">
        <v>2.0</v>
      </c>
    </row>
    <row r="12">
      <c r="A12" s="19" t="s">
        <v>29</v>
      </c>
      <c r="C12" s="35">
        <v>2.0</v>
      </c>
      <c r="D12" s="35">
        <v>2.0</v>
      </c>
      <c r="E12" s="35">
        <v>1.0</v>
      </c>
      <c r="F12" s="35">
        <v>2.0</v>
      </c>
      <c r="G12" s="35">
        <v>2.0</v>
      </c>
      <c r="H12" s="35">
        <v>2.0</v>
      </c>
      <c r="I12" s="35">
        <v>2.0</v>
      </c>
      <c r="J12" s="35">
        <v>2.0</v>
      </c>
      <c r="K12" s="35">
        <v>2.0</v>
      </c>
      <c r="L12" s="35">
        <v>2.0</v>
      </c>
      <c r="M12" s="35">
        <v>2.0</v>
      </c>
    </row>
    <row r="13">
      <c r="A13" s="19" t="s">
        <v>30</v>
      </c>
      <c r="C13" s="35">
        <v>1.0</v>
      </c>
      <c r="D13" s="35">
        <v>1.0</v>
      </c>
      <c r="E13" s="15"/>
      <c r="F13" s="35">
        <v>1.0</v>
      </c>
      <c r="G13" s="35">
        <v>1.0</v>
      </c>
      <c r="H13" s="15"/>
      <c r="I13" s="15"/>
      <c r="J13" s="15"/>
      <c r="K13" s="35"/>
      <c r="L13" s="15"/>
      <c r="M13" s="15"/>
    </row>
    <row r="14">
      <c r="A14" s="36" t="s">
        <v>31</v>
      </c>
      <c r="C14" s="32"/>
      <c r="D14" s="32"/>
      <c r="E14" s="29">
        <v>7.0</v>
      </c>
      <c r="F14" s="32"/>
      <c r="G14" s="32"/>
      <c r="H14" s="10">
        <v>3.0</v>
      </c>
      <c r="I14" s="10">
        <v>3.0</v>
      </c>
      <c r="J14" s="10">
        <v>3.0</v>
      </c>
      <c r="K14" s="10">
        <v>3.0</v>
      </c>
      <c r="L14" s="10">
        <v>3.0</v>
      </c>
      <c r="M14" s="10">
        <v>3.0</v>
      </c>
    </row>
    <row r="15">
      <c r="A15" s="36" t="s">
        <v>34</v>
      </c>
      <c r="C15" s="10"/>
      <c r="D15" s="32"/>
      <c r="E15" s="10"/>
      <c r="F15" s="32"/>
      <c r="G15" s="32"/>
      <c r="H15" s="10">
        <v>4.0</v>
      </c>
      <c r="I15" s="10">
        <v>4.0</v>
      </c>
      <c r="J15" s="10">
        <v>3.0</v>
      </c>
      <c r="K15" s="10">
        <v>4.0</v>
      </c>
      <c r="L15" s="10">
        <v>2.0</v>
      </c>
      <c r="M15" s="10">
        <v>3.0</v>
      </c>
    </row>
    <row r="16">
      <c r="A16" s="36" t="s">
        <v>35</v>
      </c>
      <c r="C16" s="15"/>
      <c r="D16" s="15"/>
    </row>
    <row r="17">
      <c r="C17" s="15"/>
      <c r="D17" s="15"/>
    </row>
    <row r="18">
      <c r="A18" s="17" t="s">
        <v>14</v>
      </c>
      <c r="B18" s="19">
        <v>2.5</v>
      </c>
      <c r="C18" s="15"/>
      <c r="D18" s="15"/>
    </row>
    <row r="19">
      <c r="A19" s="17" t="s">
        <v>16</v>
      </c>
      <c r="B19" s="19">
        <v>3.0</v>
      </c>
      <c r="C19" s="15"/>
      <c r="D19" s="15"/>
    </row>
    <row r="20">
      <c r="A20" s="21" t="s">
        <v>17</v>
      </c>
      <c r="C20" s="29">
        <v>2.0</v>
      </c>
      <c r="D20" s="29">
        <v>2.0</v>
      </c>
      <c r="E20" s="29">
        <v>2.0</v>
      </c>
      <c r="F20" s="29">
        <v>2.0</v>
      </c>
      <c r="G20" s="29">
        <v>2.0</v>
      </c>
      <c r="H20" s="29">
        <v>3.0</v>
      </c>
      <c r="I20" s="29">
        <v>3.0</v>
      </c>
      <c r="J20" s="29">
        <v>3.0</v>
      </c>
      <c r="K20" s="29">
        <v>3.0</v>
      </c>
      <c r="L20" s="29">
        <v>3.0</v>
      </c>
      <c r="M20" s="29">
        <v>3.0</v>
      </c>
    </row>
    <row r="21">
      <c r="A21" s="21" t="s">
        <v>18</v>
      </c>
      <c r="C21" s="29">
        <v>1.0</v>
      </c>
      <c r="D21" s="29">
        <v>1.0</v>
      </c>
      <c r="E21" s="29">
        <v>1.0</v>
      </c>
      <c r="F21" s="29">
        <v>1.0</v>
      </c>
      <c r="G21" s="29">
        <v>2.0</v>
      </c>
      <c r="H21" s="29">
        <v>2.0</v>
      </c>
      <c r="I21" s="29">
        <v>3.0</v>
      </c>
      <c r="J21" s="29">
        <v>3.0</v>
      </c>
      <c r="K21" s="29">
        <v>3.0</v>
      </c>
      <c r="L21" s="29">
        <v>3.0</v>
      </c>
      <c r="M21" s="29">
        <v>3.0</v>
      </c>
    </row>
    <row r="22">
      <c r="A22" s="21" t="s">
        <v>19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</row>
    <row r="23">
      <c r="A23" s="30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9"/>
    </row>
    <row r="24">
      <c r="A24" s="30" t="s">
        <v>26</v>
      </c>
      <c r="C24" s="27">
        <v>2.0</v>
      </c>
      <c r="D24" s="27">
        <v>2.0</v>
      </c>
      <c r="E24" s="27">
        <v>3.0</v>
      </c>
      <c r="F24" s="27">
        <v>3.0</v>
      </c>
      <c r="G24" s="27">
        <v>3.0</v>
      </c>
      <c r="H24" s="27">
        <v>2.0</v>
      </c>
      <c r="I24" s="27">
        <v>2.0</v>
      </c>
      <c r="J24" s="27">
        <v>2.0</v>
      </c>
      <c r="K24" s="27">
        <v>3.0</v>
      </c>
      <c r="L24" s="27">
        <v>3.0</v>
      </c>
      <c r="M24" s="29">
        <v>4.0</v>
      </c>
    </row>
    <row r="25">
      <c r="A25" s="31" t="s">
        <v>27</v>
      </c>
      <c r="C25" s="32"/>
      <c r="D25" s="32"/>
      <c r="E25" s="7"/>
      <c r="F25" s="7"/>
      <c r="G25" s="29">
        <v>2.0</v>
      </c>
      <c r="H25" s="10">
        <v>4.0</v>
      </c>
      <c r="I25" s="10">
        <v>4.0</v>
      </c>
      <c r="J25" s="10">
        <v>4.0</v>
      </c>
      <c r="K25" s="10">
        <v>3.0</v>
      </c>
      <c r="L25" s="10">
        <v>5.0</v>
      </c>
      <c r="M25" s="40">
        <v>3.0</v>
      </c>
    </row>
    <row r="26">
      <c r="A26" s="34" t="s">
        <v>28</v>
      </c>
      <c r="B26" s="19"/>
      <c r="C26" s="42"/>
      <c r="D26" s="42"/>
      <c r="E26" s="24"/>
      <c r="F26" s="24"/>
      <c r="G26" s="24"/>
      <c r="H26" s="24"/>
      <c r="I26" s="24"/>
      <c r="J26" s="24"/>
      <c r="K26" s="24"/>
      <c r="L26" s="24"/>
      <c r="M26" s="24"/>
    </row>
    <row r="27">
      <c r="A27" s="19" t="s">
        <v>29</v>
      </c>
      <c r="C27" s="29">
        <v>3.0</v>
      </c>
      <c r="D27" s="29">
        <v>3.0</v>
      </c>
      <c r="E27" s="29">
        <v>3.0</v>
      </c>
      <c r="F27" s="29">
        <v>3.0</v>
      </c>
      <c r="G27" s="29">
        <v>3.0</v>
      </c>
      <c r="H27" s="29">
        <v>3.0</v>
      </c>
      <c r="I27" s="29">
        <v>3.0</v>
      </c>
      <c r="J27" s="29">
        <v>3.0</v>
      </c>
      <c r="K27" s="29">
        <v>3.0</v>
      </c>
      <c r="L27" s="29">
        <v>3.0</v>
      </c>
      <c r="M27" s="29">
        <v>3.0</v>
      </c>
    </row>
    <row r="28">
      <c r="A28" s="19" t="s">
        <v>30</v>
      </c>
      <c r="C28" s="29">
        <v>1.0</v>
      </c>
      <c r="D28" s="29">
        <v>1.0</v>
      </c>
      <c r="E28" s="29">
        <v>1.0</v>
      </c>
      <c r="F28" s="29">
        <v>1.0</v>
      </c>
      <c r="G28" s="29">
        <v>1.0</v>
      </c>
      <c r="H28" s="29">
        <v>1.0</v>
      </c>
      <c r="I28" s="29">
        <v>1.0</v>
      </c>
      <c r="J28" s="29">
        <v>1.0</v>
      </c>
      <c r="K28" s="29">
        <v>1.0</v>
      </c>
      <c r="L28" s="29">
        <v>1.0</v>
      </c>
      <c r="M28" s="29">
        <v>1.0</v>
      </c>
    </row>
    <row r="29">
      <c r="A29" s="36" t="s">
        <v>31</v>
      </c>
      <c r="C29" s="29">
        <v>5.0</v>
      </c>
      <c r="D29" s="29">
        <v>5.0</v>
      </c>
      <c r="E29" s="29">
        <v>4.0</v>
      </c>
      <c r="F29" s="29">
        <v>5.0</v>
      </c>
      <c r="G29" s="29">
        <v>4.0</v>
      </c>
      <c r="H29" s="29">
        <v>4.0</v>
      </c>
      <c r="I29" s="29">
        <v>3.0</v>
      </c>
      <c r="J29" s="29">
        <v>4.0</v>
      </c>
      <c r="K29" s="29">
        <v>3.0</v>
      </c>
      <c r="L29" s="29">
        <v>3.0</v>
      </c>
      <c r="M29" s="29">
        <v>2.0</v>
      </c>
    </row>
    <row r="30">
      <c r="A30" s="36" t="s">
        <v>34</v>
      </c>
      <c r="C30" s="32"/>
      <c r="D30" s="32"/>
      <c r="E30" s="7"/>
      <c r="F30" s="7"/>
      <c r="G30" s="7"/>
      <c r="H30" s="7"/>
      <c r="I30" s="7"/>
      <c r="J30" s="7"/>
      <c r="K30" s="7"/>
      <c r="L30" s="7"/>
      <c r="M30" s="7"/>
    </row>
    <row r="31">
      <c r="A31" s="36" t="s">
        <v>35</v>
      </c>
      <c r="C31" s="32"/>
      <c r="D31" s="32"/>
      <c r="E31" s="7"/>
      <c r="F31" s="7"/>
      <c r="G31" s="7"/>
      <c r="H31" s="7"/>
      <c r="I31" s="7"/>
      <c r="J31" s="7"/>
      <c r="K31" s="7"/>
      <c r="L31" s="7"/>
      <c r="M31" s="7"/>
    </row>
    <row r="32">
      <c r="C32" s="15"/>
      <c r="D32" s="15"/>
    </row>
    <row r="33">
      <c r="A33" s="17" t="s">
        <v>14</v>
      </c>
      <c r="B33" s="19">
        <v>3.0</v>
      </c>
      <c r="C33" s="15"/>
      <c r="D33" s="15"/>
    </row>
    <row r="34">
      <c r="A34" s="17" t="s">
        <v>16</v>
      </c>
      <c r="B34" s="19">
        <v>5.0</v>
      </c>
      <c r="C34" s="15"/>
      <c r="D34" s="15"/>
    </row>
    <row r="35">
      <c r="A35" s="21" t="s">
        <v>17</v>
      </c>
      <c r="C35" s="29">
        <v>2.0</v>
      </c>
      <c r="D35" s="29">
        <v>2.0</v>
      </c>
      <c r="E35" s="29">
        <v>3.0</v>
      </c>
      <c r="F35" s="29">
        <v>3.0</v>
      </c>
      <c r="G35" s="29">
        <v>3.0</v>
      </c>
      <c r="H35" s="29">
        <v>3.0</v>
      </c>
      <c r="I35" s="29">
        <v>3.0</v>
      </c>
      <c r="J35" s="29">
        <v>4.0</v>
      </c>
      <c r="K35" s="29">
        <v>4.0</v>
      </c>
      <c r="L35" s="29">
        <v>3.0</v>
      </c>
      <c r="M35" s="29">
        <v>5.0</v>
      </c>
    </row>
    <row r="36">
      <c r="A36" s="21" t="s">
        <v>18</v>
      </c>
      <c r="C36" s="29">
        <v>2.0</v>
      </c>
      <c r="D36" s="29">
        <v>2.0</v>
      </c>
      <c r="E36" s="29">
        <v>2.0</v>
      </c>
      <c r="F36" s="29">
        <v>2.0</v>
      </c>
      <c r="G36" s="29">
        <v>3.0</v>
      </c>
      <c r="H36" s="29">
        <v>3.0</v>
      </c>
      <c r="I36" s="29">
        <v>3.0</v>
      </c>
      <c r="J36" s="29">
        <v>3.0</v>
      </c>
      <c r="K36" s="29">
        <v>3.0</v>
      </c>
      <c r="L36" s="29">
        <v>4.0</v>
      </c>
      <c r="M36" s="29">
        <v>5.0</v>
      </c>
    </row>
    <row r="37">
      <c r="A37" s="21" t="s">
        <v>19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</row>
    <row r="38">
      <c r="A38" s="30"/>
      <c r="C38" s="27"/>
      <c r="D38" s="29"/>
      <c r="E38" s="29"/>
      <c r="F38" s="27"/>
      <c r="G38" s="29"/>
      <c r="H38" s="29"/>
      <c r="I38" s="29"/>
      <c r="J38" s="29"/>
      <c r="K38" s="29"/>
      <c r="L38" s="29"/>
      <c r="M38" s="29"/>
    </row>
    <row r="39">
      <c r="A39" s="30" t="s">
        <v>26</v>
      </c>
      <c r="C39" s="27">
        <v>2.0</v>
      </c>
      <c r="D39" s="29">
        <v>2.0</v>
      </c>
      <c r="E39" s="29">
        <v>2.0</v>
      </c>
      <c r="F39" s="27">
        <v>5.0</v>
      </c>
      <c r="G39" s="29">
        <v>2.0</v>
      </c>
      <c r="H39" s="29">
        <v>2.0</v>
      </c>
      <c r="I39" s="29">
        <v>3.0</v>
      </c>
      <c r="J39" s="29">
        <v>3.0</v>
      </c>
      <c r="K39" s="29">
        <v>4.0</v>
      </c>
      <c r="L39" s="29">
        <v>3.0</v>
      </c>
      <c r="M39" s="29">
        <v>4.0</v>
      </c>
    </row>
    <row r="40">
      <c r="A40" s="31" t="s">
        <v>27</v>
      </c>
      <c r="C40" s="27">
        <v>4.0</v>
      </c>
      <c r="D40" s="29">
        <v>4.0</v>
      </c>
      <c r="E40" s="29">
        <v>6.0</v>
      </c>
      <c r="F40" s="27">
        <v>6.0</v>
      </c>
      <c r="G40" s="29">
        <v>6.0</v>
      </c>
      <c r="H40" s="29">
        <v>6.0</v>
      </c>
      <c r="I40" s="29">
        <v>6.0</v>
      </c>
      <c r="J40" s="29">
        <v>6.0</v>
      </c>
      <c r="K40" s="29">
        <v>8.0</v>
      </c>
      <c r="L40" s="29">
        <v>10.0</v>
      </c>
      <c r="M40" s="29">
        <v>12.0</v>
      </c>
    </row>
    <row r="41">
      <c r="A41" s="34" t="s">
        <v>28</v>
      </c>
      <c r="B41" s="19"/>
      <c r="C41" s="35">
        <v>3.0</v>
      </c>
      <c r="D41" s="35">
        <v>3.0</v>
      </c>
      <c r="E41" s="35">
        <v>4.0</v>
      </c>
      <c r="F41" s="35">
        <v>6.0</v>
      </c>
      <c r="G41" s="35">
        <v>7.0</v>
      </c>
      <c r="H41" s="35">
        <v>7.0</v>
      </c>
      <c r="I41" s="35">
        <v>7.0</v>
      </c>
      <c r="J41" s="35">
        <v>7.0</v>
      </c>
      <c r="K41" s="35">
        <v>6.0</v>
      </c>
      <c r="L41" s="35">
        <v>8.0</v>
      </c>
      <c r="M41" s="35">
        <v>6.0</v>
      </c>
    </row>
    <row r="42">
      <c r="A42" s="44" t="s">
        <v>29</v>
      </c>
      <c r="B42" s="45"/>
      <c r="C42" s="48">
        <v>3.0</v>
      </c>
      <c r="D42" s="48">
        <v>3.0</v>
      </c>
      <c r="E42" s="48">
        <v>2.0</v>
      </c>
      <c r="F42" s="48">
        <v>2.0</v>
      </c>
      <c r="G42" s="48">
        <v>2.0</v>
      </c>
      <c r="H42" s="48">
        <v>2.0</v>
      </c>
      <c r="I42" s="48">
        <v>2.0</v>
      </c>
      <c r="J42" s="48">
        <v>2.0</v>
      </c>
      <c r="K42" s="48">
        <v>2.0</v>
      </c>
      <c r="L42" s="48">
        <v>1.0</v>
      </c>
      <c r="M42" s="48">
        <v>1.0</v>
      </c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</row>
    <row r="43">
      <c r="A43" s="19" t="s">
        <v>30</v>
      </c>
      <c r="C43" s="35">
        <v>1.0</v>
      </c>
      <c r="D43" s="35">
        <v>1.0</v>
      </c>
      <c r="E43" s="35">
        <v>1.0</v>
      </c>
      <c r="F43" s="35">
        <v>1.0</v>
      </c>
      <c r="G43" s="35"/>
      <c r="H43" s="35"/>
      <c r="I43" s="35"/>
      <c r="J43" s="35"/>
      <c r="K43" s="35"/>
      <c r="L43" s="35"/>
      <c r="M43" s="35"/>
    </row>
    <row r="44">
      <c r="A44" s="36" t="s">
        <v>31</v>
      </c>
      <c r="C44" s="27">
        <v>4.0</v>
      </c>
      <c r="D44" s="27">
        <v>4.0</v>
      </c>
      <c r="E44" s="29">
        <v>5.0</v>
      </c>
      <c r="F44" s="27">
        <v>3.0</v>
      </c>
      <c r="G44" s="27">
        <v>7.0</v>
      </c>
      <c r="H44" s="29">
        <v>8.0</v>
      </c>
      <c r="I44" s="29">
        <v>7.0</v>
      </c>
      <c r="J44" s="29">
        <v>6.0</v>
      </c>
      <c r="K44" s="29">
        <v>7.0</v>
      </c>
      <c r="L44" s="29">
        <v>7.0</v>
      </c>
      <c r="M44" s="29">
        <v>7.0</v>
      </c>
    </row>
    <row r="45">
      <c r="A45" s="36" t="s">
        <v>34</v>
      </c>
      <c r="C45" s="29"/>
      <c r="D45" s="27"/>
      <c r="E45" s="29"/>
      <c r="F45" s="27"/>
      <c r="G45" s="27"/>
      <c r="H45" s="29"/>
      <c r="I45" s="29"/>
      <c r="J45" s="29"/>
      <c r="K45" s="29"/>
      <c r="L45" s="29"/>
      <c r="M45" s="29"/>
    </row>
    <row r="46">
      <c r="A46" s="36" t="s">
        <v>35</v>
      </c>
      <c r="C46" s="15"/>
      <c r="D46" s="15"/>
      <c r="E46" s="35"/>
      <c r="F46" s="15"/>
      <c r="G46" s="35"/>
      <c r="H46" s="35"/>
      <c r="I46" s="35"/>
      <c r="J46" s="35"/>
      <c r="K46" s="35"/>
      <c r="L46" s="35"/>
      <c r="M46" s="35"/>
    </row>
    <row r="47">
      <c r="C47" s="15"/>
      <c r="D47" s="15"/>
      <c r="J47" s="19"/>
    </row>
    <row r="48">
      <c r="A48" s="17" t="s">
        <v>14</v>
      </c>
      <c r="B48" s="19">
        <v>3.5</v>
      </c>
      <c r="C48" s="15"/>
      <c r="D48" s="15"/>
    </row>
    <row r="49">
      <c r="A49" s="17" t="s">
        <v>16</v>
      </c>
      <c r="B49" s="19">
        <v>5.0</v>
      </c>
      <c r="C49" s="15"/>
      <c r="D49" s="15"/>
    </row>
    <row r="50">
      <c r="A50" s="21" t="s">
        <v>17</v>
      </c>
      <c r="C50" s="29">
        <v>2.0</v>
      </c>
      <c r="D50" s="29">
        <v>2.0</v>
      </c>
      <c r="E50" s="29">
        <v>3.0</v>
      </c>
      <c r="F50" s="29">
        <v>3.0</v>
      </c>
      <c r="G50" s="29">
        <v>3.0</v>
      </c>
      <c r="H50" s="29">
        <v>3.0</v>
      </c>
      <c r="I50" s="29">
        <v>4.0</v>
      </c>
      <c r="J50" s="29">
        <v>4.0</v>
      </c>
      <c r="K50" s="29">
        <v>4.0</v>
      </c>
      <c r="L50" s="29">
        <v>5.0</v>
      </c>
      <c r="M50" s="29">
        <v>5.0</v>
      </c>
    </row>
    <row r="51">
      <c r="A51" s="21" t="s">
        <v>18</v>
      </c>
      <c r="C51" s="29">
        <v>2.0</v>
      </c>
      <c r="D51" s="29">
        <v>2.0</v>
      </c>
      <c r="E51" s="29">
        <v>2.0</v>
      </c>
      <c r="F51" s="29">
        <v>2.0</v>
      </c>
      <c r="G51" s="29">
        <v>3.0</v>
      </c>
      <c r="H51" s="29">
        <v>3.0</v>
      </c>
      <c r="I51" s="29">
        <v>3.0</v>
      </c>
      <c r="J51" s="29">
        <v>3.0</v>
      </c>
      <c r="K51" s="29">
        <v>4.0</v>
      </c>
      <c r="L51" s="29">
        <v>4.0</v>
      </c>
      <c r="M51" s="29">
        <v>4.0</v>
      </c>
    </row>
    <row r="52">
      <c r="A52" s="21" t="s">
        <v>19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>
        <v>2.0</v>
      </c>
    </row>
    <row r="53">
      <c r="A53" s="30"/>
      <c r="C53" s="27"/>
      <c r="D53" s="29"/>
      <c r="E53" s="29"/>
      <c r="F53" s="27"/>
      <c r="G53" s="29"/>
      <c r="H53" s="29"/>
      <c r="I53" s="29"/>
      <c r="J53" s="29"/>
      <c r="K53" s="29"/>
      <c r="L53" s="29"/>
      <c r="M53" s="29"/>
    </row>
    <row r="54">
      <c r="A54" s="30" t="s">
        <v>26</v>
      </c>
      <c r="C54" s="27">
        <v>3.0</v>
      </c>
      <c r="D54" s="29">
        <v>3.0</v>
      </c>
      <c r="E54" s="29">
        <v>3.0</v>
      </c>
      <c r="F54" s="27">
        <v>3.0</v>
      </c>
      <c r="G54" s="29">
        <v>3.0</v>
      </c>
      <c r="H54" s="29">
        <v>3.0</v>
      </c>
      <c r="I54" s="29">
        <v>4.0</v>
      </c>
      <c r="J54" s="29">
        <v>4.0</v>
      </c>
      <c r="K54" s="29">
        <v>4.0</v>
      </c>
      <c r="L54" s="29">
        <v>4.0</v>
      </c>
      <c r="M54" s="29">
        <v>3.0</v>
      </c>
    </row>
    <row r="55">
      <c r="A55" s="31" t="s">
        <v>27</v>
      </c>
      <c r="C55" s="32"/>
      <c r="D55" s="32"/>
      <c r="E55" s="29">
        <v>2.0</v>
      </c>
      <c r="F55" s="29">
        <v>2.0</v>
      </c>
      <c r="G55" s="29">
        <v>3.0</v>
      </c>
      <c r="H55" s="29">
        <v>6.0</v>
      </c>
      <c r="I55" s="29">
        <v>6.0</v>
      </c>
      <c r="J55" s="29">
        <v>7.0</v>
      </c>
      <c r="K55" s="29">
        <v>8.0</v>
      </c>
      <c r="L55" s="29">
        <v>10.0</v>
      </c>
      <c r="M55" s="29">
        <v>8.0</v>
      </c>
    </row>
    <row r="56">
      <c r="A56" s="34" t="s">
        <v>28</v>
      </c>
      <c r="B56" s="19"/>
      <c r="C56" s="29">
        <v>4.0</v>
      </c>
      <c r="D56" s="29">
        <v>4.0</v>
      </c>
      <c r="E56" s="29">
        <v>4.0</v>
      </c>
      <c r="F56" s="29">
        <v>5.0</v>
      </c>
      <c r="G56" s="29">
        <v>4.0</v>
      </c>
      <c r="H56" s="29">
        <v>5.0</v>
      </c>
      <c r="I56" s="29">
        <v>6.0</v>
      </c>
      <c r="J56" s="29">
        <v>4.0</v>
      </c>
      <c r="K56" s="29">
        <v>4.0</v>
      </c>
      <c r="L56" s="29">
        <v>7.0</v>
      </c>
      <c r="M56" s="29">
        <v>8.0</v>
      </c>
    </row>
    <row r="57">
      <c r="A57" s="19" t="s">
        <v>29</v>
      </c>
      <c r="C57" s="29">
        <v>3.0</v>
      </c>
      <c r="D57" s="29">
        <v>3.0</v>
      </c>
      <c r="E57" s="29">
        <v>3.0</v>
      </c>
      <c r="F57" s="29">
        <v>3.0</v>
      </c>
      <c r="G57" s="29">
        <v>3.0</v>
      </c>
      <c r="H57" s="29">
        <v>3.0</v>
      </c>
      <c r="I57" s="29">
        <v>4.0</v>
      </c>
      <c r="J57" s="29">
        <v>2.0</v>
      </c>
      <c r="K57" s="29">
        <v>2.0</v>
      </c>
      <c r="L57" s="29">
        <v>2.0</v>
      </c>
      <c r="M57" s="29">
        <v>2.0</v>
      </c>
    </row>
    <row r="58">
      <c r="A58" s="19" t="s">
        <v>30</v>
      </c>
      <c r="C58" s="29">
        <v>1.0</v>
      </c>
      <c r="D58" s="29">
        <v>1.0</v>
      </c>
      <c r="E58" s="29">
        <v>1.0</v>
      </c>
      <c r="F58" s="29">
        <v>1.0</v>
      </c>
      <c r="G58" s="29">
        <v>1.0</v>
      </c>
      <c r="H58" s="29">
        <v>2.0</v>
      </c>
      <c r="I58" s="29">
        <v>1.0</v>
      </c>
      <c r="J58" s="29">
        <v>1.0</v>
      </c>
      <c r="K58" s="29">
        <v>1.0</v>
      </c>
      <c r="L58" s="7"/>
      <c r="M58" s="7"/>
    </row>
    <row r="59">
      <c r="A59" s="36" t="s">
        <v>31</v>
      </c>
      <c r="C59" s="29">
        <v>7.0</v>
      </c>
      <c r="D59" s="29">
        <v>7.0</v>
      </c>
      <c r="E59" s="29">
        <v>6.0</v>
      </c>
      <c r="F59" s="29">
        <v>6.0</v>
      </c>
      <c r="G59" s="29">
        <v>7.0</v>
      </c>
      <c r="H59" s="29">
        <v>6.0</v>
      </c>
      <c r="I59" s="29">
        <v>5.0</v>
      </c>
      <c r="J59" s="29">
        <v>4.0</v>
      </c>
      <c r="K59" s="29">
        <v>5.0</v>
      </c>
      <c r="L59" s="29">
        <v>9.0</v>
      </c>
      <c r="M59" s="29">
        <v>6.0</v>
      </c>
    </row>
    <row r="60">
      <c r="A60" s="36" t="s">
        <v>34</v>
      </c>
      <c r="C60" s="29"/>
      <c r="D60" s="29"/>
      <c r="E60" s="29"/>
      <c r="F60" s="29"/>
      <c r="G60" s="29"/>
      <c r="H60" s="29"/>
      <c r="I60" s="7"/>
      <c r="J60" s="29">
        <v>3.0</v>
      </c>
      <c r="K60" s="7"/>
      <c r="L60" s="29"/>
      <c r="M60" s="29"/>
    </row>
    <row r="61">
      <c r="A61" s="36" t="s">
        <v>35</v>
      </c>
      <c r="C61" s="32"/>
      <c r="D61" s="32"/>
      <c r="E61" s="7"/>
      <c r="F61" s="7"/>
      <c r="G61" s="7"/>
      <c r="H61" s="7"/>
      <c r="I61" s="7"/>
      <c r="J61" s="29">
        <v>3.0</v>
      </c>
      <c r="K61" s="7"/>
      <c r="L61" s="7"/>
      <c r="M61" s="7"/>
    </row>
    <row r="62">
      <c r="C62" s="15"/>
      <c r="D62" s="15"/>
    </row>
    <row r="63">
      <c r="A63" s="17" t="s">
        <v>14</v>
      </c>
      <c r="B63" s="19">
        <v>4.0</v>
      </c>
      <c r="C63" s="15"/>
      <c r="D63" s="15"/>
    </row>
    <row r="64">
      <c r="A64" s="17" t="s">
        <v>16</v>
      </c>
      <c r="B64" s="19">
        <v>6.5</v>
      </c>
      <c r="C64" s="15"/>
      <c r="D64" s="15"/>
    </row>
    <row r="65">
      <c r="A65" s="21" t="s">
        <v>17</v>
      </c>
      <c r="C65" s="29">
        <v>3.0</v>
      </c>
      <c r="D65" s="29">
        <v>3.0</v>
      </c>
      <c r="E65" s="29">
        <v>3.0</v>
      </c>
      <c r="F65" s="29">
        <v>3.0</v>
      </c>
      <c r="G65" s="29">
        <v>3.0</v>
      </c>
      <c r="H65" s="29">
        <v>3.0</v>
      </c>
      <c r="I65" s="29">
        <v>4.0</v>
      </c>
      <c r="J65" s="29">
        <v>5.0</v>
      </c>
      <c r="K65" s="29">
        <v>5.0</v>
      </c>
      <c r="L65" s="29">
        <v>5.0</v>
      </c>
      <c r="M65" s="29">
        <v>6.0</v>
      </c>
    </row>
    <row r="66">
      <c r="A66" s="21" t="s">
        <v>18</v>
      </c>
      <c r="C66" s="29">
        <v>2.0</v>
      </c>
      <c r="D66" s="29">
        <v>2.0</v>
      </c>
      <c r="E66" s="29">
        <v>2.0</v>
      </c>
      <c r="F66" s="29">
        <v>2.0</v>
      </c>
      <c r="G66" s="29">
        <v>3.0</v>
      </c>
      <c r="H66" s="29">
        <v>3.0</v>
      </c>
      <c r="I66" s="29">
        <v>4.0</v>
      </c>
      <c r="J66" s="29">
        <v>4.0</v>
      </c>
      <c r="K66" s="29">
        <v>4.0</v>
      </c>
      <c r="L66" s="29">
        <v>5.0</v>
      </c>
      <c r="M66" s="29">
        <v>5.0</v>
      </c>
    </row>
    <row r="67">
      <c r="A67" s="21" t="s">
        <v>19</v>
      </c>
      <c r="C67" s="29"/>
      <c r="D67" s="29"/>
      <c r="E67" s="29"/>
      <c r="F67" s="29"/>
      <c r="G67" s="29"/>
      <c r="H67" s="29"/>
      <c r="I67" s="29"/>
      <c r="J67" s="29"/>
      <c r="K67" s="29">
        <v>2.0</v>
      </c>
      <c r="L67" s="29"/>
      <c r="M67" s="29">
        <v>2.0</v>
      </c>
    </row>
    <row r="68">
      <c r="A68" s="30"/>
      <c r="C68" s="27"/>
      <c r="D68" s="29"/>
      <c r="E68" s="29"/>
      <c r="F68" s="27"/>
      <c r="G68" s="29"/>
      <c r="H68" s="29"/>
      <c r="I68" s="29"/>
      <c r="J68" s="29"/>
      <c r="K68" s="29"/>
      <c r="L68" s="29"/>
      <c r="M68" s="29"/>
    </row>
    <row r="69">
      <c r="A69" s="30" t="s">
        <v>26</v>
      </c>
      <c r="C69" s="27">
        <v>3.0</v>
      </c>
      <c r="D69" s="29">
        <v>3.0</v>
      </c>
      <c r="E69" s="29">
        <v>4.0</v>
      </c>
      <c r="F69" s="27">
        <v>4.0</v>
      </c>
      <c r="G69" s="29">
        <v>4.0</v>
      </c>
      <c r="H69" s="29">
        <v>4.0</v>
      </c>
      <c r="I69" s="29">
        <v>4.0</v>
      </c>
      <c r="J69" s="29">
        <v>3.0</v>
      </c>
      <c r="K69" s="29">
        <v>3.0</v>
      </c>
      <c r="L69" s="29">
        <v>4.0</v>
      </c>
      <c r="M69" s="29">
        <v>3.0</v>
      </c>
    </row>
    <row r="70">
      <c r="A70" s="31" t="s">
        <v>27</v>
      </c>
      <c r="C70" s="27">
        <v>6.0</v>
      </c>
      <c r="D70" s="29">
        <v>6.0</v>
      </c>
      <c r="E70" s="29">
        <v>6.0</v>
      </c>
      <c r="F70" s="27">
        <v>6.0</v>
      </c>
      <c r="G70" s="29">
        <v>10.0</v>
      </c>
      <c r="H70" s="29">
        <v>10.0</v>
      </c>
      <c r="I70" s="29">
        <v>14.0</v>
      </c>
      <c r="J70" s="29">
        <v>20.0</v>
      </c>
      <c r="K70" s="29">
        <v>20.0</v>
      </c>
      <c r="L70" s="29">
        <v>22.0</v>
      </c>
      <c r="M70" s="29">
        <v>22.0</v>
      </c>
    </row>
    <row r="71">
      <c r="A71" s="34" t="s">
        <v>28</v>
      </c>
      <c r="B71" s="19"/>
      <c r="C71" s="35">
        <v>6.0</v>
      </c>
      <c r="D71" s="35">
        <v>7.0</v>
      </c>
      <c r="E71" s="35">
        <v>7.0</v>
      </c>
      <c r="F71" s="35">
        <v>8.0</v>
      </c>
      <c r="G71" s="35">
        <v>7.0</v>
      </c>
      <c r="H71" s="35">
        <v>8.0</v>
      </c>
      <c r="I71" s="35">
        <v>6.0</v>
      </c>
      <c r="J71" s="35">
        <v>5.0</v>
      </c>
      <c r="K71" s="35">
        <v>5.0</v>
      </c>
      <c r="L71" s="35">
        <v>5.0</v>
      </c>
      <c r="M71" s="35">
        <v>5.0</v>
      </c>
    </row>
    <row r="72">
      <c r="A72" s="19" t="s">
        <v>29</v>
      </c>
      <c r="C72" s="35">
        <v>2.0</v>
      </c>
      <c r="D72" s="35">
        <v>2.0</v>
      </c>
      <c r="E72" s="35">
        <v>2.0</v>
      </c>
      <c r="F72" s="35">
        <v>2.0</v>
      </c>
      <c r="G72" s="35">
        <v>2.0</v>
      </c>
      <c r="H72" s="35">
        <v>2.0</v>
      </c>
      <c r="I72" s="35">
        <v>2.0</v>
      </c>
      <c r="J72" s="35">
        <v>2.0</v>
      </c>
      <c r="K72" s="35">
        <v>2.0</v>
      </c>
      <c r="L72" s="35">
        <v>2.0</v>
      </c>
      <c r="M72" s="35">
        <v>2.0</v>
      </c>
    </row>
    <row r="73">
      <c r="A73" s="19" t="s">
        <v>30</v>
      </c>
      <c r="C73" s="35">
        <v>1.0</v>
      </c>
      <c r="D73" s="35">
        <v>1.0</v>
      </c>
      <c r="E73" s="35">
        <v>1.0</v>
      </c>
      <c r="F73" s="35">
        <v>1.0</v>
      </c>
      <c r="G73" s="35">
        <v>1.0</v>
      </c>
      <c r="H73" s="35">
        <v>1.0</v>
      </c>
      <c r="I73" s="35">
        <v>1.0</v>
      </c>
      <c r="J73" s="35">
        <v>1.0</v>
      </c>
      <c r="K73" s="35">
        <v>1.0</v>
      </c>
      <c r="L73" s="35">
        <v>1.0</v>
      </c>
      <c r="M73" s="35">
        <v>1.0</v>
      </c>
    </row>
    <row r="74">
      <c r="A74" s="36" t="s">
        <v>31</v>
      </c>
      <c r="C74" s="27">
        <v>12.0</v>
      </c>
      <c r="D74" s="27">
        <v>11.0</v>
      </c>
      <c r="E74" s="29">
        <v>10.0</v>
      </c>
      <c r="F74" s="27">
        <v>10.0</v>
      </c>
      <c r="G74" s="27">
        <v>11.0</v>
      </c>
      <c r="H74" s="29">
        <v>10.0</v>
      </c>
      <c r="I74" s="29">
        <v>11.0</v>
      </c>
      <c r="J74" s="29">
        <v>14.0</v>
      </c>
      <c r="K74" s="29">
        <v>12.0</v>
      </c>
      <c r="L74" s="29">
        <v>12.0</v>
      </c>
      <c r="M74" s="29">
        <v>10.0</v>
      </c>
    </row>
    <row r="75">
      <c r="A75" s="36" t="s">
        <v>34</v>
      </c>
      <c r="C75" s="29"/>
      <c r="D75" s="27"/>
      <c r="E75" s="29"/>
      <c r="F75" s="27"/>
      <c r="G75" s="27"/>
      <c r="H75" s="29"/>
      <c r="I75" s="29"/>
      <c r="J75" s="29"/>
      <c r="K75" s="29"/>
      <c r="L75" s="29"/>
      <c r="M75" s="10"/>
    </row>
    <row r="76">
      <c r="A76" s="36" t="s">
        <v>35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>
      <c r="C77" s="15"/>
      <c r="D77" s="15"/>
    </row>
    <row r="78">
      <c r="A78" s="17" t="s">
        <v>14</v>
      </c>
      <c r="B78" s="19">
        <v>4.5</v>
      </c>
      <c r="C78" s="15"/>
      <c r="D78" s="15"/>
    </row>
    <row r="79">
      <c r="A79" s="17" t="s">
        <v>16</v>
      </c>
      <c r="B79" s="19">
        <v>7.0</v>
      </c>
      <c r="C79" s="15"/>
      <c r="D79" s="15"/>
    </row>
    <row r="80">
      <c r="A80" s="21" t="s">
        <v>17</v>
      </c>
      <c r="C80" s="29">
        <v>3.0</v>
      </c>
      <c r="D80" s="29">
        <v>3.0</v>
      </c>
      <c r="E80" s="29">
        <v>3.0</v>
      </c>
      <c r="F80" s="29">
        <v>4.0</v>
      </c>
      <c r="G80" s="29">
        <v>4.0</v>
      </c>
      <c r="H80" s="29">
        <v>4.0</v>
      </c>
      <c r="I80" s="29">
        <v>5.0</v>
      </c>
      <c r="J80" s="29">
        <v>5.0</v>
      </c>
      <c r="K80" s="29">
        <v>6.0</v>
      </c>
      <c r="L80" s="29">
        <v>7.0</v>
      </c>
      <c r="M80" s="29">
        <v>7.0</v>
      </c>
    </row>
    <row r="81">
      <c r="A81" s="21" t="s">
        <v>18</v>
      </c>
      <c r="C81" s="29">
        <v>2.0</v>
      </c>
      <c r="D81" s="29">
        <v>2.0</v>
      </c>
      <c r="E81" s="29">
        <v>3.0</v>
      </c>
      <c r="F81" s="29">
        <v>3.0</v>
      </c>
      <c r="G81" s="29">
        <v>3.0</v>
      </c>
      <c r="H81" s="29">
        <v>4.0</v>
      </c>
      <c r="I81" s="29">
        <v>4.0</v>
      </c>
      <c r="J81" s="29">
        <v>5.0</v>
      </c>
      <c r="K81" s="29">
        <v>5.0</v>
      </c>
      <c r="L81" s="29">
        <v>6.0</v>
      </c>
      <c r="M81" s="29">
        <v>7.0</v>
      </c>
    </row>
    <row r="82">
      <c r="A82" s="21" t="s">
        <v>19</v>
      </c>
      <c r="C82" s="29"/>
      <c r="D82" s="29"/>
      <c r="E82" s="29"/>
      <c r="F82" s="29"/>
      <c r="G82" s="29">
        <v>2.0</v>
      </c>
      <c r="H82" s="29"/>
      <c r="I82" s="29">
        <v>2.0</v>
      </c>
      <c r="J82" s="29"/>
      <c r="K82" s="29"/>
      <c r="L82" s="29"/>
      <c r="M82" s="29"/>
    </row>
    <row r="83">
      <c r="A83" s="30"/>
      <c r="C83" s="27"/>
      <c r="D83" s="27"/>
      <c r="E83" s="27"/>
      <c r="F83" s="27"/>
      <c r="G83" s="29"/>
      <c r="H83" s="27"/>
      <c r="I83" s="29"/>
      <c r="J83" s="27"/>
      <c r="K83" s="27"/>
      <c r="L83" s="27"/>
      <c r="M83" s="27"/>
    </row>
    <row r="84">
      <c r="A84" s="30" t="s">
        <v>26</v>
      </c>
      <c r="C84" s="27">
        <v>4.0</v>
      </c>
      <c r="D84" s="27">
        <v>4.0</v>
      </c>
      <c r="E84" s="27">
        <v>4.0</v>
      </c>
      <c r="F84" s="27">
        <v>4.0</v>
      </c>
      <c r="G84" s="29">
        <v>3.0</v>
      </c>
      <c r="H84" s="27">
        <v>4.0</v>
      </c>
      <c r="I84" s="29">
        <v>3.0</v>
      </c>
      <c r="J84" s="27">
        <v>4.0</v>
      </c>
      <c r="K84" s="27">
        <v>4.0</v>
      </c>
      <c r="L84" s="27">
        <v>4.0</v>
      </c>
      <c r="M84" s="27">
        <v>4.0</v>
      </c>
    </row>
    <row r="85">
      <c r="A85" s="31" t="s">
        <v>27</v>
      </c>
      <c r="C85" s="27">
        <v>4.0</v>
      </c>
      <c r="D85" s="29">
        <v>6.0</v>
      </c>
      <c r="E85" s="29">
        <v>6.0</v>
      </c>
      <c r="F85" s="27">
        <v>10.0</v>
      </c>
      <c r="G85" s="29">
        <v>12.0</v>
      </c>
      <c r="H85" s="29">
        <v>14.0</v>
      </c>
      <c r="I85" s="29">
        <v>14.0</v>
      </c>
      <c r="J85" s="29">
        <v>14.0</v>
      </c>
      <c r="K85" s="29">
        <v>16.0</v>
      </c>
      <c r="L85" s="29">
        <v>20.0</v>
      </c>
      <c r="M85" s="29">
        <v>20.0</v>
      </c>
    </row>
    <row r="86">
      <c r="A86" s="34" t="s">
        <v>28</v>
      </c>
      <c r="B86" s="19"/>
      <c r="C86" s="35">
        <v>8.0</v>
      </c>
      <c r="D86" s="35">
        <v>8.0</v>
      </c>
      <c r="E86" s="35">
        <v>8.0</v>
      </c>
      <c r="F86" s="35">
        <v>8.0</v>
      </c>
      <c r="G86" s="35">
        <v>8.0</v>
      </c>
      <c r="H86" s="35">
        <v>8.0</v>
      </c>
      <c r="I86" s="35">
        <v>8.0</v>
      </c>
      <c r="J86" s="35">
        <v>8.0</v>
      </c>
      <c r="K86" s="35">
        <v>8.0</v>
      </c>
      <c r="L86" s="35">
        <v>7.0</v>
      </c>
      <c r="M86" s="35">
        <v>7.0</v>
      </c>
    </row>
    <row r="87">
      <c r="A87" s="19" t="s">
        <v>29</v>
      </c>
      <c r="C87" s="35">
        <v>2.0</v>
      </c>
      <c r="D87" s="35">
        <v>2.0</v>
      </c>
      <c r="E87" s="35">
        <v>2.0</v>
      </c>
      <c r="F87" s="35">
        <v>2.0</v>
      </c>
      <c r="G87" s="35">
        <v>2.0</v>
      </c>
      <c r="H87" s="35">
        <v>2.0</v>
      </c>
      <c r="I87" s="35">
        <v>4.0</v>
      </c>
      <c r="J87" s="35">
        <v>4.0</v>
      </c>
      <c r="K87" s="35">
        <v>2.0</v>
      </c>
      <c r="L87" s="35">
        <v>2.0</v>
      </c>
      <c r="M87" s="35">
        <v>2.0</v>
      </c>
    </row>
    <row r="88">
      <c r="A88" s="19" t="s">
        <v>30</v>
      </c>
      <c r="C88" s="35">
        <v>1.0</v>
      </c>
      <c r="D88" s="35">
        <v>1.0</v>
      </c>
      <c r="E88" s="35">
        <v>1.0</v>
      </c>
      <c r="F88" s="35">
        <v>1.0</v>
      </c>
      <c r="G88" s="35">
        <v>1.0</v>
      </c>
      <c r="H88" s="35">
        <v>1.0</v>
      </c>
      <c r="I88" s="35">
        <v>2.0</v>
      </c>
      <c r="J88" s="35">
        <v>2.0</v>
      </c>
      <c r="K88" s="35">
        <v>1.0</v>
      </c>
      <c r="L88" s="35">
        <v>1.0</v>
      </c>
      <c r="M88" s="35">
        <v>1.0</v>
      </c>
    </row>
    <row r="89">
      <c r="A89" s="36" t="s">
        <v>31</v>
      </c>
      <c r="C89" s="27">
        <v>13.0</v>
      </c>
      <c r="D89" s="27">
        <v>14.0</v>
      </c>
      <c r="E89" s="29">
        <v>13.0</v>
      </c>
      <c r="F89" s="27">
        <v>13.0</v>
      </c>
      <c r="G89" s="27">
        <v>12.0</v>
      </c>
      <c r="H89" s="29">
        <v>10.0</v>
      </c>
      <c r="I89" s="29">
        <v>10.0</v>
      </c>
      <c r="J89" s="29">
        <v>12.0</v>
      </c>
      <c r="K89" s="29">
        <v>10.0</v>
      </c>
      <c r="L89" s="29">
        <v>10.0</v>
      </c>
      <c r="M89" s="29">
        <v>10.0</v>
      </c>
    </row>
    <row r="90">
      <c r="A90" s="36" t="s">
        <v>34</v>
      </c>
      <c r="C90" s="29"/>
      <c r="D90" s="27"/>
      <c r="E90" s="29"/>
      <c r="F90" s="27"/>
      <c r="G90" s="27"/>
      <c r="H90" s="29"/>
      <c r="I90" s="29"/>
      <c r="J90" s="29"/>
      <c r="K90" s="29"/>
      <c r="L90" s="29"/>
      <c r="M90" s="29"/>
    </row>
    <row r="91">
      <c r="A91" s="36" t="s">
        <v>35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>
      <c r="C92" s="15"/>
      <c r="D92" s="15"/>
    </row>
    <row r="93">
      <c r="A93" s="17" t="s">
        <v>14</v>
      </c>
      <c r="B93" s="19">
        <v>5.0</v>
      </c>
      <c r="C93" s="15"/>
      <c r="D93" s="15"/>
    </row>
    <row r="94">
      <c r="A94" s="17" t="s">
        <v>16</v>
      </c>
      <c r="B94" s="19">
        <v>7.5</v>
      </c>
      <c r="C94" s="15"/>
      <c r="D94" s="15"/>
    </row>
    <row r="95">
      <c r="A95" s="21" t="s">
        <v>17</v>
      </c>
      <c r="C95" s="29">
        <v>4.0</v>
      </c>
      <c r="D95" s="29">
        <v>4.0</v>
      </c>
      <c r="E95" s="29">
        <v>4.0</v>
      </c>
      <c r="F95" s="29">
        <v>4.0</v>
      </c>
      <c r="G95" s="29">
        <v>5.0</v>
      </c>
      <c r="H95" s="29">
        <v>5.0</v>
      </c>
      <c r="I95" s="29">
        <v>5.0</v>
      </c>
      <c r="J95" s="29">
        <v>6.0</v>
      </c>
      <c r="K95" s="29">
        <v>7.0</v>
      </c>
      <c r="L95" s="29">
        <v>7.0</v>
      </c>
      <c r="M95" s="29">
        <v>7.0</v>
      </c>
    </row>
    <row r="96">
      <c r="A96" s="21" t="s">
        <v>18</v>
      </c>
      <c r="C96" s="29">
        <v>3.0</v>
      </c>
      <c r="D96" s="29">
        <v>3.0</v>
      </c>
      <c r="E96" s="29">
        <v>3.0</v>
      </c>
      <c r="F96" s="29">
        <v>4.0</v>
      </c>
      <c r="G96" s="29">
        <v>4.0</v>
      </c>
      <c r="H96" s="29">
        <v>4.0</v>
      </c>
      <c r="I96" s="29">
        <v>5.0</v>
      </c>
      <c r="J96" s="29">
        <v>5.0</v>
      </c>
      <c r="K96" s="29">
        <v>6.0</v>
      </c>
      <c r="L96" s="29">
        <v>6.0</v>
      </c>
      <c r="M96" s="29">
        <v>7.0</v>
      </c>
    </row>
    <row r="97">
      <c r="A97" s="21" t="s">
        <v>19</v>
      </c>
      <c r="C97" s="29"/>
      <c r="D97" s="29"/>
      <c r="E97" s="29"/>
      <c r="F97" s="29"/>
      <c r="G97" s="29"/>
      <c r="H97" s="29"/>
      <c r="I97" s="29"/>
      <c r="J97" s="29"/>
      <c r="K97" s="29"/>
      <c r="L97" s="29">
        <v>2.0</v>
      </c>
      <c r="M97" s="29">
        <v>2.0</v>
      </c>
    </row>
    <row r="98">
      <c r="A98" s="30"/>
      <c r="C98" s="27"/>
      <c r="D98" s="27"/>
      <c r="E98" s="29"/>
      <c r="F98" s="29"/>
      <c r="G98" s="29"/>
      <c r="H98" s="29"/>
      <c r="I98" s="29"/>
      <c r="J98" s="29"/>
      <c r="K98" s="29"/>
      <c r="L98" s="27"/>
      <c r="M98" s="27"/>
    </row>
    <row r="99">
      <c r="A99" s="30" t="s">
        <v>26</v>
      </c>
      <c r="C99" s="27">
        <v>3.0</v>
      </c>
      <c r="D99" s="27">
        <v>3.0</v>
      </c>
      <c r="E99" s="29">
        <v>4.0</v>
      </c>
      <c r="F99" s="29">
        <v>4.0</v>
      </c>
      <c r="G99" s="29">
        <v>4.0</v>
      </c>
      <c r="H99" s="29">
        <v>4.0</v>
      </c>
      <c r="I99" s="29">
        <v>4.0</v>
      </c>
      <c r="J99" s="29">
        <v>4.0</v>
      </c>
      <c r="K99" s="29">
        <v>4.0</v>
      </c>
      <c r="L99" s="27">
        <v>3.0</v>
      </c>
      <c r="M99" s="27">
        <v>3.0</v>
      </c>
    </row>
    <row r="100">
      <c r="A100" s="31" t="s">
        <v>27</v>
      </c>
      <c r="C100" s="27">
        <v>4.0</v>
      </c>
      <c r="D100" s="29">
        <v>6.0</v>
      </c>
      <c r="E100" s="29">
        <v>6.0</v>
      </c>
      <c r="F100" s="27">
        <v>8.0</v>
      </c>
      <c r="G100" s="29">
        <v>10.0</v>
      </c>
      <c r="H100" s="29">
        <v>12.0</v>
      </c>
      <c r="I100" s="29">
        <v>14.0</v>
      </c>
      <c r="J100" s="29">
        <v>14.0</v>
      </c>
      <c r="K100" s="29">
        <v>16.0</v>
      </c>
      <c r="L100" s="29">
        <v>22.0</v>
      </c>
      <c r="M100" s="29">
        <v>22.0</v>
      </c>
    </row>
    <row r="101">
      <c r="A101" s="34" t="s">
        <v>28</v>
      </c>
      <c r="B101" s="19"/>
      <c r="C101" s="35">
        <v>10.0</v>
      </c>
      <c r="D101" s="35">
        <v>10.0</v>
      </c>
      <c r="E101" s="35">
        <v>10.0</v>
      </c>
      <c r="F101" s="35">
        <v>10.0</v>
      </c>
      <c r="G101" s="35">
        <v>10.0</v>
      </c>
      <c r="H101" s="35">
        <v>10.0</v>
      </c>
      <c r="I101" s="35">
        <v>10.0</v>
      </c>
      <c r="J101" s="35">
        <v>10.0</v>
      </c>
      <c r="K101" s="35">
        <v>10.0</v>
      </c>
      <c r="L101" s="35">
        <v>10.0</v>
      </c>
      <c r="M101" s="35">
        <v>10.0</v>
      </c>
    </row>
    <row r="102">
      <c r="A102" s="19" t="s">
        <v>29</v>
      </c>
      <c r="C102" s="35">
        <v>2.0</v>
      </c>
      <c r="D102" s="35">
        <v>2.0</v>
      </c>
      <c r="E102" s="35">
        <v>2.0</v>
      </c>
      <c r="F102" s="35">
        <v>2.0</v>
      </c>
      <c r="G102" s="35">
        <v>2.0</v>
      </c>
      <c r="H102" s="35">
        <v>2.0</v>
      </c>
      <c r="I102" s="35">
        <v>2.0</v>
      </c>
      <c r="J102" s="35">
        <v>2.0</v>
      </c>
      <c r="K102" s="35">
        <v>2.0</v>
      </c>
      <c r="L102" s="35">
        <v>2.0</v>
      </c>
      <c r="M102" s="35">
        <v>2.0</v>
      </c>
    </row>
    <row r="103">
      <c r="A103" s="19" t="s">
        <v>30</v>
      </c>
      <c r="C103" s="35">
        <v>1.0</v>
      </c>
      <c r="D103" s="35">
        <v>1.0</v>
      </c>
      <c r="E103" s="35">
        <v>1.0</v>
      </c>
      <c r="F103" s="35">
        <v>1.0</v>
      </c>
      <c r="G103" s="35">
        <v>1.0</v>
      </c>
      <c r="H103" s="35">
        <v>1.0</v>
      </c>
      <c r="I103" s="35">
        <v>1.0</v>
      </c>
      <c r="J103" s="35">
        <v>1.0</v>
      </c>
      <c r="K103" s="35">
        <v>1.0</v>
      </c>
      <c r="L103" s="35">
        <v>1.0</v>
      </c>
      <c r="M103" s="35">
        <v>1.0</v>
      </c>
    </row>
    <row r="104">
      <c r="A104" s="36" t="s">
        <v>31</v>
      </c>
      <c r="C104" s="27">
        <v>14.0</v>
      </c>
      <c r="D104" s="27">
        <v>15.0</v>
      </c>
      <c r="E104" s="29">
        <v>14.0</v>
      </c>
      <c r="F104" s="27">
        <v>15.0</v>
      </c>
      <c r="G104" s="27">
        <v>14.0</v>
      </c>
      <c r="H104" s="29">
        <v>15.0</v>
      </c>
      <c r="I104" s="29">
        <v>14.0</v>
      </c>
      <c r="J104" s="29">
        <v>12.0</v>
      </c>
      <c r="K104" s="29">
        <v>12.0</v>
      </c>
      <c r="L104" s="29">
        <v>10.0</v>
      </c>
      <c r="M104" s="29">
        <v>11.0</v>
      </c>
    </row>
    <row r="105">
      <c r="A105" s="36" t="s">
        <v>34</v>
      </c>
      <c r="C105" s="29"/>
      <c r="D105" s="27"/>
      <c r="E105" s="29"/>
      <c r="F105" s="27"/>
      <c r="G105" s="27"/>
      <c r="H105" s="29"/>
      <c r="I105" s="29"/>
      <c r="J105" s="29"/>
      <c r="K105" s="29"/>
      <c r="L105" s="29"/>
      <c r="M105" s="29"/>
    </row>
    <row r="106">
      <c r="A106" s="36" t="s">
        <v>35</v>
      </c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</row>
    <row r="107"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</row>
    <row r="108">
      <c r="A108" s="17" t="s">
        <v>14</v>
      </c>
      <c r="B108" s="19">
        <v>5.5</v>
      </c>
      <c r="C108" s="15"/>
      <c r="D108" s="15"/>
    </row>
    <row r="109">
      <c r="A109" s="17" t="s">
        <v>16</v>
      </c>
      <c r="B109" s="19">
        <v>7.5</v>
      </c>
      <c r="C109" s="15"/>
      <c r="D109" s="15"/>
    </row>
    <row r="110">
      <c r="A110" s="21" t="s">
        <v>17</v>
      </c>
      <c r="C110" s="29">
        <v>4.0</v>
      </c>
      <c r="D110" s="29">
        <v>4.0</v>
      </c>
      <c r="E110" s="29">
        <v>4.0</v>
      </c>
      <c r="F110" s="29">
        <v>5.0</v>
      </c>
      <c r="G110" s="29">
        <v>5.0</v>
      </c>
      <c r="H110" s="29">
        <v>5.0</v>
      </c>
      <c r="I110" s="29">
        <v>6.0</v>
      </c>
      <c r="J110" s="29">
        <v>7.0</v>
      </c>
      <c r="K110" s="29">
        <v>7.0</v>
      </c>
      <c r="L110" s="29">
        <v>7.0</v>
      </c>
      <c r="M110" s="29">
        <v>8.0</v>
      </c>
    </row>
    <row r="111">
      <c r="A111" s="21" t="s">
        <v>18</v>
      </c>
      <c r="C111" s="29">
        <v>3.0</v>
      </c>
      <c r="D111" s="29">
        <v>3.0</v>
      </c>
      <c r="E111" s="29">
        <v>4.0</v>
      </c>
      <c r="F111" s="29">
        <v>4.0</v>
      </c>
      <c r="G111" s="29">
        <v>5.0</v>
      </c>
      <c r="H111" s="29">
        <v>5.0</v>
      </c>
      <c r="I111" s="29">
        <v>5.0</v>
      </c>
      <c r="J111" s="29">
        <v>6.0</v>
      </c>
      <c r="K111" s="29">
        <v>7.0</v>
      </c>
      <c r="L111" s="29">
        <v>7.0</v>
      </c>
      <c r="M111" s="29">
        <v>7.0</v>
      </c>
    </row>
    <row r="112">
      <c r="A112" s="21" t="s">
        <v>19</v>
      </c>
      <c r="C112" s="29"/>
      <c r="D112" s="29"/>
      <c r="E112" s="29"/>
      <c r="F112" s="29"/>
      <c r="G112" s="29"/>
      <c r="H112" s="29"/>
      <c r="I112" s="29">
        <v>2.0</v>
      </c>
      <c r="J112" s="29"/>
      <c r="K112" s="29">
        <v>2.0</v>
      </c>
      <c r="L112" s="29">
        <v>3.0</v>
      </c>
      <c r="M112" s="29">
        <v>3.0</v>
      </c>
    </row>
    <row r="113">
      <c r="A113" s="30"/>
      <c r="C113" s="27"/>
      <c r="D113" s="27"/>
      <c r="E113" s="27"/>
      <c r="F113" s="27"/>
      <c r="G113" s="27"/>
      <c r="H113" s="27"/>
      <c r="I113" s="29"/>
      <c r="J113" s="27"/>
      <c r="K113" s="29"/>
      <c r="L113" s="29"/>
      <c r="M113" s="29"/>
    </row>
    <row r="114">
      <c r="A114" s="30" t="s">
        <v>26</v>
      </c>
      <c r="C114" s="27">
        <v>4.0</v>
      </c>
      <c r="D114" s="27">
        <v>4.0</v>
      </c>
      <c r="E114" s="27">
        <v>4.0</v>
      </c>
      <c r="F114" s="27">
        <v>4.0</v>
      </c>
      <c r="G114" s="27">
        <v>4.0</v>
      </c>
      <c r="H114" s="27">
        <v>4.0</v>
      </c>
      <c r="I114" s="29">
        <v>3.0</v>
      </c>
      <c r="J114" s="27">
        <v>4.0</v>
      </c>
      <c r="K114" s="29">
        <v>3.0</v>
      </c>
      <c r="L114" s="29">
        <v>3.0</v>
      </c>
      <c r="M114" s="29">
        <v>3.0</v>
      </c>
    </row>
    <row r="115">
      <c r="A115" s="31" t="s">
        <v>27</v>
      </c>
      <c r="C115" s="27">
        <v>6.0</v>
      </c>
      <c r="D115" s="29">
        <v>8.0</v>
      </c>
      <c r="E115" s="29">
        <v>10.0</v>
      </c>
      <c r="F115" s="27">
        <v>12.0</v>
      </c>
      <c r="G115" s="29">
        <v>14.0</v>
      </c>
      <c r="H115" s="29">
        <v>14.0</v>
      </c>
      <c r="I115" s="29">
        <v>14.0</v>
      </c>
      <c r="J115" s="29">
        <v>16.0</v>
      </c>
      <c r="K115" s="29">
        <v>18.0</v>
      </c>
      <c r="L115" s="29">
        <v>22.0</v>
      </c>
      <c r="M115" s="29">
        <v>22.0</v>
      </c>
    </row>
    <row r="116">
      <c r="A116" s="34" t="s">
        <v>28</v>
      </c>
      <c r="B116" s="19"/>
      <c r="C116" s="35">
        <v>7.0</v>
      </c>
      <c r="D116" s="35">
        <v>7.0</v>
      </c>
      <c r="E116" s="35">
        <v>7.0</v>
      </c>
      <c r="F116" s="35">
        <v>7.0</v>
      </c>
      <c r="G116" s="35">
        <v>7.0</v>
      </c>
      <c r="H116" s="35">
        <v>8.0</v>
      </c>
      <c r="I116" s="35">
        <v>8.0</v>
      </c>
      <c r="J116" s="35">
        <v>8.0</v>
      </c>
      <c r="K116" s="35">
        <v>8.0</v>
      </c>
      <c r="L116" s="35">
        <v>8.0</v>
      </c>
      <c r="M116" s="35">
        <v>8.0</v>
      </c>
    </row>
    <row r="117">
      <c r="A117" s="19" t="s">
        <v>29</v>
      </c>
      <c r="C117" s="35">
        <v>3.0</v>
      </c>
      <c r="D117" s="35">
        <v>3.0</v>
      </c>
      <c r="E117" s="35">
        <v>3.0</v>
      </c>
      <c r="F117" s="35">
        <v>3.0</v>
      </c>
      <c r="G117" s="35">
        <v>3.0</v>
      </c>
      <c r="H117" s="35">
        <v>4.0</v>
      </c>
      <c r="I117" s="35">
        <v>4.0</v>
      </c>
      <c r="J117" s="35">
        <v>4.0</v>
      </c>
      <c r="K117" s="35">
        <v>4.0</v>
      </c>
      <c r="L117" s="35">
        <v>4.0</v>
      </c>
      <c r="M117" s="35">
        <v>4.0</v>
      </c>
    </row>
    <row r="118">
      <c r="A118" s="19" t="s">
        <v>30</v>
      </c>
      <c r="C118" s="35">
        <v>1.0</v>
      </c>
      <c r="D118" s="35">
        <v>1.0</v>
      </c>
      <c r="E118" s="35">
        <v>1.0</v>
      </c>
      <c r="F118" s="35">
        <v>1.0</v>
      </c>
      <c r="G118" s="35">
        <v>1.0</v>
      </c>
      <c r="H118" s="35">
        <v>1.0</v>
      </c>
      <c r="I118" s="35">
        <v>1.0</v>
      </c>
      <c r="J118" s="35">
        <v>1.0</v>
      </c>
      <c r="K118" s="35">
        <v>1.0</v>
      </c>
      <c r="L118" s="35">
        <v>1.0</v>
      </c>
      <c r="M118" s="35">
        <v>1.0</v>
      </c>
    </row>
    <row r="119">
      <c r="A119" s="36" t="s">
        <v>31</v>
      </c>
      <c r="C119" s="27">
        <v>7.0</v>
      </c>
      <c r="D119" s="27">
        <v>7.0</v>
      </c>
      <c r="E119" s="29">
        <v>7.0</v>
      </c>
      <c r="F119" s="27">
        <v>7.0</v>
      </c>
      <c r="G119" s="27">
        <v>7.0</v>
      </c>
      <c r="H119" s="29">
        <v>17.0</v>
      </c>
      <c r="I119" s="29">
        <v>14.0</v>
      </c>
      <c r="J119" s="29">
        <v>14.0</v>
      </c>
      <c r="K119" s="29">
        <v>12.0</v>
      </c>
      <c r="L119" s="29">
        <v>10.0</v>
      </c>
      <c r="M119" s="29">
        <v>11.0</v>
      </c>
    </row>
    <row r="120">
      <c r="A120" s="36" t="s">
        <v>34</v>
      </c>
      <c r="C120" s="29">
        <v>7.0</v>
      </c>
      <c r="D120" s="27">
        <v>7.0</v>
      </c>
      <c r="E120" s="29">
        <v>7.0</v>
      </c>
      <c r="F120" s="27">
        <v>7.0</v>
      </c>
      <c r="G120" s="27">
        <v>7.0</v>
      </c>
      <c r="H120" s="29"/>
      <c r="I120" s="29"/>
      <c r="J120" s="29"/>
      <c r="K120" s="29"/>
      <c r="L120" s="29"/>
      <c r="M120" s="29"/>
    </row>
    <row r="121">
      <c r="A121" s="36" t="s">
        <v>35</v>
      </c>
      <c r="C121" s="35">
        <v>7.0</v>
      </c>
      <c r="D121" s="35">
        <v>8.0</v>
      </c>
      <c r="E121" s="35">
        <v>7.0</v>
      </c>
      <c r="F121" s="35">
        <v>8.0</v>
      </c>
      <c r="G121" s="35">
        <v>7.0</v>
      </c>
      <c r="H121" s="35"/>
      <c r="I121" s="35"/>
      <c r="J121" s="35"/>
      <c r="K121" s="35"/>
      <c r="L121" s="35"/>
      <c r="M121" s="35"/>
    </row>
    <row r="122">
      <c r="C122" s="15"/>
      <c r="D122" s="15"/>
    </row>
    <row r="123">
      <c r="A123" s="17" t="s">
        <v>14</v>
      </c>
      <c r="B123" s="19">
        <v>6.0</v>
      </c>
      <c r="C123" s="15"/>
      <c r="D123" s="15"/>
    </row>
    <row r="124">
      <c r="A124" s="17" t="s">
        <v>16</v>
      </c>
      <c r="B124" s="19">
        <v>8.0</v>
      </c>
      <c r="C124" s="15"/>
      <c r="D124" s="15"/>
    </row>
    <row r="125">
      <c r="A125" s="21" t="s">
        <v>17</v>
      </c>
      <c r="C125" s="29">
        <v>5.0</v>
      </c>
      <c r="D125" s="29">
        <v>5.0</v>
      </c>
      <c r="E125" s="29">
        <v>5.0</v>
      </c>
      <c r="F125" s="29">
        <v>6.0</v>
      </c>
      <c r="G125" s="29">
        <v>6.0</v>
      </c>
      <c r="H125" s="29">
        <v>6.0</v>
      </c>
      <c r="I125" s="29">
        <v>6.0</v>
      </c>
      <c r="J125" s="29">
        <v>7.0</v>
      </c>
      <c r="K125" s="29">
        <v>8.0</v>
      </c>
      <c r="L125" s="29">
        <v>8.0</v>
      </c>
      <c r="M125" s="29">
        <v>8.0</v>
      </c>
    </row>
    <row r="126">
      <c r="A126" s="21" t="s">
        <v>18</v>
      </c>
      <c r="C126" s="29">
        <v>4.0</v>
      </c>
      <c r="D126" s="29">
        <v>4.0</v>
      </c>
      <c r="E126" s="29">
        <v>5.0</v>
      </c>
      <c r="F126" s="29">
        <v>5.0</v>
      </c>
      <c r="G126" s="29">
        <v>5.0</v>
      </c>
      <c r="H126" s="29">
        <v>6.0</v>
      </c>
      <c r="I126" s="29">
        <v>6.0</v>
      </c>
      <c r="J126" s="29">
        <v>6.0</v>
      </c>
      <c r="K126" s="29">
        <v>6.0</v>
      </c>
      <c r="L126" s="29">
        <v>6.0</v>
      </c>
      <c r="M126" s="29">
        <v>8.0</v>
      </c>
    </row>
    <row r="127">
      <c r="A127" s="21" t="s">
        <v>19</v>
      </c>
      <c r="C127" s="29"/>
      <c r="D127" s="29"/>
      <c r="E127" s="29"/>
      <c r="F127" s="29"/>
      <c r="G127" s="29"/>
      <c r="H127" s="29"/>
      <c r="I127" s="29">
        <v>2.0</v>
      </c>
      <c r="J127" s="29">
        <v>2.0</v>
      </c>
      <c r="K127" s="29">
        <v>3.0</v>
      </c>
      <c r="L127" s="29">
        <v>3.0</v>
      </c>
      <c r="M127" s="29">
        <v>4.0</v>
      </c>
    </row>
    <row r="128">
      <c r="A128" s="21" t="s">
        <v>25</v>
      </c>
      <c r="C128" s="27"/>
      <c r="D128" s="27"/>
      <c r="E128" s="27"/>
      <c r="F128" s="27"/>
      <c r="G128" s="29"/>
      <c r="H128" s="29"/>
      <c r="I128" s="27"/>
      <c r="J128" s="27"/>
      <c r="K128" s="27"/>
      <c r="L128" s="27"/>
      <c r="M128" s="29">
        <v>2.0</v>
      </c>
    </row>
    <row r="129">
      <c r="A129" s="30" t="s">
        <v>26</v>
      </c>
      <c r="C129" s="27">
        <v>3.0</v>
      </c>
      <c r="D129" s="27">
        <v>3.0</v>
      </c>
      <c r="E129" s="27">
        <v>3.0</v>
      </c>
      <c r="F129" s="27">
        <v>3.0</v>
      </c>
      <c r="G129" s="29">
        <v>4.0</v>
      </c>
      <c r="H129" s="29">
        <v>4.0</v>
      </c>
      <c r="I129" s="27">
        <v>3.0</v>
      </c>
      <c r="J129" s="27">
        <v>3.0</v>
      </c>
      <c r="K129" s="27">
        <v>3.0</v>
      </c>
      <c r="L129" s="27">
        <v>3.0</v>
      </c>
      <c r="M129" s="29">
        <v>2.0</v>
      </c>
    </row>
    <row r="130">
      <c r="A130" s="31" t="s">
        <v>27</v>
      </c>
      <c r="C130" s="27">
        <v>4.0</v>
      </c>
      <c r="D130" s="29">
        <v>6.0</v>
      </c>
      <c r="E130" s="29">
        <v>6.0</v>
      </c>
      <c r="F130" s="27">
        <v>10.0</v>
      </c>
      <c r="G130" s="29">
        <v>10.0</v>
      </c>
      <c r="H130" s="29">
        <v>12.0</v>
      </c>
      <c r="I130" s="29">
        <v>12.0</v>
      </c>
      <c r="J130" s="29">
        <v>14.0</v>
      </c>
      <c r="K130" s="29">
        <v>16.0</v>
      </c>
      <c r="L130" s="29">
        <v>20.0</v>
      </c>
      <c r="M130" s="29">
        <v>22.0</v>
      </c>
    </row>
    <row r="131">
      <c r="A131" s="34" t="s">
        <v>28</v>
      </c>
      <c r="B131" s="19"/>
      <c r="C131" s="35">
        <v>8.0</v>
      </c>
      <c r="D131" s="35">
        <v>8.0</v>
      </c>
      <c r="E131" s="35">
        <v>9.0</v>
      </c>
      <c r="F131" s="35">
        <v>9.0</v>
      </c>
      <c r="G131" s="35">
        <v>9.0</v>
      </c>
      <c r="H131" s="35">
        <v>9.0</v>
      </c>
      <c r="I131" s="35">
        <v>9.0</v>
      </c>
      <c r="J131" s="35">
        <v>9.0</v>
      </c>
      <c r="K131" s="35">
        <v>9.0</v>
      </c>
      <c r="L131" s="35">
        <v>10.0</v>
      </c>
      <c r="M131" s="35">
        <v>20.0</v>
      </c>
    </row>
    <row r="132">
      <c r="A132" s="19" t="s">
        <v>29</v>
      </c>
      <c r="C132" s="35">
        <v>4.0</v>
      </c>
      <c r="D132" s="35">
        <v>4.0</v>
      </c>
      <c r="E132" s="35">
        <v>4.0</v>
      </c>
      <c r="F132" s="35">
        <v>4.0</v>
      </c>
      <c r="G132" s="35">
        <v>4.0</v>
      </c>
      <c r="H132" s="35">
        <v>4.0</v>
      </c>
      <c r="I132" s="35">
        <v>4.0</v>
      </c>
      <c r="J132" s="35">
        <v>4.0</v>
      </c>
      <c r="K132" s="35">
        <v>4.0</v>
      </c>
      <c r="L132" s="35">
        <v>4.0</v>
      </c>
      <c r="M132" s="35">
        <v>2.0</v>
      </c>
    </row>
    <row r="133">
      <c r="A133" s="19" t="s">
        <v>30</v>
      </c>
      <c r="C133" s="35">
        <v>2.0</v>
      </c>
      <c r="D133" s="35">
        <v>2.0</v>
      </c>
      <c r="E133" s="35">
        <v>2.0</v>
      </c>
      <c r="F133" s="35">
        <v>2.0</v>
      </c>
      <c r="G133" s="35">
        <v>2.0</v>
      </c>
      <c r="H133" s="35">
        <v>2.0</v>
      </c>
      <c r="I133" s="35">
        <v>2.0</v>
      </c>
      <c r="J133" s="35">
        <v>2.0</v>
      </c>
      <c r="K133" s="35">
        <v>2.0</v>
      </c>
      <c r="L133" s="35">
        <v>2.0</v>
      </c>
      <c r="M133" s="35">
        <v>2.0</v>
      </c>
    </row>
    <row r="134">
      <c r="A134" s="36" t="s">
        <v>31</v>
      </c>
      <c r="C134" s="27">
        <v>12.0</v>
      </c>
      <c r="D134" s="27">
        <v>13.0</v>
      </c>
      <c r="E134" s="29">
        <v>11.0</v>
      </c>
      <c r="F134" s="27">
        <v>11.0</v>
      </c>
      <c r="G134" s="27">
        <v>11.0</v>
      </c>
      <c r="H134" s="29">
        <v>11.0</v>
      </c>
      <c r="I134" s="29">
        <v>10.0</v>
      </c>
      <c r="J134" s="29">
        <v>10.0</v>
      </c>
      <c r="K134" s="29">
        <v>9.0</v>
      </c>
      <c r="L134" s="29">
        <v>9.0</v>
      </c>
      <c r="M134" s="29">
        <v>10.0</v>
      </c>
    </row>
    <row r="135">
      <c r="A135" s="36" t="s">
        <v>34</v>
      </c>
      <c r="C135" s="29"/>
      <c r="D135" s="27"/>
      <c r="E135" s="29"/>
      <c r="F135" s="27"/>
      <c r="G135" s="27"/>
      <c r="H135" s="29"/>
      <c r="I135" s="29"/>
      <c r="J135" s="29"/>
      <c r="K135" s="29"/>
      <c r="L135" s="29"/>
      <c r="M135" s="29"/>
    </row>
    <row r="136">
      <c r="A136" s="36" t="s">
        <v>35</v>
      </c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</row>
    <row r="137">
      <c r="C137" s="15"/>
      <c r="D137" s="15"/>
    </row>
    <row r="138">
      <c r="C138" s="15"/>
      <c r="D138" s="15"/>
    </row>
    <row r="139">
      <c r="C139" s="15"/>
      <c r="D139" s="15"/>
    </row>
    <row r="140">
      <c r="C140" s="15"/>
      <c r="D140" s="15"/>
    </row>
    <row r="141">
      <c r="C141" s="15"/>
      <c r="D141" s="15"/>
    </row>
    <row r="142">
      <c r="C142" s="15"/>
      <c r="D142" s="15"/>
    </row>
    <row r="143">
      <c r="C143" s="15"/>
      <c r="D143" s="15"/>
    </row>
    <row r="144">
      <c r="C144" s="15"/>
      <c r="D144" s="15"/>
    </row>
    <row r="145">
      <c r="C145" s="15"/>
      <c r="D145" s="15"/>
    </row>
    <row r="146">
      <c r="C146" s="15"/>
      <c r="D146" s="15"/>
    </row>
    <row r="147">
      <c r="C147" s="15"/>
      <c r="D147" s="15"/>
    </row>
    <row r="148">
      <c r="C148" s="15"/>
      <c r="D148" s="15"/>
    </row>
    <row r="149">
      <c r="C149" s="15"/>
      <c r="D149" s="15"/>
    </row>
    <row r="150">
      <c r="C150" s="15"/>
      <c r="D150" s="15"/>
    </row>
    <row r="151">
      <c r="C151" s="15"/>
      <c r="D151" s="15"/>
    </row>
    <row r="152">
      <c r="C152" s="15"/>
      <c r="D152" s="15"/>
    </row>
    <row r="153">
      <c r="C153" s="15"/>
      <c r="D153" s="15"/>
    </row>
    <row r="154">
      <c r="C154" s="15"/>
      <c r="D154" s="15"/>
    </row>
    <row r="155">
      <c r="C155" s="15"/>
      <c r="D155" s="15"/>
    </row>
    <row r="156">
      <c r="C156" s="15"/>
      <c r="D156" s="15"/>
    </row>
    <row r="157">
      <c r="C157" s="15"/>
      <c r="D157" s="15"/>
    </row>
    <row r="158">
      <c r="C158" s="15"/>
      <c r="D158" s="15"/>
    </row>
    <row r="159">
      <c r="C159" s="15"/>
      <c r="D159" s="15"/>
    </row>
    <row r="160">
      <c r="C160" s="15"/>
      <c r="D160" s="15"/>
    </row>
    <row r="161">
      <c r="C161" s="15"/>
      <c r="D161" s="15"/>
    </row>
    <row r="162">
      <c r="C162" s="15"/>
      <c r="D162" s="15"/>
    </row>
    <row r="163">
      <c r="C163" s="15"/>
      <c r="D163" s="15"/>
    </row>
    <row r="164">
      <c r="C164" s="15"/>
      <c r="D164" s="15"/>
    </row>
    <row r="165">
      <c r="C165" s="15"/>
      <c r="D165" s="15"/>
    </row>
    <row r="166">
      <c r="C166" s="15"/>
      <c r="D166" s="15"/>
    </row>
    <row r="167">
      <c r="C167" s="15"/>
      <c r="D167" s="15"/>
    </row>
    <row r="168">
      <c r="C168" s="15"/>
      <c r="D168" s="15"/>
    </row>
    <row r="169">
      <c r="C169" s="15"/>
      <c r="D169" s="15"/>
    </row>
    <row r="170">
      <c r="C170" s="15"/>
      <c r="D170" s="15"/>
    </row>
    <row r="171">
      <c r="C171" s="15"/>
      <c r="D171" s="15"/>
    </row>
    <row r="172">
      <c r="C172" s="15"/>
      <c r="D172" s="15"/>
    </row>
    <row r="173">
      <c r="C173" s="15"/>
      <c r="D173" s="15"/>
    </row>
    <row r="174">
      <c r="C174" s="15"/>
      <c r="D174" s="15"/>
    </row>
    <row r="175">
      <c r="C175" s="15"/>
      <c r="D175" s="15"/>
    </row>
    <row r="176">
      <c r="C176" s="15"/>
      <c r="D176" s="15"/>
    </row>
    <row r="177">
      <c r="C177" s="15"/>
      <c r="D177" s="15"/>
    </row>
    <row r="178">
      <c r="C178" s="15"/>
      <c r="D178" s="15"/>
    </row>
    <row r="179">
      <c r="C179" s="15"/>
      <c r="D179" s="15"/>
    </row>
    <row r="180">
      <c r="C180" s="15"/>
      <c r="D180" s="15"/>
    </row>
    <row r="181">
      <c r="C181" s="15"/>
      <c r="D181" s="15"/>
    </row>
    <row r="182">
      <c r="C182" s="15"/>
      <c r="D182" s="15"/>
    </row>
    <row r="183">
      <c r="C183" s="15"/>
      <c r="D183" s="15"/>
    </row>
    <row r="184">
      <c r="C184" s="15"/>
      <c r="D184" s="15"/>
    </row>
    <row r="185">
      <c r="C185" s="15"/>
      <c r="D185" s="15"/>
    </row>
    <row r="186">
      <c r="C186" s="15"/>
      <c r="D186" s="15"/>
    </row>
    <row r="187">
      <c r="C187" s="15"/>
      <c r="D187" s="15"/>
    </row>
    <row r="188">
      <c r="C188" s="15"/>
      <c r="D188" s="15"/>
    </row>
    <row r="189">
      <c r="C189" s="15"/>
      <c r="D189" s="15"/>
    </row>
    <row r="190">
      <c r="C190" s="15"/>
      <c r="D190" s="15"/>
    </row>
    <row r="191">
      <c r="C191" s="15"/>
      <c r="D191" s="15"/>
    </row>
    <row r="192">
      <c r="C192" s="15"/>
      <c r="D192" s="15"/>
    </row>
    <row r="193">
      <c r="C193" s="15"/>
      <c r="D193" s="15"/>
    </row>
    <row r="194">
      <c r="C194" s="15"/>
      <c r="D194" s="15"/>
    </row>
    <row r="195">
      <c r="C195" s="15"/>
      <c r="D195" s="15"/>
    </row>
    <row r="196">
      <c r="C196" s="15"/>
      <c r="D196" s="15"/>
    </row>
    <row r="197">
      <c r="C197" s="15"/>
      <c r="D197" s="15"/>
    </row>
    <row r="198">
      <c r="C198" s="15"/>
      <c r="D198" s="15"/>
    </row>
    <row r="199">
      <c r="C199" s="15"/>
      <c r="D199" s="15"/>
    </row>
    <row r="200">
      <c r="C200" s="15"/>
      <c r="D200" s="15"/>
    </row>
    <row r="201">
      <c r="C201" s="15"/>
      <c r="D201" s="15"/>
    </row>
    <row r="202">
      <c r="C202" s="15"/>
      <c r="D202" s="15"/>
    </row>
    <row r="203">
      <c r="C203" s="15"/>
      <c r="D203" s="15"/>
    </row>
    <row r="204">
      <c r="C204" s="15"/>
      <c r="D204" s="15"/>
    </row>
    <row r="205">
      <c r="C205" s="15"/>
      <c r="D205" s="15"/>
    </row>
    <row r="206">
      <c r="C206" s="15"/>
      <c r="D206" s="15"/>
    </row>
    <row r="207">
      <c r="C207" s="15"/>
      <c r="D207" s="15"/>
    </row>
    <row r="208">
      <c r="C208" s="15"/>
      <c r="D208" s="15"/>
    </row>
    <row r="209">
      <c r="C209" s="15"/>
      <c r="D209" s="15"/>
    </row>
    <row r="210">
      <c r="C210" s="15"/>
      <c r="D210" s="15"/>
    </row>
    <row r="211">
      <c r="C211" s="15"/>
      <c r="D211" s="15"/>
    </row>
    <row r="212">
      <c r="C212" s="15"/>
      <c r="D212" s="15"/>
    </row>
    <row r="213">
      <c r="C213" s="15"/>
      <c r="D213" s="15"/>
    </row>
    <row r="214">
      <c r="C214" s="15"/>
      <c r="D214" s="15"/>
    </row>
    <row r="215">
      <c r="C215" s="15"/>
      <c r="D215" s="15"/>
    </row>
    <row r="216">
      <c r="C216" s="15"/>
      <c r="D216" s="15"/>
    </row>
    <row r="217">
      <c r="C217" s="15"/>
      <c r="D217" s="15"/>
    </row>
    <row r="218">
      <c r="C218" s="15"/>
      <c r="D218" s="15"/>
    </row>
    <row r="219">
      <c r="C219" s="15"/>
      <c r="D219" s="15"/>
    </row>
    <row r="220">
      <c r="C220" s="15"/>
      <c r="D220" s="15"/>
    </row>
    <row r="221">
      <c r="C221" s="15"/>
      <c r="D221" s="15"/>
    </row>
    <row r="222">
      <c r="C222" s="15"/>
      <c r="D222" s="15"/>
    </row>
    <row r="223">
      <c r="C223" s="15"/>
      <c r="D223" s="15"/>
    </row>
    <row r="224">
      <c r="C224" s="15"/>
      <c r="D224" s="15"/>
    </row>
    <row r="225">
      <c r="C225" s="15"/>
      <c r="D225" s="15"/>
    </row>
    <row r="226">
      <c r="C226" s="15"/>
      <c r="D226" s="15"/>
    </row>
    <row r="227">
      <c r="C227" s="15"/>
      <c r="D227" s="15"/>
    </row>
    <row r="228">
      <c r="C228" s="15"/>
      <c r="D228" s="15"/>
    </row>
    <row r="229">
      <c r="C229" s="15"/>
      <c r="D229" s="15"/>
    </row>
    <row r="230">
      <c r="C230" s="15"/>
      <c r="D230" s="15"/>
    </row>
    <row r="231">
      <c r="C231" s="15"/>
      <c r="D231" s="15"/>
    </row>
    <row r="232">
      <c r="C232" s="15"/>
      <c r="D232" s="15"/>
    </row>
    <row r="233">
      <c r="C233" s="15"/>
      <c r="D233" s="15"/>
    </row>
    <row r="234">
      <c r="C234" s="15"/>
      <c r="D234" s="15"/>
    </row>
    <row r="235">
      <c r="C235" s="15"/>
      <c r="D235" s="15"/>
    </row>
    <row r="236">
      <c r="C236" s="15"/>
      <c r="D236" s="15"/>
    </row>
    <row r="237">
      <c r="C237" s="15"/>
      <c r="D237" s="15"/>
    </row>
    <row r="238">
      <c r="C238" s="15"/>
      <c r="D238" s="15"/>
    </row>
    <row r="239">
      <c r="C239" s="15"/>
      <c r="D239" s="15"/>
    </row>
    <row r="240">
      <c r="C240" s="15"/>
      <c r="D240" s="15"/>
    </row>
    <row r="241">
      <c r="C241" s="15"/>
      <c r="D241" s="15"/>
    </row>
    <row r="242">
      <c r="C242" s="15"/>
      <c r="D242" s="15"/>
    </row>
    <row r="243">
      <c r="C243" s="15"/>
      <c r="D243" s="15"/>
    </row>
    <row r="244">
      <c r="C244" s="15"/>
      <c r="D244" s="15"/>
    </row>
    <row r="245">
      <c r="C245" s="15"/>
      <c r="D245" s="15"/>
    </row>
    <row r="246">
      <c r="C246" s="15"/>
      <c r="D246" s="15"/>
    </row>
    <row r="247">
      <c r="C247" s="15"/>
      <c r="D247" s="15"/>
    </row>
    <row r="248">
      <c r="C248" s="15"/>
      <c r="D248" s="15"/>
    </row>
    <row r="249">
      <c r="C249" s="15"/>
      <c r="D249" s="15"/>
    </row>
    <row r="250">
      <c r="C250" s="15"/>
      <c r="D250" s="15"/>
    </row>
    <row r="251">
      <c r="C251" s="15"/>
      <c r="D251" s="15"/>
    </row>
    <row r="252">
      <c r="C252" s="15"/>
      <c r="D252" s="15"/>
    </row>
    <row r="253">
      <c r="C253" s="15"/>
      <c r="D253" s="15"/>
    </row>
    <row r="254">
      <c r="C254" s="15"/>
      <c r="D254" s="15"/>
    </row>
    <row r="255">
      <c r="C255" s="15"/>
      <c r="D255" s="15"/>
    </row>
    <row r="256">
      <c r="C256" s="15"/>
      <c r="D256" s="15"/>
    </row>
    <row r="257">
      <c r="C257" s="15"/>
      <c r="D257" s="15"/>
    </row>
    <row r="258">
      <c r="C258" s="15"/>
      <c r="D258" s="15"/>
    </row>
    <row r="259">
      <c r="C259" s="15"/>
      <c r="D259" s="15"/>
    </row>
    <row r="260">
      <c r="C260" s="15"/>
      <c r="D260" s="15"/>
    </row>
    <row r="261">
      <c r="C261" s="15"/>
      <c r="D261" s="15"/>
    </row>
    <row r="262">
      <c r="C262" s="15"/>
      <c r="D262" s="15"/>
    </row>
    <row r="263">
      <c r="C263" s="15"/>
      <c r="D263" s="15"/>
    </row>
    <row r="264">
      <c r="C264" s="15"/>
      <c r="D264" s="15"/>
    </row>
    <row r="265">
      <c r="C265" s="15"/>
      <c r="D265" s="15"/>
    </row>
    <row r="266">
      <c r="C266" s="15"/>
      <c r="D266" s="15"/>
    </row>
    <row r="267">
      <c r="C267" s="15"/>
      <c r="D267" s="15"/>
    </row>
    <row r="268">
      <c r="C268" s="15"/>
      <c r="D268" s="15"/>
    </row>
    <row r="269">
      <c r="C269" s="15"/>
      <c r="D269" s="15"/>
    </row>
    <row r="270">
      <c r="C270" s="15"/>
      <c r="D270" s="15"/>
    </row>
    <row r="271">
      <c r="C271" s="15"/>
      <c r="D271" s="15"/>
    </row>
    <row r="272">
      <c r="C272" s="15"/>
      <c r="D272" s="15"/>
    </row>
    <row r="273">
      <c r="C273" s="15"/>
      <c r="D273" s="15"/>
    </row>
    <row r="274">
      <c r="C274" s="15"/>
      <c r="D274" s="15"/>
    </row>
    <row r="275">
      <c r="C275" s="15"/>
      <c r="D275" s="15"/>
    </row>
    <row r="276">
      <c r="C276" s="15"/>
      <c r="D276" s="15"/>
    </row>
    <row r="277">
      <c r="C277" s="15"/>
      <c r="D277" s="15"/>
    </row>
    <row r="278">
      <c r="C278" s="15"/>
      <c r="D278" s="15"/>
    </row>
    <row r="279">
      <c r="C279" s="15"/>
      <c r="D279" s="15"/>
    </row>
    <row r="280">
      <c r="C280" s="15"/>
      <c r="D280" s="15"/>
    </row>
    <row r="281">
      <c r="C281" s="15"/>
      <c r="D281" s="15"/>
    </row>
    <row r="282">
      <c r="C282" s="15"/>
      <c r="D282" s="15"/>
    </row>
    <row r="283">
      <c r="C283" s="15"/>
      <c r="D283" s="15"/>
    </row>
    <row r="284">
      <c r="C284" s="15"/>
      <c r="D284" s="15"/>
    </row>
    <row r="285">
      <c r="C285" s="15"/>
      <c r="D285" s="15"/>
    </row>
    <row r="286">
      <c r="C286" s="15"/>
      <c r="D286" s="15"/>
    </row>
    <row r="287">
      <c r="C287" s="15"/>
      <c r="D287" s="15"/>
    </row>
    <row r="288">
      <c r="C288" s="15"/>
      <c r="D288" s="15"/>
    </row>
    <row r="289">
      <c r="C289" s="15"/>
      <c r="D289" s="15"/>
    </row>
    <row r="290">
      <c r="C290" s="15"/>
      <c r="D290" s="15"/>
    </row>
    <row r="291">
      <c r="C291" s="15"/>
      <c r="D291" s="15"/>
    </row>
    <row r="292">
      <c r="C292" s="15"/>
      <c r="D292" s="15"/>
    </row>
    <row r="293">
      <c r="C293" s="15"/>
      <c r="D293" s="15"/>
    </row>
    <row r="294">
      <c r="C294" s="15"/>
      <c r="D294" s="15"/>
    </row>
    <row r="295">
      <c r="C295" s="15"/>
      <c r="D295" s="15"/>
    </row>
    <row r="296">
      <c r="C296" s="15"/>
      <c r="D296" s="15"/>
    </row>
    <row r="297">
      <c r="C297" s="15"/>
      <c r="D297" s="15"/>
    </row>
    <row r="298">
      <c r="C298" s="15"/>
      <c r="D298" s="15"/>
    </row>
    <row r="299">
      <c r="C299" s="15"/>
      <c r="D299" s="15"/>
    </row>
    <row r="300">
      <c r="C300" s="15"/>
      <c r="D300" s="15"/>
    </row>
    <row r="301">
      <c r="C301" s="15"/>
      <c r="D301" s="15"/>
    </row>
    <row r="302">
      <c r="C302" s="15"/>
      <c r="D302" s="15"/>
    </row>
    <row r="303">
      <c r="C303" s="15"/>
      <c r="D303" s="15"/>
    </row>
    <row r="304">
      <c r="C304" s="15"/>
      <c r="D304" s="15"/>
    </row>
    <row r="305">
      <c r="C305" s="15"/>
      <c r="D305" s="15"/>
    </row>
    <row r="306">
      <c r="C306" s="15"/>
      <c r="D306" s="15"/>
    </row>
    <row r="307">
      <c r="C307" s="15"/>
      <c r="D307" s="15"/>
    </row>
    <row r="308">
      <c r="C308" s="15"/>
      <c r="D308" s="15"/>
    </row>
    <row r="309">
      <c r="C309" s="15"/>
      <c r="D309" s="15"/>
    </row>
    <row r="310">
      <c r="C310" s="15"/>
      <c r="D310" s="15"/>
    </row>
    <row r="311">
      <c r="C311" s="15"/>
      <c r="D311" s="15"/>
    </row>
    <row r="312">
      <c r="C312" s="15"/>
      <c r="D312" s="15"/>
    </row>
    <row r="313">
      <c r="C313" s="15"/>
      <c r="D313" s="15"/>
    </row>
    <row r="314">
      <c r="C314" s="15"/>
      <c r="D314" s="15"/>
    </row>
    <row r="315">
      <c r="C315" s="15"/>
      <c r="D315" s="15"/>
    </row>
    <row r="316">
      <c r="C316" s="15"/>
      <c r="D316" s="15"/>
    </row>
    <row r="317">
      <c r="C317" s="15"/>
      <c r="D317" s="15"/>
    </row>
    <row r="318">
      <c r="C318" s="15"/>
      <c r="D318" s="15"/>
    </row>
    <row r="319">
      <c r="C319" s="15"/>
      <c r="D319" s="15"/>
    </row>
    <row r="320">
      <c r="C320" s="15"/>
      <c r="D320" s="15"/>
    </row>
    <row r="321">
      <c r="C321" s="15"/>
      <c r="D321" s="15"/>
    </row>
    <row r="322">
      <c r="C322" s="15"/>
      <c r="D322" s="15"/>
    </row>
    <row r="323">
      <c r="C323" s="15"/>
      <c r="D323" s="15"/>
    </row>
    <row r="324">
      <c r="C324" s="15"/>
      <c r="D324" s="15"/>
    </row>
    <row r="325">
      <c r="C325" s="15"/>
      <c r="D325" s="15"/>
    </row>
    <row r="326">
      <c r="C326" s="15"/>
      <c r="D326" s="15"/>
    </row>
    <row r="327">
      <c r="C327" s="15"/>
      <c r="D327" s="15"/>
    </row>
    <row r="328">
      <c r="C328" s="15"/>
      <c r="D328" s="15"/>
    </row>
    <row r="329">
      <c r="C329" s="15"/>
      <c r="D329" s="15"/>
    </row>
    <row r="330">
      <c r="C330" s="15"/>
      <c r="D330" s="15"/>
    </row>
    <row r="331">
      <c r="C331" s="15"/>
      <c r="D331" s="15"/>
    </row>
    <row r="332">
      <c r="C332" s="15"/>
      <c r="D332" s="15"/>
    </row>
    <row r="333">
      <c r="C333" s="15"/>
      <c r="D333" s="15"/>
    </row>
    <row r="334">
      <c r="C334" s="15"/>
      <c r="D334" s="15"/>
    </row>
    <row r="335">
      <c r="C335" s="15"/>
      <c r="D335" s="15"/>
    </row>
    <row r="336">
      <c r="C336" s="15"/>
      <c r="D336" s="15"/>
    </row>
    <row r="337">
      <c r="C337" s="15"/>
      <c r="D337" s="15"/>
    </row>
    <row r="338">
      <c r="C338" s="15"/>
      <c r="D338" s="15"/>
    </row>
    <row r="339">
      <c r="C339" s="15"/>
      <c r="D339" s="15"/>
    </row>
    <row r="340">
      <c r="C340" s="15"/>
      <c r="D340" s="15"/>
    </row>
    <row r="341">
      <c r="C341" s="15"/>
      <c r="D341" s="15"/>
    </row>
    <row r="342">
      <c r="C342" s="15"/>
      <c r="D342" s="15"/>
    </row>
    <row r="343">
      <c r="C343" s="15"/>
      <c r="D343" s="15"/>
    </row>
    <row r="344">
      <c r="C344" s="15"/>
      <c r="D344" s="15"/>
    </row>
    <row r="345">
      <c r="C345" s="15"/>
      <c r="D345" s="15"/>
    </row>
    <row r="346">
      <c r="C346" s="15"/>
      <c r="D346" s="15"/>
    </row>
    <row r="347">
      <c r="C347" s="15"/>
      <c r="D347" s="15"/>
    </row>
    <row r="348">
      <c r="C348" s="15"/>
      <c r="D348" s="15"/>
    </row>
    <row r="349">
      <c r="C349" s="15"/>
      <c r="D349" s="15"/>
    </row>
    <row r="350">
      <c r="C350" s="15"/>
      <c r="D350" s="15"/>
    </row>
    <row r="351">
      <c r="C351" s="15"/>
      <c r="D351" s="15"/>
    </row>
    <row r="352">
      <c r="C352" s="15"/>
      <c r="D352" s="15"/>
    </row>
    <row r="353">
      <c r="C353" s="15"/>
      <c r="D353" s="15"/>
    </row>
    <row r="354">
      <c r="C354" s="15"/>
      <c r="D354" s="15"/>
    </row>
    <row r="355">
      <c r="C355" s="15"/>
      <c r="D355" s="15"/>
    </row>
    <row r="356">
      <c r="C356" s="15"/>
      <c r="D356" s="15"/>
    </row>
    <row r="357">
      <c r="C357" s="15"/>
      <c r="D357" s="15"/>
    </row>
    <row r="358">
      <c r="C358" s="15"/>
      <c r="D358" s="15"/>
    </row>
    <row r="359">
      <c r="C359" s="15"/>
      <c r="D359" s="15"/>
    </row>
    <row r="360">
      <c r="C360" s="15"/>
      <c r="D360" s="15"/>
    </row>
    <row r="361">
      <c r="C361" s="15"/>
      <c r="D361" s="15"/>
    </row>
    <row r="362">
      <c r="C362" s="15"/>
      <c r="D362" s="15"/>
    </row>
    <row r="363">
      <c r="C363" s="15"/>
      <c r="D363" s="15"/>
    </row>
    <row r="364">
      <c r="C364" s="15"/>
      <c r="D364" s="15"/>
    </row>
    <row r="365">
      <c r="C365" s="15"/>
      <c r="D365" s="15"/>
    </row>
    <row r="366">
      <c r="C366" s="15"/>
      <c r="D366" s="15"/>
    </row>
    <row r="367">
      <c r="C367" s="15"/>
      <c r="D367" s="15"/>
    </row>
    <row r="368">
      <c r="C368" s="15"/>
      <c r="D368" s="15"/>
    </row>
    <row r="369">
      <c r="C369" s="15"/>
      <c r="D369" s="15"/>
    </row>
    <row r="370">
      <c r="C370" s="15"/>
      <c r="D370" s="15"/>
    </row>
    <row r="371">
      <c r="C371" s="15"/>
      <c r="D371" s="15"/>
    </row>
    <row r="372">
      <c r="C372" s="15"/>
      <c r="D372" s="15"/>
    </row>
    <row r="373">
      <c r="C373" s="15"/>
      <c r="D373" s="15"/>
    </row>
    <row r="374">
      <c r="C374" s="15"/>
      <c r="D374" s="15"/>
    </row>
    <row r="375">
      <c r="C375" s="15"/>
      <c r="D375" s="15"/>
    </row>
    <row r="376">
      <c r="C376" s="15"/>
      <c r="D376" s="15"/>
    </row>
    <row r="377">
      <c r="C377" s="15"/>
      <c r="D377" s="15"/>
    </row>
    <row r="378">
      <c r="C378" s="15"/>
      <c r="D378" s="15"/>
    </row>
    <row r="379">
      <c r="C379" s="15"/>
      <c r="D379" s="15"/>
    </row>
    <row r="380">
      <c r="C380" s="15"/>
      <c r="D380" s="15"/>
    </row>
    <row r="381">
      <c r="C381" s="15"/>
      <c r="D381" s="15"/>
    </row>
    <row r="382">
      <c r="C382" s="15"/>
      <c r="D382" s="15"/>
    </row>
    <row r="383">
      <c r="C383" s="15"/>
      <c r="D383" s="15"/>
    </row>
    <row r="384">
      <c r="C384" s="15"/>
      <c r="D384" s="15"/>
    </row>
    <row r="385">
      <c r="C385" s="15"/>
      <c r="D385" s="15"/>
    </row>
    <row r="386">
      <c r="C386" s="15"/>
      <c r="D386" s="15"/>
    </row>
    <row r="387">
      <c r="C387" s="15"/>
      <c r="D387" s="15"/>
    </row>
    <row r="388">
      <c r="C388" s="15"/>
      <c r="D388" s="15"/>
    </row>
    <row r="389">
      <c r="C389" s="15"/>
      <c r="D389" s="15"/>
    </row>
    <row r="390">
      <c r="C390" s="15"/>
      <c r="D390" s="15"/>
    </row>
    <row r="391">
      <c r="C391" s="15"/>
      <c r="D391" s="15"/>
    </row>
    <row r="392">
      <c r="C392" s="15"/>
      <c r="D392" s="15"/>
    </row>
    <row r="393">
      <c r="C393" s="15"/>
      <c r="D393" s="15"/>
    </row>
    <row r="394">
      <c r="C394" s="15"/>
      <c r="D394" s="15"/>
    </row>
    <row r="395">
      <c r="C395" s="15"/>
      <c r="D395" s="15"/>
    </row>
    <row r="396">
      <c r="C396" s="15"/>
      <c r="D396" s="15"/>
    </row>
    <row r="397">
      <c r="C397" s="15"/>
      <c r="D397" s="15"/>
    </row>
    <row r="398">
      <c r="C398" s="15"/>
      <c r="D398" s="15"/>
    </row>
    <row r="399">
      <c r="C399" s="15"/>
      <c r="D399" s="15"/>
    </row>
    <row r="400">
      <c r="C400" s="15"/>
      <c r="D400" s="15"/>
    </row>
    <row r="401">
      <c r="C401" s="15"/>
      <c r="D401" s="15"/>
    </row>
    <row r="402">
      <c r="C402" s="15"/>
      <c r="D402" s="15"/>
    </row>
    <row r="403">
      <c r="C403" s="15"/>
      <c r="D403" s="15"/>
    </row>
    <row r="404">
      <c r="C404" s="15"/>
      <c r="D404" s="15"/>
    </row>
    <row r="405">
      <c r="C405" s="15"/>
      <c r="D405" s="15"/>
    </row>
    <row r="406">
      <c r="C406" s="15"/>
      <c r="D406" s="15"/>
    </row>
    <row r="407">
      <c r="C407" s="15"/>
      <c r="D407" s="15"/>
    </row>
    <row r="408">
      <c r="C408" s="15"/>
      <c r="D408" s="15"/>
    </row>
    <row r="409">
      <c r="C409" s="15"/>
      <c r="D409" s="15"/>
    </row>
    <row r="410">
      <c r="C410" s="15"/>
      <c r="D410" s="15"/>
    </row>
    <row r="411">
      <c r="C411" s="15"/>
      <c r="D411" s="15"/>
    </row>
    <row r="412">
      <c r="C412" s="15"/>
      <c r="D412" s="15"/>
    </row>
    <row r="413">
      <c r="C413" s="15"/>
      <c r="D413" s="15"/>
    </row>
    <row r="414">
      <c r="C414" s="15"/>
      <c r="D414" s="15"/>
    </row>
    <row r="415">
      <c r="C415" s="15"/>
      <c r="D415" s="15"/>
    </row>
    <row r="416">
      <c r="C416" s="15"/>
      <c r="D416" s="15"/>
    </row>
    <row r="417">
      <c r="C417" s="15"/>
      <c r="D417" s="15"/>
    </row>
    <row r="418">
      <c r="C418" s="15"/>
      <c r="D418" s="15"/>
    </row>
    <row r="419">
      <c r="C419" s="15"/>
      <c r="D419" s="15"/>
    </row>
    <row r="420">
      <c r="C420" s="15"/>
      <c r="D420" s="15"/>
    </row>
    <row r="421">
      <c r="C421" s="15"/>
      <c r="D421" s="15"/>
    </row>
    <row r="422">
      <c r="C422" s="15"/>
      <c r="D422" s="15"/>
    </row>
    <row r="423">
      <c r="C423" s="15"/>
      <c r="D423" s="15"/>
    </row>
    <row r="424">
      <c r="C424" s="15"/>
      <c r="D424" s="15"/>
    </row>
    <row r="425">
      <c r="C425" s="15"/>
      <c r="D425" s="15"/>
    </row>
    <row r="426">
      <c r="C426" s="15"/>
      <c r="D426" s="15"/>
    </row>
    <row r="427">
      <c r="C427" s="15"/>
      <c r="D427" s="15"/>
    </row>
    <row r="428">
      <c r="C428" s="15"/>
      <c r="D428" s="15"/>
    </row>
    <row r="429">
      <c r="C429" s="15"/>
      <c r="D429" s="15"/>
    </row>
    <row r="430">
      <c r="C430" s="15"/>
      <c r="D430" s="15"/>
    </row>
    <row r="431">
      <c r="C431" s="15"/>
      <c r="D431" s="15"/>
    </row>
    <row r="432">
      <c r="C432" s="15"/>
      <c r="D432" s="15"/>
    </row>
    <row r="433">
      <c r="C433" s="15"/>
      <c r="D433" s="15"/>
    </row>
    <row r="434">
      <c r="C434" s="15"/>
      <c r="D434" s="15"/>
    </row>
    <row r="435">
      <c r="C435" s="15"/>
      <c r="D435" s="15"/>
    </row>
    <row r="436">
      <c r="C436" s="15"/>
      <c r="D436" s="15"/>
    </row>
    <row r="437">
      <c r="C437" s="15"/>
      <c r="D437" s="15"/>
    </row>
    <row r="438">
      <c r="C438" s="15"/>
      <c r="D438" s="15"/>
    </row>
    <row r="439">
      <c r="C439" s="15"/>
      <c r="D439" s="15"/>
    </row>
    <row r="440">
      <c r="C440" s="15"/>
      <c r="D440" s="15"/>
    </row>
    <row r="441">
      <c r="C441" s="15"/>
      <c r="D441" s="15"/>
    </row>
    <row r="442">
      <c r="C442" s="15"/>
      <c r="D442" s="15"/>
    </row>
    <row r="443">
      <c r="C443" s="15"/>
      <c r="D443" s="15"/>
    </row>
    <row r="444">
      <c r="C444" s="15"/>
      <c r="D444" s="15"/>
    </row>
    <row r="445">
      <c r="C445" s="15"/>
      <c r="D445" s="15"/>
    </row>
    <row r="446">
      <c r="C446" s="15"/>
      <c r="D446" s="15"/>
    </row>
    <row r="447">
      <c r="C447" s="15"/>
      <c r="D447" s="15"/>
    </row>
    <row r="448">
      <c r="C448" s="15"/>
      <c r="D448" s="15"/>
    </row>
    <row r="449">
      <c r="C449" s="15"/>
      <c r="D449" s="15"/>
    </row>
    <row r="450">
      <c r="C450" s="15"/>
      <c r="D450" s="15"/>
    </row>
    <row r="451">
      <c r="C451" s="15"/>
      <c r="D451" s="15"/>
    </row>
    <row r="452">
      <c r="C452" s="15"/>
      <c r="D452" s="15"/>
    </row>
    <row r="453">
      <c r="C453" s="15"/>
      <c r="D453" s="15"/>
    </row>
    <row r="454">
      <c r="C454" s="15"/>
      <c r="D454" s="15"/>
    </row>
    <row r="455">
      <c r="C455" s="15"/>
      <c r="D455" s="15"/>
    </row>
    <row r="456">
      <c r="C456" s="15"/>
      <c r="D456" s="15"/>
    </row>
    <row r="457">
      <c r="C457" s="15"/>
      <c r="D457" s="15"/>
    </row>
    <row r="458">
      <c r="C458" s="15"/>
      <c r="D458" s="15"/>
    </row>
    <row r="459">
      <c r="C459" s="15"/>
      <c r="D459" s="15"/>
    </row>
    <row r="460">
      <c r="C460" s="15"/>
      <c r="D460" s="15"/>
    </row>
    <row r="461">
      <c r="C461" s="15"/>
      <c r="D461" s="15"/>
    </row>
    <row r="462">
      <c r="C462" s="15"/>
      <c r="D462" s="15"/>
    </row>
    <row r="463">
      <c r="C463" s="15"/>
      <c r="D463" s="15"/>
    </row>
    <row r="464">
      <c r="C464" s="15"/>
      <c r="D464" s="15"/>
    </row>
    <row r="465">
      <c r="C465" s="15"/>
      <c r="D465" s="15"/>
    </row>
    <row r="466">
      <c r="C466" s="15"/>
      <c r="D466" s="15"/>
    </row>
    <row r="467">
      <c r="C467" s="15"/>
      <c r="D467" s="15"/>
    </row>
    <row r="468">
      <c r="C468" s="15"/>
      <c r="D468" s="15"/>
    </row>
    <row r="469">
      <c r="C469" s="15"/>
      <c r="D469" s="15"/>
    </row>
    <row r="470">
      <c r="C470" s="15"/>
      <c r="D470" s="15"/>
    </row>
    <row r="471">
      <c r="C471" s="15"/>
      <c r="D471" s="15"/>
    </row>
    <row r="472">
      <c r="C472" s="15"/>
      <c r="D472" s="15"/>
    </row>
    <row r="473">
      <c r="C473" s="15"/>
      <c r="D473" s="15"/>
    </row>
    <row r="474">
      <c r="C474" s="15"/>
      <c r="D474" s="15"/>
    </row>
    <row r="475">
      <c r="C475" s="15"/>
      <c r="D475" s="15"/>
    </row>
    <row r="476">
      <c r="C476" s="15"/>
      <c r="D476" s="15"/>
    </row>
    <row r="477">
      <c r="C477" s="15"/>
      <c r="D477" s="15"/>
    </row>
    <row r="478">
      <c r="C478" s="15"/>
      <c r="D478" s="15"/>
    </row>
    <row r="479">
      <c r="C479" s="15"/>
      <c r="D479" s="15"/>
    </row>
    <row r="480">
      <c r="C480" s="15"/>
      <c r="D480" s="15"/>
    </row>
    <row r="481">
      <c r="C481" s="15"/>
      <c r="D481" s="15"/>
    </row>
    <row r="482">
      <c r="C482" s="15"/>
      <c r="D482" s="15"/>
    </row>
    <row r="483">
      <c r="C483" s="15"/>
      <c r="D483" s="15"/>
    </row>
    <row r="484">
      <c r="C484" s="15"/>
      <c r="D484" s="15"/>
    </row>
    <row r="485">
      <c r="C485" s="15"/>
      <c r="D485" s="15"/>
    </row>
    <row r="486">
      <c r="C486" s="15"/>
      <c r="D486" s="15"/>
    </row>
    <row r="487">
      <c r="C487" s="15"/>
      <c r="D487" s="15"/>
    </row>
    <row r="488">
      <c r="C488" s="15"/>
      <c r="D488" s="15"/>
    </row>
    <row r="489">
      <c r="C489" s="15"/>
      <c r="D489" s="15"/>
    </row>
    <row r="490">
      <c r="C490" s="15"/>
      <c r="D490" s="15"/>
    </row>
    <row r="491">
      <c r="C491" s="15"/>
      <c r="D491" s="15"/>
    </row>
    <row r="492">
      <c r="C492" s="15"/>
      <c r="D492" s="15"/>
    </row>
    <row r="493">
      <c r="C493" s="15"/>
      <c r="D493" s="15"/>
    </row>
    <row r="494">
      <c r="C494" s="15"/>
      <c r="D494" s="15"/>
    </row>
    <row r="495">
      <c r="C495" s="15"/>
      <c r="D495" s="15"/>
    </row>
    <row r="496">
      <c r="C496" s="15"/>
      <c r="D496" s="15"/>
    </row>
    <row r="497">
      <c r="C497" s="15"/>
      <c r="D497" s="15"/>
    </row>
    <row r="498">
      <c r="C498" s="15"/>
      <c r="D498" s="15"/>
    </row>
    <row r="499">
      <c r="C499" s="15"/>
      <c r="D499" s="15"/>
    </row>
    <row r="500">
      <c r="C500" s="15"/>
      <c r="D500" s="15"/>
    </row>
    <row r="501">
      <c r="C501" s="15"/>
      <c r="D501" s="15"/>
    </row>
    <row r="502">
      <c r="C502" s="15"/>
      <c r="D502" s="15"/>
    </row>
    <row r="503">
      <c r="C503" s="15"/>
      <c r="D503" s="15"/>
    </row>
    <row r="504">
      <c r="C504" s="15"/>
      <c r="D504" s="15"/>
    </row>
    <row r="505">
      <c r="C505" s="15"/>
      <c r="D505" s="15"/>
    </row>
    <row r="506">
      <c r="C506" s="15"/>
      <c r="D506" s="15"/>
    </row>
    <row r="507">
      <c r="C507" s="15"/>
      <c r="D507" s="15"/>
    </row>
    <row r="508">
      <c r="C508" s="15"/>
      <c r="D508" s="15"/>
    </row>
    <row r="509">
      <c r="C509" s="15"/>
      <c r="D509" s="15"/>
    </row>
    <row r="510">
      <c r="C510" s="15"/>
      <c r="D510" s="15"/>
    </row>
    <row r="511">
      <c r="C511" s="15"/>
      <c r="D511" s="15"/>
    </row>
    <row r="512">
      <c r="C512" s="15"/>
      <c r="D512" s="15"/>
    </row>
    <row r="513">
      <c r="C513" s="15"/>
      <c r="D513" s="15"/>
    </row>
    <row r="514">
      <c r="C514" s="15"/>
      <c r="D514" s="15"/>
    </row>
    <row r="515">
      <c r="C515" s="15"/>
      <c r="D515" s="15"/>
    </row>
    <row r="516">
      <c r="C516" s="15"/>
      <c r="D516" s="15"/>
    </row>
    <row r="517">
      <c r="C517" s="15"/>
      <c r="D517" s="15"/>
    </row>
    <row r="518">
      <c r="C518" s="15"/>
      <c r="D518" s="15"/>
    </row>
    <row r="519">
      <c r="C519" s="15"/>
      <c r="D519" s="15"/>
    </row>
    <row r="520">
      <c r="C520" s="15"/>
      <c r="D520" s="15"/>
    </row>
    <row r="521">
      <c r="C521" s="15"/>
      <c r="D521" s="15"/>
    </row>
    <row r="522">
      <c r="C522" s="15"/>
      <c r="D522" s="15"/>
    </row>
    <row r="523">
      <c r="C523" s="15"/>
      <c r="D523" s="15"/>
    </row>
    <row r="524">
      <c r="C524" s="15"/>
      <c r="D524" s="15"/>
    </row>
    <row r="525">
      <c r="C525" s="15"/>
      <c r="D525" s="15"/>
    </row>
    <row r="526">
      <c r="C526" s="15"/>
      <c r="D526" s="15"/>
    </row>
    <row r="527">
      <c r="C527" s="15"/>
      <c r="D527" s="15"/>
    </row>
    <row r="528">
      <c r="C528" s="15"/>
      <c r="D528" s="15"/>
    </row>
    <row r="529">
      <c r="C529" s="15"/>
      <c r="D529" s="15"/>
    </row>
    <row r="530">
      <c r="C530" s="15"/>
      <c r="D530" s="15"/>
    </row>
    <row r="531">
      <c r="C531" s="15"/>
      <c r="D531" s="15"/>
    </row>
    <row r="532">
      <c r="C532" s="15"/>
      <c r="D532" s="15"/>
    </row>
    <row r="533">
      <c r="C533" s="15"/>
      <c r="D533" s="15"/>
    </row>
    <row r="534">
      <c r="C534" s="15"/>
      <c r="D534" s="15"/>
    </row>
    <row r="535">
      <c r="C535" s="15"/>
      <c r="D535" s="15"/>
    </row>
    <row r="536">
      <c r="C536" s="15"/>
      <c r="D536" s="15"/>
    </row>
    <row r="537">
      <c r="C537" s="15"/>
      <c r="D537" s="15"/>
    </row>
    <row r="538">
      <c r="C538" s="15"/>
      <c r="D538" s="15"/>
    </row>
    <row r="539">
      <c r="C539" s="15"/>
      <c r="D539" s="15"/>
    </row>
    <row r="540">
      <c r="C540" s="15"/>
      <c r="D540" s="15"/>
    </row>
    <row r="541">
      <c r="C541" s="15"/>
      <c r="D541" s="15"/>
    </row>
    <row r="542">
      <c r="C542" s="15"/>
      <c r="D542" s="15"/>
    </row>
    <row r="543">
      <c r="C543" s="15"/>
      <c r="D543" s="15"/>
    </row>
    <row r="544">
      <c r="C544" s="15"/>
      <c r="D544" s="15"/>
    </row>
    <row r="545">
      <c r="C545" s="15"/>
      <c r="D545" s="15"/>
    </row>
    <row r="546">
      <c r="C546" s="15"/>
      <c r="D546" s="15"/>
    </row>
    <row r="547">
      <c r="C547" s="15"/>
      <c r="D547" s="15"/>
    </row>
    <row r="548">
      <c r="C548" s="15"/>
      <c r="D548" s="15"/>
    </row>
    <row r="549">
      <c r="C549" s="15"/>
      <c r="D549" s="15"/>
    </row>
    <row r="550">
      <c r="C550" s="15"/>
      <c r="D550" s="15"/>
    </row>
    <row r="551">
      <c r="C551" s="15"/>
      <c r="D551" s="15"/>
    </row>
    <row r="552">
      <c r="C552" s="15"/>
      <c r="D552" s="15"/>
    </row>
    <row r="553">
      <c r="C553" s="15"/>
      <c r="D553" s="15"/>
    </row>
    <row r="554">
      <c r="C554" s="15"/>
      <c r="D554" s="15"/>
    </row>
    <row r="555">
      <c r="C555" s="15"/>
      <c r="D555" s="15"/>
    </row>
    <row r="556">
      <c r="C556" s="15"/>
      <c r="D556" s="15"/>
    </row>
    <row r="557">
      <c r="C557" s="15"/>
      <c r="D557" s="15"/>
    </row>
    <row r="558">
      <c r="C558" s="15"/>
      <c r="D558" s="15"/>
    </row>
    <row r="559">
      <c r="C559" s="15"/>
      <c r="D559" s="15"/>
    </row>
    <row r="560">
      <c r="C560" s="15"/>
      <c r="D560" s="15"/>
    </row>
    <row r="561">
      <c r="C561" s="15"/>
      <c r="D561" s="15"/>
    </row>
    <row r="562">
      <c r="C562" s="15"/>
      <c r="D562" s="15"/>
    </row>
    <row r="563">
      <c r="C563" s="15"/>
      <c r="D563" s="15"/>
    </row>
    <row r="564">
      <c r="C564" s="15"/>
      <c r="D564" s="15"/>
    </row>
    <row r="565">
      <c r="C565" s="15"/>
      <c r="D565" s="15"/>
    </row>
    <row r="566">
      <c r="C566" s="15"/>
      <c r="D566" s="15"/>
    </row>
    <row r="567">
      <c r="C567" s="15"/>
      <c r="D567" s="15"/>
    </row>
    <row r="568">
      <c r="C568" s="15"/>
      <c r="D568" s="15"/>
    </row>
    <row r="569">
      <c r="C569" s="15"/>
      <c r="D569" s="15"/>
    </row>
    <row r="570">
      <c r="C570" s="15"/>
      <c r="D570" s="15"/>
    </row>
    <row r="571">
      <c r="C571" s="15"/>
      <c r="D571" s="15"/>
    </row>
    <row r="572">
      <c r="C572" s="15"/>
      <c r="D572" s="15"/>
    </row>
    <row r="573">
      <c r="C573" s="15"/>
      <c r="D573" s="15"/>
    </row>
    <row r="574">
      <c r="C574" s="15"/>
      <c r="D574" s="15"/>
    </row>
    <row r="575">
      <c r="C575" s="15"/>
      <c r="D575" s="15"/>
    </row>
    <row r="576">
      <c r="C576" s="15"/>
      <c r="D576" s="15"/>
    </row>
    <row r="577">
      <c r="C577" s="15"/>
      <c r="D577" s="15"/>
    </row>
    <row r="578">
      <c r="C578" s="15"/>
      <c r="D578" s="15"/>
    </row>
    <row r="579">
      <c r="C579" s="15"/>
      <c r="D579" s="15"/>
    </row>
    <row r="580">
      <c r="C580" s="15"/>
      <c r="D580" s="15"/>
    </row>
    <row r="581">
      <c r="C581" s="15"/>
      <c r="D581" s="15"/>
    </row>
    <row r="582">
      <c r="C582" s="15"/>
      <c r="D582" s="15"/>
    </row>
    <row r="583">
      <c r="C583" s="15"/>
      <c r="D583" s="15"/>
    </row>
    <row r="584">
      <c r="C584" s="15"/>
      <c r="D584" s="15"/>
    </row>
    <row r="585">
      <c r="C585" s="15"/>
      <c r="D585" s="15"/>
    </row>
    <row r="586">
      <c r="C586" s="15"/>
      <c r="D586" s="15"/>
    </row>
    <row r="587">
      <c r="C587" s="15"/>
      <c r="D587" s="15"/>
    </row>
    <row r="588">
      <c r="C588" s="15"/>
      <c r="D588" s="15"/>
    </row>
    <row r="589">
      <c r="C589" s="15"/>
      <c r="D589" s="15"/>
    </row>
    <row r="590">
      <c r="C590" s="15"/>
      <c r="D590" s="15"/>
    </row>
    <row r="591">
      <c r="C591" s="15"/>
      <c r="D591" s="15"/>
    </row>
    <row r="592">
      <c r="C592" s="15"/>
      <c r="D592" s="15"/>
    </row>
    <row r="593">
      <c r="C593" s="15"/>
      <c r="D593" s="15"/>
    </row>
    <row r="594">
      <c r="C594" s="15"/>
      <c r="D594" s="15"/>
    </row>
    <row r="595">
      <c r="C595" s="15"/>
      <c r="D595" s="15"/>
    </row>
    <row r="596">
      <c r="C596" s="15"/>
      <c r="D596" s="15"/>
    </row>
    <row r="597">
      <c r="C597" s="15"/>
      <c r="D597" s="15"/>
    </row>
    <row r="598">
      <c r="C598" s="15"/>
      <c r="D598" s="15"/>
    </row>
    <row r="599">
      <c r="C599" s="15"/>
      <c r="D599" s="15"/>
    </row>
    <row r="600">
      <c r="C600" s="15"/>
      <c r="D600" s="15"/>
    </row>
    <row r="601">
      <c r="C601" s="15"/>
      <c r="D601" s="15"/>
    </row>
    <row r="602">
      <c r="C602" s="15"/>
      <c r="D602" s="15"/>
    </row>
    <row r="603">
      <c r="C603" s="15"/>
      <c r="D603" s="15"/>
    </row>
    <row r="604">
      <c r="C604" s="15"/>
      <c r="D604" s="15"/>
    </row>
    <row r="605">
      <c r="C605" s="15"/>
      <c r="D605" s="15"/>
    </row>
    <row r="606">
      <c r="C606" s="15"/>
      <c r="D606" s="15"/>
    </row>
    <row r="607">
      <c r="C607" s="15"/>
      <c r="D607" s="15"/>
    </row>
    <row r="608">
      <c r="C608" s="15"/>
      <c r="D608" s="15"/>
    </row>
    <row r="609">
      <c r="C609" s="15"/>
      <c r="D609" s="15"/>
    </row>
    <row r="610">
      <c r="C610" s="15"/>
      <c r="D610" s="15"/>
    </row>
    <row r="611">
      <c r="C611" s="15"/>
      <c r="D611" s="15"/>
    </row>
    <row r="612">
      <c r="C612" s="15"/>
      <c r="D612" s="15"/>
    </row>
    <row r="613">
      <c r="C613" s="15"/>
      <c r="D613" s="15"/>
    </row>
    <row r="614">
      <c r="C614" s="15"/>
      <c r="D614" s="15"/>
    </row>
    <row r="615">
      <c r="C615" s="15"/>
      <c r="D615" s="15"/>
    </row>
    <row r="616">
      <c r="C616" s="15"/>
      <c r="D616" s="15"/>
    </row>
    <row r="617">
      <c r="C617" s="15"/>
      <c r="D617" s="15"/>
    </row>
    <row r="618">
      <c r="C618" s="15"/>
      <c r="D618" s="15"/>
    </row>
    <row r="619">
      <c r="C619" s="15"/>
      <c r="D619" s="15"/>
    </row>
    <row r="620">
      <c r="C620" s="15"/>
      <c r="D620" s="15"/>
    </row>
    <row r="621">
      <c r="C621" s="15"/>
      <c r="D621" s="15"/>
    </row>
    <row r="622">
      <c r="C622" s="15"/>
      <c r="D622" s="15"/>
    </row>
    <row r="623">
      <c r="C623" s="15"/>
      <c r="D623" s="15"/>
    </row>
    <row r="624">
      <c r="C624" s="15"/>
      <c r="D624" s="15"/>
    </row>
    <row r="625">
      <c r="C625" s="15"/>
      <c r="D625" s="15"/>
    </row>
    <row r="626">
      <c r="C626" s="15"/>
      <c r="D626" s="15"/>
    </row>
    <row r="627">
      <c r="C627" s="15"/>
      <c r="D627" s="15"/>
    </row>
    <row r="628">
      <c r="C628" s="15"/>
      <c r="D628" s="15"/>
    </row>
    <row r="629">
      <c r="C629" s="15"/>
      <c r="D629" s="15"/>
    </row>
    <row r="630">
      <c r="C630" s="15"/>
      <c r="D630" s="15"/>
    </row>
    <row r="631">
      <c r="C631" s="15"/>
      <c r="D631" s="15"/>
    </row>
    <row r="632">
      <c r="C632" s="15"/>
      <c r="D632" s="15"/>
    </row>
    <row r="633">
      <c r="C633" s="15"/>
      <c r="D633" s="15"/>
    </row>
    <row r="634">
      <c r="C634" s="15"/>
      <c r="D634" s="15"/>
    </row>
    <row r="635">
      <c r="C635" s="15"/>
      <c r="D635" s="15"/>
    </row>
    <row r="636">
      <c r="C636" s="15"/>
      <c r="D636" s="15"/>
    </row>
    <row r="637">
      <c r="C637" s="15"/>
      <c r="D637" s="15"/>
    </row>
    <row r="638">
      <c r="C638" s="15"/>
      <c r="D638" s="15"/>
    </row>
    <row r="639">
      <c r="C639" s="15"/>
      <c r="D639" s="15"/>
    </row>
    <row r="640">
      <c r="C640" s="15"/>
      <c r="D640" s="15"/>
    </row>
    <row r="641">
      <c r="C641" s="15"/>
      <c r="D641" s="15"/>
    </row>
    <row r="642">
      <c r="C642" s="15"/>
      <c r="D642" s="15"/>
    </row>
    <row r="643">
      <c r="C643" s="15"/>
      <c r="D643" s="15"/>
    </row>
    <row r="644">
      <c r="C644" s="15"/>
      <c r="D644" s="15"/>
    </row>
    <row r="645">
      <c r="C645" s="15"/>
      <c r="D645" s="15"/>
    </row>
    <row r="646">
      <c r="C646" s="15"/>
      <c r="D646" s="15"/>
    </row>
    <row r="647">
      <c r="C647" s="15"/>
      <c r="D647" s="15"/>
    </row>
    <row r="648">
      <c r="C648" s="15"/>
      <c r="D648" s="15"/>
    </row>
    <row r="649">
      <c r="C649" s="15"/>
      <c r="D649" s="15"/>
    </row>
    <row r="650">
      <c r="C650" s="15"/>
      <c r="D650" s="15"/>
    </row>
    <row r="651">
      <c r="C651" s="15"/>
      <c r="D651" s="15"/>
    </row>
    <row r="652">
      <c r="C652" s="15"/>
      <c r="D652" s="15"/>
    </row>
    <row r="653">
      <c r="C653" s="15"/>
      <c r="D653" s="15"/>
    </row>
    <row r="654">
      <c r="C654" s="15"/>
      <c r="D654" s="15"/>
    </row>
    <row r="655">
      <c r="C655" s="15"/>
      <c r="D655" s="15"/>
    </row>
    <row r="656">
      <c r="C656" s="15"/>
      <c r="D656" s="15"/>
    </row>
    <row r="657">
      <c r="C657" s="15"/>
      <c r="D657" s="15"/>
    </row>
    <row r="658">
      <c r="C658" s="15"/>
      <c r="D658" s="15"/>
    </row>
    <row r="659">
      <c r="C659" s="15"/>
      <c r="D659" s="15"/>
    </row>
    <row r="660">
      <c r="C660" s="15"/>
      <c r="D660" s="15"/>
    </row>
    <row r="661">
      <c r="C661" s="15"/>
      <c r="D661" s="15"/>
    </row>
    <row r="662">
      <c r="C662" s="15"/>
      <c r="D662" s="15"/>
    </row>
    <row r="663">
      <c r="C663" s="15"/>
      <c r="D663" s="15"/>
    </row>
    <row r="664">
      <c r="C664" s="15"/>
      <c r="D664" s="15"/>
    </row>
    <row r="665">
      <c r="C665" s="15"/>
      <c r="D665" s="15"/>
    </row>
    <row r="666">
      <c r="C666" s="15"/>
      <c r="D666" s="15"/>
    </row>
    <row r="667">
      <c r="C667" s="15"/>
      <c r="D667" s="15"/>
    </row>
    <row r="668">
      <c r="C668" s="15"/>
      <c r="D668" s="15"/>
    </row>
    <row r="669">
      <c r="C669" s="15"/>
      <c r="D669" s="15"/>
    </row>
    <row r="670">
      <c r="C670" s="15"/>
      <c r="D670" s="15"/>
    </row>
    <row r="671">
      <c r="C671" s="15"/>
      <c r="D671" s="15"/>
    </row>
    <row r="672">
      <c r="C672" s="15"/>
      <c r="D672" s="15"/>
    </row>
    <row r="673">
      <c r="C673" s="15"/>
      <c r="D673" s="15"/>
    </row>
    <row r="674">
      <c r="C674" s="15"/>
      <c r="D674" s="15"/>
    </row>
    <row r="675">
      <c r="C675" s="15"/>
      <c r="D675" s="15"/>
    </row>
    <row r="676">
      <c r="C676" s="15"/>
      <c r="D676" s="15"/>
    </row>
    <row r="677">
      <c r="C677" s="15"/>
      <c r="D677" s="15"/>
    </row>
    <row r="678">
      <c r="C678" s="15"/>
      <c r="D678" s="15"/>
    </row>
    <row r="679">
      <c r="C679" s="15"/>
      <c r="D679" s="15"/>
    </row>
    <row r="680">
      <c r="C680" s="15"/>
      <c r="D680" s="15"/>
    </row>
    <row r="681">
      <c r="C681" s="15"/>
      <c r="D681" s="15"/>
    </row>
    <row r="682">
      <c r="C682" s="15"/>
      <c r="D682" s="15"/>
    </row>
    <row r="683">
      <c r="C683" s="15"/>
      <c r="D683" s="15"/>
    </row>
    <row r="684">
      <c r="C684" s="15"/>
      <c r="D684" s="15"/>
    </row>
    <row r="685">
      <c r="C685" s="15"/>
      <c r="D685" s="15"/>
    </row>
    <row r="686">
      <c r="C686" s="15"/>
      <c r="D686" s="15"/>
    </row>
    <row r="687">
      <c r="C687" s="15"/>
      <c r="D687" s="15"/>
    </row>
    <row r="688">
      <c r="C688" s="15"/>
      <c r="D688" s="15"/>
    </row>
    <row r="689">
      <c r="C689" s="15"/>
      <c r="D689" s="15"/>
    </row>
    <row r="690">
      <c r="C690" s="15"/>
      <c r="D690" s="15"/>
    </row>
    <row r="691">
      <c r="C691" s="15"/>
      <c r="D691" s="15"/>
    </row>
    <row r="692">
      <c r="C692" s="15"/>
      <c r="D692" s="15"/>
    </row>
    <row r="693">
      <c r="C693" s="15"/>
      <c r="D693" s="15"/>
    </row>
    <row r="694">
      <c r="C694" s="15"/>
      <c r="D694" s="15"/>
    </row>
    <row r="695">
      <c r="C695" s="15"/>
      <c r="D695" s="15"/>
    </row>
    <row r="696">
      <c r="C696" s="15"/>
      <c r="D696" s="15"/>
    </row>
    <row r="697">
      <c r="C697" s="15"/>
      <c r="D697" s="15"/>
    </row>
    <row r="698">
      <c r="C698" s="15"/>
      <c r="D698" s="15"/>
    </row>
    <row r="699">
      <c r="C699" s="15"/>
      <c r="D699" s="15"/>
    </row>
    <row r="700">
      <c r="C700" s="15"/>
      <c r="D700" s="15"/>
    </row>
    <row r="701">
      <c r="C701" s="15"/>
      <c r="D701" s="15"/>
    </row>
    <row r="702">
      <c r="C702" s="15"/>
      <c r="D702" s="15"/>
    </row>
    <row r="703">
      <c r="C703" s="15"/>
      <c r="D703" s="15"/>
    </row>
    <row r="704">
      <c r="C704" s="15"/>
      <c r="D704" s="15"/>
    </row>
    <row r="705">
      <c r="C705" s="15"/>
      <c r="D705" s="15"/>
    </row>
    <row r="706">
      <c r="C706" s="15"/>
      <c r="D706" s="15"/>
    </row>
    <row r="707">
      <c r="C707" s="15"/>
      <c r="D707" s="15"/>
    </row>
    <row r="708">
      <c r="C708" s="15"/>
      <c r="D708" s="15"/>
    </row>
    <row r="709">
      <c r="C709" s="15"/>
      <c r="D709" s="15"/>
    </row>
    <row r="710">
      <c r="C710" s="15"/>
      <c r="D710" s="15"/>
    </row>
    <row r="711">
      <c r="C711" s="15"/>
      <c r="D711" s="15"/>
    </row>
    <row r="712">
      <c r="C712" s="15"/>
      <c r="D712" s="15"/>
    </row>
    <row r="713">
      <c r="C713" s="15"/>
      <c r="D713" s="15"/>
    </row>
    <row r="714">
      <c r="C714" s="15"/>
      <c r="D714" s="15"/>
    </row>
    <row r="715">
      <c r="C715" s="15"/>
      <c r="D715" s="15"/>
    </row>
    <row r="716">
      <c r="C716" s="15"/>
      <c r="D716" s="15"/>
    </row>
    <row r="717">
      <c r="C717" s="15"/>
      <c r="D717" s="15"/>
    </row>
    <row r="718">
      <c r="C718" s="15"/>
      <c r="D718" s="15"/>
    </row>
    <row r="719">
      <c r="C719" s="15"/>
      <c r="D719" s="15"/>
    </row>
    <row r="720">
      <c r="C720" s="15"/>
      <c r="D720" s="15"/>
    </row>
    <row r="721">
      <c r="C721" s="15"/>
      <c r="D721" s="15"/>
    </row>
    <row r="722">
      <c r="C722" s="15"/>
      <c r="D722" s="15"/>
    </row>
    <row r="723">
      <c r="C723" s="15"/>
      <c r="D723" s="15"/>
    </row>
    <row r="724">
      <c r="C724" s="15"/>
      <c r="D724" s="15"/>
    </row>
    <row r="725">
      <c r="C725" s="15"/>
      <c r="D725" s="15"/>
    </row>
    <row r="726">
      <c r="C726" s="15"/>
      <c r="D726" s="15"/>
    </row>
    <row r="727">
      <c r="C727" s="15"/>
      <c r="D727" s="15"/>
    </row>
    <row r="728">
      <c r="C728" s="15"/>
      <c r="D728" s="15"/>
    </row>
    <row r="729">
      <c r="C729" s="15"/>
      <c r="D729" s="15"/>
    </row>
    <row r="730">
      <c r="C730" s="15"/>
      <c r="D730" s="15"/>
    </row>
    <row r="731">
      <c r="C731" s="15"/>
      <c r="D731" s="15"/>
    </row>
    <row r="732">
      <c r="C732" s="15"/>
      <c r="D732" s="15"/>
    </row>
    <row r="733">
      <c r="C733" s="15"/>
      <c r="D733" s="15"/>
    </row>
    <row r="734">
      <c r="C734" s="15"/>
      <c r="D734" s="15"/>
    </row>
    <row r="735">
      <c r="C735" s="15"/>
      <c r="D735" s="15"/>
    </row>
    <row r="736">
      <c r="C736" s="15"/>
      <c r="D736" s="15"/>
    </row>
    <row r="737">
      <c r="C737" s="15"/>
      <c r="D737" s="15"/>
    </row>
    <row r="738">
      <c r="C738" s="15"/>
      <c r="D738" s="15"/>
    </row>
    <row r="739">
      <c r="C739" s="15"/>
      <c r="D739" s="15"/>
    </row>
    <row r="740">
      <c r="C740" s="15"/>
      <c r="D740" s="15"/>
    </row>
    <row r="741">
      <c r="C741" s="15"/>
      <c r="D741" s="15"/>
    </row>
    <row r="742">
      <c r="C742" s="15"/>
      <c r="D742" s="15"/>
    </row>
    <row r="743">
      <c r="C743" s="15"/>
      <c r="D743" s="15"/>
    </row>
    <row r="744">
      <c r="C744" s="15"/>
      <c r="D744" s="15"/>
    </row>
    <row r="745">
      <c r="C745" s="15"/>
      <c r="D745" s="15"/>
    </row>
    <row r="746">
      <c r="C746" s="15"/>
      <c r="D746" s="15"/>
    </row>
    <row r="747">
      <c r="C747" s="15"/>
      <c r="D747" s="15"/>
    </row>
    <row r="748">
      <c r="C748" s="15"/>
      <c r="D748" s="15"/>
    </row>
    <row r="749">
      <c r="C749" s="15"/>
      <c r="D749" s="15"/>
    </row>
    <row r="750">
      <c r="C750" s="15"/>
      <c r="D750" s="15"/>
    </row>
    <row r="751">
      <c r="C751" s="15"/>
      <c r="D751" s="15"/>
    </row>
    <row r="752">
      <c r="C752" s="15"/>
      <c r="D752" s="15"/>
    </row>
    <row r="753">
      <c r="C753" s="15"/>
      <c r="D753" s="15"/>
    </row>
    <row r="754">
      <c r="C754" s="15"/>
      <c r="D754" s="15"/>
    </row>
    <row r="755">
      <c r="C755" s="15"/>
      <c r="D755" s="15"/>
    </row>
    <row r="756">
      <c r="C756" s="15"/>
      <c r="D756" s="15"/>
    </row>
    <row r="757">
      <c r="C757" s="15"/>
      <c r="D757" s="15"/>
    </row>
    <row r="758">
      <c r="C758" s="15"/>
      <c r="D758" s="15"/>
    </row>
    <row r="759">
      <c r="C759" s="15"/>
      <c r="D759" s="15"/>
    </row>
    <row r="760">
      <c r="C760" s="15"/>
      <c r="D760" s="15"/>
    </row>
    <row r="761">
      <c r="C761" s="15"/>
      <c r="D761" s="15"/>
    </row>
    <row r="762">
      <c r="C762" s="15"/>
      <c r="D762" s="15"/>
    </row>
    <row r="763">
      <c r="C763" s="15"/>
      <c r="D763" s="15"/>
    </row>
    <row r="764">
      <c r="C764" s="15"/>
      <c r="D764" s="15"/>
    </row>
    <row r="765">
      <c r="C765" s="15"/>
      <c r="D765" s="15"/>
    </row>
    <row r="766">
      <c r="C766" s="15"/>
      <c r="D766" s="15"/>
    </row>
    <row r="767">
      <c r="C767" s="15"/>
      <c r="D767" s="15"/>
    </row>
    <row r="768">
      <c r="C768" s="15"/>
      <c r="D768" s="15"/>
    </row>
    <row r="769">
      <c r="C769" s="15"/>
      <c r="D769" s="15"/>
    </row>
    <row r="770">
      <c r="C770" s="15"/>
      <c r="D770" s="15"/>
    </row>
    <row r="771">
      <c r="C771" s="15"/>
      <c r="D771" s="15"/>
    </row>
    <row r="772">
      <c r="C772" s="15"/>
      <c r="D772" s="15"/>
    </row>
    <row r="773">
      <c r="C773" s="15"/>
      <c r="D773" s="15"/>
    </row>
    <row r="774">
      <c r="C774" s="15"/>
      <c r="D774" s="15"/>
    </row>
    <row r="775">
      <c r="C775" s="15"/>
      <c r="D775" s="15"/>
    </row>
    <row r="776">
      <c r="C776" s="15"/>
      <c r="D776" s="15"/>
    </row>
    <row r="777">
      <c r="C777" s="15"/>
      <c r="D777" s="15"/>
    </row>
    <row r="778">
      <c r="C778" s="15"/>
      <c r="D778" s="15"/>
    </row>
    <row r="779">
      <c r="C779" s="15"/>
      <c r="D779" s="15"/>
    </row>
    <row r="780">
      <c r="C780" s="15"/>
      <c r="D780" s="15"/>
    </row>
    <row r="781">
      <c r="C781" s="15"/>
      <c r="D781" s="15"/>
    </row>
    <row r="782">
      <c r="C782" s="15"/>
      <c r="D782" s="15"/>
    </row>
    <row r="783">
      <c r="C783" s="15"/>
      <c r="D783" s="15"/>
    </row>
    <row r="784">
      <c r="C784" s="15"/>
      <c r="D784" s="15"/>
    </row>
    <row r="785">
      <c r="C785" s="15"/>
      <c r="D785" s="15"/>
    </row>
    <row r="786">
      <c r="C786" s="15"/>
      <c r="D786" s="15"/>
    </row>
    <row r="787">
      <c r="C787" s="15"/>
      <c r="D787" s="15"/>
    </row>
    <row r="788">
      <c r="C788" s="15"/>
      <c r="D788" s="15"/>
    </row>
    <row r="789">
      <c r="C789" s="15"/>
      <c r="D789" s="15"/>
    </row>
    <row r="790">
      <c r="C790" s="15"/>
      <c r="D790" s="15"/>
    </row>
    <row r="791">
      <c r="C791" s="15"/>
      <c r="D791" s="15"/>
    </row>
    <row r="792">
      <c r="C792" s="15"/>
      <c r="D792" s="15"/>
    </row>
    <row r="793">
      <c r="C793" s="15"/>
      <c r="D793" s="15"/>
    </row>
    <row r="794">
      <c r="C794" s="15"/>
      <c r="D794" s="15"/>
    </row>
    <row r="795">
      <c r="C795" s="15"/>
      <c r="D795" s="15"/>
    </row>
    <row r="796">
      <c r="C796" s="15"/>
      <c r="D796" s="15"/>
    </row>
    <row r="797">
      <c r="C797" s="15"/>
      <c r="D797" s="15"/>
    </row>
    <row r="798">
      <c r="C798" s="15"/>
      <c r="D798" s="15"/>
    </row>
    <row r="799">
      <c r="C799" s="15"/>
      <c r="D799" s="15"/>
    </row>
    <row r="800">
      <c r="C800" s="15"/>
      <c r="D800" s="15"/>
    </row>
    <row r="801">
      <c r="C801" s="15"/>
      <c r="D801" s="15"/>
    </row>
    <row r="802">
      <c r="C802" s="15"/>
      <c r="D802" s="15"/>
    </row>
    <row r="803">
      <c r="C803" s="15"/>
      <c r="D803" s="15"/>
    </row>
    <row r="804">
      <c r="C804" s="15"/>
      <c r="D804" s="15"/>
    </row>
    <row r="805">
      <c r="C805" s="15"/>
      <c r="D805" s="15"/>
    </row>
    <row r="806">
      <c r="C806" s="15"/>
      <c r="D806" s="15"/>
    </row>
    <row r="807">
      <c r="C807" s="15"/>
      <c r="D807" s="15"/>
    </row>
    <row r="808">
      <c r="C808" s="15"/>
      <c r="D808" s="15"/>
    </row>
    <row r="809">
      <c r="C809" s="15"/>
      <c r="D809" s="15"/>
    </row>
    <row r="810">
      <c r="C810" s="15"/>
      <c r="D810" s="15"/>
    </row>
    <row r="811">
      <c r="C811" s="15"/>
      <c r="D811" s="15"/>
    </row>
    <row r="812">
      <c r="C812" s="15"/>
      <c r="D812" s="15"/>
    </row>
    <row r="813">
      <c r="C813" s="15"/>
      <c r="D813" s="15"/>
    </row>
    <row r="814">
      <c r="C814" s="15"/>
      <c r="D814" s="15"/>
    </row>
    <row r="815">
      <c r="C815" s="15"/>
      <c r="D815" s="15"/>
    </row>
    <row r="816">
      <c r="C816" s="15"/>
      <c r="D816" s="15"/>
    </row>
    <row r="817">
      <c r="C817" s="15"/>
      <c r="D817" s="15"/>
    </row>
    <row r="818">
      <c r="C818" s="15"/>
      <c r="D818" s="15"/>
    </row>
    <row r="819">
      <c r="C819" s="15"/>
      <c r="D819" s="15"/>
    </row>
    <row r="820">
      <c r="C820" s="15"/>
      <c r="D820" s="15"/>
    </row>
    <row r="821">
      <c r="C821" s="15"/>
      <c r="D821" s="15"/>
    </row>
    <row r="822">
      <c r="C822" s="15"/>
      <c r="D822" s="15"/>
    </row>
    <row r="823">
      <c r="C823" s="15"/>
      <c r="D823" s="15"/>
    </row>
    <row r="824">
      <c r="C824" s="15"/>
      <c r="D824" s="15"/>
    </row>
    <row r="825">
      <c r="C825" s="15"/>
      <c r="D825" s="15"/>
    </row>
    <row r="826">
      <c r="C826" s="15"/>
      <c r="D826" s="15"/>
    </row>
    <row r="827">
      <c r="C827" s="15"/>
      <c r="D827" s="15"/>
    </row>
    <row r="828">
      <c r="C828" s="15"/>
      <c r="D828" s="15"/>
    </row>
    <row r="829">
      <c r="C829" s="15"/>
      <c r="D829" s="15"/>
    </row>
    <row r="830">
      <c r="C830" s="15"/>
      <c r="D830" s="15"/>
    </row>
    <row r="831">
      <c r="C831" s="15"/>
      <c r="D831" s="15"/>
    </row>
    <row r="832">
      <c r="C832" s="15"/>
      <c r="D832" s="15"/>
    </row>
    <row r="833">
      <c r="C833" s="15"/>
      <c r="D833" s="15"/>
    </row>
    <row r="834">
      <c r="C834" s="15"/>
      <c r="D834" s="15"/>
    </row>
    <row r="835">
      <c r="C835" s="15"/>
      <c r="D835" s="15"/>
    </row>
    <row r="836">
      <c r="C836" s="15"/>
      <c r="D836" s="15"/>
    </row>
    <row r="837">
      <c r="C837" s="15"/>
      <c r="D837" s="15"/>
    </row>
    <row r="838">
      <c r="C838" s="15"/>
      <c r="D838" s="15"/>
    </row>
    <row r="839">
      <c r="C839" s="15"/>
      <c r="D839" s="15"/>
    </row>
    <row r="840">
      <c r="C840" s="15"/>
      <c r="D840" s="15"/>
    </row>
    <row r="841">
      <c r="C841" s="15"/>
      <c r="D841" s="15"/>
    </row>
    <row r="842">
      <c r="C842" s="15"/>
      <c r="D842" s="15"/>
    </row>
    <row r="843">
      <c r="C843" s="15"/>
      <c r="D843" s="15"/>
    </row>
    <row r="844">
      <c r="C844" s="15"/>
      <c r="D844" s="15"/>
    </row>
    <row r="845">
      <c r="C845" s="15"/>
      <c r="D845" s="15"/>
    </row>
    <row r="846">
      <c r="C846" s="15"/>
      <c r="D846" s="15"/>
    </row>
    <row r="847">
      <c r="C847" s="15"/>
      <c r="D847" s="15"/>
    </row>
    <row r="848">
      <c r="C848" s="15"/>
      <c r="D848" s="15"/>
    </row>
    <row r="849">
      <c r="C849" s="15"/>
      <c r="D849" s="15"/>
    </row>
    <row r="850">
      <c r="C850" s="15"/>
      <c r="D850" s="15"/>
    </row>
    <row r="851">
      <c r="C851" s="15"/>
      <c r="D851" s="15"/>
    </row>
    <row r="852">
      <c r="C852" s="15"/>
      <c r="D852" s="15"/>
    </row>
    <row r="853">
      <c r="C853" s="15"/>
      <c r="D853" s="15"/>
    </row>
    <row r="854">
      <c r="C854" s="15"/>
      <c r="D854" s="15"/>
    </row>
    <row r="855">
      <c r="C855" s="15"/>
      <c r="D855" s="15"/>
    </row>
    <row r="856">
      <c r="C856" s="15"/>
      <c r="D856" s="15"/>
    </row>
    <row r="857">
      <c r="C857" s="15"/>
      <c r="D857" s="15"/>
    </row>
    <row r="858">
      <c r="C858" s="15"/>
      <c r="D858" s="15"/>
    </row>
    <row r="859">
      <c r="C859" s="15"/>
      <c r="D859" s="15"/>
    </row>
    <row r="860">
      <c r="C860" s="15"/>
      <c r="D860" s="15"/>
    </row>
    <row r="861">
      <c r="C861" s="15"/>
      <c r="D861" s="15"/>
    </row>
    <row r="862">
      <c r="C862" s="15"/>
      <c r="D862" s="15"/>
    </row>
    <row r="863">
      <c r="C863" s="15"/>
      <c r="D863" s="15"/>
    </row>
    <row r="864">
      <c r="C864" s="15"/>
      <c r="D864" s="15"/>
    </row>
    <row r="865">
      <c r="C865" s="15"/>
      <c r="D865" s="15"/>
    </row>
    <row r="866">
      <c r="C866" s="15"/>
      <c r="D866" s="15"/>
    </row>
    <row r="867">
      <c r="C867" s="15"/>
      <c r="D867" s="15"/>
    </row>
    <row r="868">
      <c r="C868" s="15"/>
      <c r="D868" s="15"/>
    </row>
    <row r="869">
      <c r="C869" s="15"/>
      <c r="D869" s="15"/>
    </row>
    <row r="870">
      <c r="C870" s="15"/>
      <c r="D870" s="15"/>
    </row>
    <row r="871">
      <c r="C871" s="15"/>
      <c r="D871" s="15"/>
    </row>
    <row r="872">
      <c r="C872" s="15"/>
      <c r="D872" s="15"/>
    </row>
    <row r="873">
      <c r="C873" s="15"/>
      <c r="D873" s="15"/>
    </row>
    <row r="874">
      <c r="C874" s="15"/>
      <c r="D874" s="15"/>
    </row>
    <row r="875">
      <c r="C875" s="15"/>
      <c r="D875" s="15"/>
    </row>
    <row r="876">
      <c r="C876" s="15"/>
      <c r="D876" s="15"/>
    </row>
    <row r="877">
      <c r="C877" s="15"/>
      <c r="D877" s="15"/>
    </row>
    <row r="878">
      <c r="C878" s="15"/>
      <c r="D878" s="15"/>
    </row>
    <row r="879">
      <c r="C879" s="15"/>
      <c r="D879" s="15"/>
    </row>
    <row r="880">
      <c r="C880" s="15"/>
      <c r="D880" s="15"/>
    </row>
    <row r="881">
      <c r="C881" s="15"/>
      <c r="D881" s="15"/>
    </row>
    <row r="882">
      <c r="C882" s="15"/>
      <c r="D882" s="15"/>
    </row>
    <row r="883">
      <c r="C883" s="15"/>
      <c r="D883" s="15"/>
    </row>
    <row r="884">
      <c r="C884" s="15"/>
      <c r="D884" s="15"/>
    </row>
    <row r="885">
      <c r="C885" s="15"/>
      <c r="D885" s="15"/>
    </row>
    <row r="886">
      <c r="C886" s="15"/>
      <c r="D886" s="15"/>
    </row>
    <row r="887">
      <c r="C887" s="15"/>
      <c r="D887" s="15"/>
    </row>
    <row r="888">
      <c r="C888" s="15"/>
      <c r="D888" s="15"/>
    </row>
    <row r="889">
      <c r="C889" s="15"/>
      <c r="D889" s="15"/>
    </row>
    <row r="890">
      <c r="C890" s="15"/>
      <c r="D890" s="15"/>
    </row>
    <row r="891">
      <c r="C891" s="15"/>
      <c r="D891" s="15"/>
    </row>
    <row r="892">
      <c r="C892" s="15"/>
      <c r="D892" s="15"/>
    </row>
    <row r="893">
      <c r="C893" s="15"/>
      <c r="D893" s="15"/>
    </row>
    <row r="894">
      <c r="C894" s="15"/>
      <c r="D894" s="15"/>
    </row>
    <row r="895">
      <c r="C895" s="15"/>
      <c r="D895" s="15"/>
    </row>
    <row r="896">
      <c r="C896" s="15"/>
      <c r="D896" s="15"/>
    </row>
    <row r="897">
      <c r="C897" s="15"/>
      <c r="D897" s="15"/>
    </row>
    <row r="898">
      <c r="C898" s="15"/>
      <c r="D898" s="15"/>
    </row>
    <row r="899">
      <c r="C899" s="15"/>
      <c r="D899" s="15"/>
    </row>
    <row r="900">
      <c r="C900" s="15"/>
      <c r="D900" s="15"/>
    </row>
    <row r="901">
      <c r="C901" s="15"/>
      <c r="D901" s="15"/>
    </row>
    <row r="902">
      <c r="C902" s="15"/>
      <c r="D902" s="15"/>
    </row>
    <row r="903">
      <c r="C903" s="15"/>
      <c r="D903" s="15"/>
    </row>
    <row r="904">
      <c r="C904" s="15"/>
      <c r="D904" s="15"/>
    </row>
    <row r="905">
      <c r="C905" s="15"/>
      <c r="D905" s="15"/>
    </row>
    <row r="906">
      <c r="C906" s="15"/>
      <c r="D906" s="15"/>
    </row>
    <row r="907">
      <c r="C907" s="15"/>
      <c r="D907" s="15"/>
    </row>
    <row r="908">
      <c r="C908" s="15"/>
      <c r="D908" s="15"/>
    </row>
    <row r="909">
      <c r="C909" s="15"/>
      <c r="D909" s="15"/>
    </row>
    <row r="910">
      <c r="C910" s="15"/>
      <c r="D910" s="15"/>
    </row>
    <row r="911">
      <c r="C911" s="15"/>
      <c r="D911" s="15"/>
    </row>
    <row r="912">
      <c r="C912" s="15"/>
      <c r="D912" s="15"/>
    </row>
    <row r="913">
      <c r="C913" s="15"/>
      <c r="D913" s="15"/>
    </row>
    <row r="914">
      <c r="C914" s="15"/>
      <c r="D914" s="15"/>
    </row>
    <row r="915">
      <c r="C915" s="15"/>
      <c r="D915" s="15"/>
    </row>
    <row r="916">
      <c r="C916" s="15"/>
      <c r="D916" s="15"/>
    </row>
    <row r="917">
      <c r="C917" s="15"/>
      <c r="D917" s="15"/>
    </row>
    <row r="918">
      <c r="C918" s="15"/>
      <c r="D918" s="15"/>
    </row>
    <row r="919">
      <c r="C919" s="15"/>
      <c r="D919" s="15"/>
    </row>
    <row r="920">
      <c r="C920" s="15"/>
      <c r="D920" s="15"/>
    </row>
    <row r="921">
      <c r="C921" s="15"/>
      <c r="D921" s="15"/>
    </row>
    <row r="922">
      <c r="C922" s="15"/>
      <c r="D922" s="15"/>
    </row>
    <row r="923">
      <c r="C923" s="15"/>
      <c r="D923" s="15"/>
    </row>
    <row r="924">
      <c r="C924" s="15"/>
      <c r="D924" s="15"/>
    </row>
    <row r="925">
      <c r="C925" s="15"/>
      <c r="D925" s="15"/>
    </row>
    <row r="926">
      <c r="C926" s="15"/>
      <c r="D926" s="15"/>
    </row>
    <row r="927">
      <c r="C927" s="15"/>
      <c r="D927" s="15"/>
    </row>
    <row r="928">
      <c r="C928" s="15"/>
      <c r="D928" s="15"/>
    </row>
    <row r="929">
      <c r="C929" s="15"/>
      <c r="D929" s="15"/>
    </row>
    <row r="930">
      <c r="C930" s="15"/>
      <c r="D930" s="15"/>
    </row>
    <row r="931">
      <c r="C931" s="15"/>
      <c r="D931" s="15"/>
    </row>
    <row r="932">
      <c r="C932" s="15"/>
      <c r="D932" s="15"/>
    </row>
    <row r="933">
      <c r="C933" s="15"/>
      <c r="D933" s="15"/>
    </row>
    <row r="934">
      <c r="C934" s="15"/>
      <c r="D934" s="15"/>
    </row>
    <row r="935">
      <c r="C935" s="15"/>
      <c r="D935" s="15"/>
    </row>
    <row r="936">
      <c r="C936" s="15"/>
      <c r="D936" s="15"/>
    </row>
    <row r="937">
      <c r="C937" s="15"/>
      <c r="D937" s="15"/>
    </row>
    <row r="938">
      <c r="C938" s="15"/>
      <c r="D938" s="15"/>
    </row>
    <row r="939">
      <c r="C939" s="15"/>
      <c r="D939" s="15"/>
    </row>
    <row r="940">
      <c r="C940" s="15"/>
      <c r="D940" s="15"/>
    </row>
    <row r="941">
      <c r="C941" s="15"/>
      <c r="D941" s="15"/>
    </row>
    <row r="942">
      <c r="C942" s="15"/>
      <c r="D942" s="15"/>
    </row>
    <row r="943">
      <c r="C943" s="15"/>
      <c r="D943" s="15"/>
    </row>
    <row r="944">
      <c r="C944" s="15"/>
      <c r="D944" s="15"/>
    </row>
    <row r="945">
      <c r="C945" s="15"/>
      <c r="D945" s="15"/>
    </row>
    <row r="946">
      <c r="C946" s="15"/>
      <c r="D946" s="15"/>
    </row>
    <row r="947">
      <c r="C947" s="15"/>
      <c r="D947" s="15"/>
    </row>
    <row r="948">
      <c r="C948" s="15"/>
      <c r="D948" s="15"/>
    </row>
    <row r="949">
      <c r="C949" s="15"/>
      <c r="D949" s="15"/>
    </row>
    <row r="950">
      <c r="C950" s="15"/>
      <c r="D950" s="15"/>
    </row>
    <row r="951">
      <c r="C951" s="15"/>
      <c r="D951" s="15"/>
    </row>
    <row r="952">
      <c r="C952" s="15"/>
      <c r="D952" s="15"/>
    </row>
    <row r="953">
      <c r="C953" s="15"/>
      <c r="D953" s="15"/>
    </row>
    <row r="954">
      <c r="C954" s="15"/>
      <c r="D954" s="15"/>
    </row>
    <row r="955">
      <c r="C955" s="15"/>
      <c r="D955" s="15"/>
    </row>
    <row r="956">
      <c r="C956" s="15"/>
      <c r="D956" s="15"/>
    </row>
    <row r="957">
      <c r="C957" s="15"/>
      <c r="D957" s="15"/>
    </row>
    <row r="958">
      <c r="C958" s="15"/>
      <c r="D958" s="15"/>
    </row>
    <row r="959">
      <c r="C959" s="15"/>
      <c r="D959" s="15"/>
    </row>
    <row r="960">
      <c r="C960" s="15"/>
      <c r="D960" s="15"/>
    </row>
    <row r="961">
      <c r="C961" s="15"/>
      <c r="D961" s="15"/>
    </row>
    <row r="962">
      <c r="C962" s="15"/>
      <c r="D962" s="15"/>
    </row>
    <row r="963">
      <c r="C963" s="15"/>
      <c r="D963" s="15"/>
    </row>
    <row r="964">
      <c r="C964" s="15"/>
      <c r="D964" s="15"/>
    </row>
    <row r="965">
      <c r="C965" s="15"/>
      <c r="D965" s="15"/>
    </row>
    <row r="966">
      <c r="C966" s="15"/>
      <c r="D966" s="15"/>
    </row>
    <row r="967">
      <c r="C967" s="15"/>
      <c r="D967" s="15"/>
    </row>
    <row r="968">
      <c r="C968" s="15"/>
      <c r="D968" s="15"/>
    </row>
    <row r="969">
      <c r="C969" s="15"/>
      <c r="D969" s="15"/>
    </row>
    <row r="970">
      <c r="C970" s="15"/>
      <c r="D970" s="15"/>
    </row>
    <row r="971">
      <c r="C971" s="15"/>
      <c r="D971" s="15"/>
    </row>
    <row r="972">
      <c r="C972" s="15"/>
      <c r="D972" s="15"/>
    </row>
    <row r="973">
      <c r="C973" s="15"/>
      <c r="D973" s="15"/>
    </row>
    <row r="974">
      <c r="C974" s="15"/>
      <c r="D974" s="15"/>
    </row>
    <row r="975">
      <c r="C975" s="15"/>
      <c r="D975" s="15"/>
    </row>
    <row r="976">
      <c r="C976" s="15"/>
      <c r="D976" s="15"/>
    </row>
    <row r="977">
      <c r="C977" s="15"/>
      <c r="D977" s="15"/>
    </row>
    <row r="978">
      <c r="C978" s="15"/>
      <c r="D978" s="15"/>
    </row>
    <row r="979">
      <c r="C979" s="15"/>
      <c r="D979" s="15"/>
    </row>
    <row r="980">
      <c r="C980" s="15"/>
      <c r="D980" s="15"/>
    </row>
    <row r="981">
      <c r="C981" s="15"/>
      <c r="D981" s="15"/>
    </row>
    <row r="982">
      <c r="C982" s="15"/>
      <c r="D982" s="15"/>
    </row>
    <row r="983">
      <c r="C983" s="15"/>
      <c r="D983" s="15"/>
    </row>
    <row r="984">
      <c r="C984" s="15"/>
      <c r="D984" s="15"/>
    </row>
    <row r="985">
      <c r="C985" s="15"/>
      <c r="D985" s="15"/>
    </row>
    <row r="986">
      <c r="C986" s="15"/>
      <c r="D986" s="15"/>
    </row>
    <row r="987">
      <c r="C987" s="15"/>
      <c r="D987" s="15"/>
    </row>
    <row r="988">
      <c r="C988" s="15"/>
      <c r="D988" s="15"/>
    </row>
    <row r="989">
      <c r="C989" s="15"/>
      <c r="D989" s="15"/>
    </row>
    <row r="990">
      <c r="C990" s="15"/>
      <c r="D990" s="15"/>
    </row>
    <row r="991">
      <c r="C991" s="15"/>
      <c r="D991" s="15"/>
    </row>
    <row r="992">
      <c r="C992" s="15"/>
      <c r="D992" s="15"/>
    </row>
    <row r="993">
      <c r="C993" s="15"/>
      <c r="D993" s="15"/>
    </row>
    <row r="994">
      <c r="C994" s="15"/>
      <c r="D994" s="15"/>
    </row>
    <row r="995">
      <c r="C995" s="15"/>
      <c r="D995" s="15"/>
    </row>
    <row r="996">
      <c r="C996" s="15"/>
      <c r="D996" s="15"/>
    </row>
    <row r="997">
      <c r="C997" s="15"/>
      <c r="D997" s="15"/>
    </row>
    <row r="998">
      <c r="C998" s="15"/>
      <c r="D998" s="15"/>
    </row>
    <row r="999">
      <c r="C999" s="15"/>
      <c r="D999" s="15"/>
    </row>
  </sheetData>
  <drawing r:id="rId1"/>
</worksheet>
</file>