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hidePivotFieldList="1"/>
  <bookViews>
    <workbookView xWindow="240" yWindow="105" windowWidth="14805" windowHeight="8010" activeTab="5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7" sheetId="7" r:id="rId6"/>
    <sheet name="Sheet8" sheetId="8" r:id="rId7"/>
  </sheets>
  <definedNames>
    <definedName name="Centre_Dates">Sheet1!$I$4:$N$5</definedName>
    <definedName name="Play_table">Sheet1!$A$4:$G$16</definedName>
    <definedName name="Pupil_name">Sheet1!$B$26</definedName>
    <definedName name="Pupil_table">Sheet1!$A$4:$F$23</definedName>
    <definedName name="Site_Code">Sheet1!$B$18</definedName>
  </definedNames>
  <calcPr calcId="125725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3"/>
  <c r="K26"/>
  <c r="K25"/>
  <c r="K24"/>
  <c r="K23"/>
  <c r="K22"/>
  <c r="C25"/>
  <c r="H27"/>
  <c r="H26"/>
  <c r="H25"/>
  <c r="H24"/>
  <c r="H23"/>
  <c r="H22"/>
  <c r="C23"/>
  <c r="C27"/>
  <c r="C26"/>
  <c r="C24"/>
  <c r="C22"/>
  <c r="H19"/>
  <c r="H18"/>
  <c r="H17"/>
  <c r="H16"/>
  <c r="H15"/>
  <c r="H14"/>
  <c r="H13"/>
  <c r="H12"/>
  <c r="H11"/>
  <c r="H10"/>
  <c r="H9"/>
  <c r="H8"/>
  <c r="H7"/>
  <c r="C33" i="2"/>
  <c r="C32"/>
  <c r="C31"/>
  <c r="C30"/>
  <c r="C21" i="1"/>
  <c r="C29" i="2"/>
  <c r="G30"/>
  <c r="G34"/>
  <c r="G33"/>
  <c r="G32"/>
  <c r="G31"/>
  <c r="F21" i="1"/>
  <c r="F7" i="2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6"/>
</calcChain>
</file>

<file path=xl/sharedStrings.xml><?xml version="1.0" encoding="utf-8"?>
<sst xmlns="http://schemas.openxmlformats.org/spreadsheetml/2006/main" count="1262" uniqueCount="231">
  <si>
    <t>CLASSIC FAVORITES</t>
  </si>
  <si>
    <t>TALL</t>
  </si>
  <si>
    <t>GRANDE</t>
  </si>
  <si>
    <t>VENTI</t>
  </si>
  <si>
    <t>Caffe Latte</t>
  </si>
  <si>
    <t>$2.95</t>
  </si>
  <si>
    <t>$3.75</t>
  </si>
  <si>
    <t>$4.15</t>
  </si>
  <si>
    <t>Cappuccino</t>
  </si>
  <si>
    <t>$3.65</t>
  </si>
  <si>
    <t>Caramel Macchiato</t>
  </si>
  <si>
    <t>$3.95</t>
  </si>
  <si>
    <t>$4.25</t>
  </si>
  <si>
    <t>Caffe Mocha</t>
  </si>
  <si>
    <t>$4.40</t>
  </si>
  <si>
    <t>White Chocolate Mocha</t>
  </si>
  <si>
    <t>$4.55</t>
  </si>
  <si>
    <t>Caffe Americano</t>
  </si>
  <si>
    <t>$2.00</t>
  </si>
  <si>
    <t>$2.40</t>
  </si>
  <si>
    <t>$2.75</t>
  </si>
  <si>
    <t>Cinnamon Dolce Latte</t>
  </si>
  <si>
    <t>$4.75</t>
  </si>
  <si>
    <t>$5.15</t>
  </si>
  <si>
    <t>Steamer</t>
  </si>
  <si>
    <t>$2.25</t>
  </si>
  <si>
    <t>$2.50</t>
  </si>
  <si>
    <t>Drip Coffee</t>
  </si>
  <si>
    <t>$1.75</t>
  </si>
  <si>
    <t>$1.95</t>
  </si>
  <si>
    <t>$2.05</t>
  </si>
  <si>
    <t>Question: What is the price of a Caffe Mocha, size Grande?</t>
  </si>
  <si>
    <t>OFFSET-MATCH</t>
  </si>
  <si>
    <t>INDEX-MATCH</t>
  </si>
  <si>
    <t xml:space="preserve">Select Your Coffee   </t>
  </si>
  <si>
    <t xml:space="preserve">Select Size   </t>
  </si>
  <si>
    <t xml:space="preserve">You have to pay:   </t>
  </si>
  <si>
    <t>Q. Find the date from the table in the right</t>
  </si>
  <si>
    <t>Q. Lookup the Instrument, Grade, Centre, Date &amp; Time for Student Name present in Cell C27. Use OFFSET-MATCH and INDEX-MATCH</t>
  </si>
  <si>
    <t>Student Name</t>
  </si>
  <si>
    <t>Instrument</t>
  </si>
  <si>
    <t>Grade</t>
  </si>
  <si>
    <t>Centre</t>
  </si>
  <si>
    <t>Date</t>
  </si>
  <si>
    <t>Time</t>
  </si>
  <si>
    <t>Lilly R Bennett</t>
  </si>
  <si>
    <t>French Horn</t>
  </si>
  <si>
    <t>York</t>
  </si>
  <si>
    <t>Exam Centre</t>
  </si>
  <si>
    <t>Bristol</t>
  </si>
  <si>
    <t>Edinburgh</t>
  </si>
  <si>
    <t>London</t>
  </si>
  <si>
    <t>Manchester</t>
  </si>
  <si>
    <t>Oxford</t>
  </si>
  <si>
    <t>Richard F Pierce-Hall</t>
  </si>
  <si>
    <t>Piano</t>
  </si>
  <si>
    <t>Simon T Brent</t>
  </si>
  <si>
    <t>Violin</t>
  </si>
  <si>
    <t>Helen P Brown</t>
  </si>
  <si>
    <t>Clarinet</t>
  </si>
  <si>
    <t>David S Brown</t>
  </si>
  <si>
    <t>Flute</t>
  </si>
  <si>
    <t>James T Smythe</t>
  </si>
  <si>
    <t>Georgia L Gough</t>
  </si>
  <si>
    <t>Saxophone</t>
  </si>
  <si>
    <t>Lilly G Bennett</t>
  </si>
  <si>
    <t>Richard Y Taylor</t>
  </si>
  <si>
    <t>Simon D Smith</t>
  </si>
  <si>
    <t>Helen W Bennett</t>
  </si>
  <si>
    <t>Emily T Williams</t>
  </si>
  <si>
    <t>Cello</t>
  </si>
  <si>
    <t>Petunia L Fox</t>
  </si>
  <si>
    <t>Harp</t>
  </si>
  <si>
    <t>Gregory H Jones</t>
  </si>
  <si>
    <t>Trumpet</t>
  </si>
  <si>
    <t>William F Taylor</t>
  </si>
  <si>
    <t>Drums</t>
  </si>
  <si>
    <t>Aaron P King</t>
  </si>
  <si>
    <t>Tuba</t>
  </si>
  <si>
    <t>David T Lovatt</t>
  </si>
  <si>
    <t>Phillip J Winters</t>
  </si>
  <si>
    <t>Fenella B Winters</t>
  </si>
  <si>
    <t>Timothy K Caruthers</t>
  </si>
  <si>
    <t>Pupil Search:</t>
  </si>
  <si>
    <t>Pupil Name:</t>
  </si>
  <si>
    <t>&lt;--- Change Name Here</t>
  </si>
  <si>
    <t>Instrument:</t>
  </si>
  <si>
    <t>Grade:</t>
  </si>
  <si>
    <t>Centre:</t>
  </si>
  <si>
    <t>Date:</t>
  </si>
  <si>
    <t>Time:</t>
  </si>
  <si>
    <t>Playground Safety Checks</t>
  </si>
  <si>
    <t>A site passes when all criteria - Swings, SLides, Rocker &amp; Climbing Frame are greater than 7. Find which of these sites will Pass</t>
  </si>
  <si>
    <t>For a given Site Code in cell C21, fetch the values of Location, Swings, SLides, Rocker, Climbing Frame and Overall result. Use OFFSET-MATCH and INDEX-MATCH</t>
  </si>
  <si>
    <t>Site Code</t>
  </si>
  <si>
    <t>Site Location</t>
  </si>
  <si>
    <t>Swings</t>
  </si>
  <si>
    <t>Slides</t>
  </si>
  <si>
    <t>Rocker</t>
  </si>
  <si>
    <t>Climbing Frame</t>
  </si>
  <si>
    <t>Overall Result</t>
  </si>
  <si>
    <t>B55/871</t>
  </si>
  <si>
    <t>Beaufort Gardens</t>
  </si>
  <si>
    <t>B92/756</t>
  </si>
  <si>
    <t>Church Fold</t>
  </si>
  <si>
    <t>B66/997</t>
  </si>
  <si>
    <t>Emily Lane</t>
  </si>
  <si>
    <t>B81/222</t>
  </si>
  <si>
    <t>Grange Avenue</t>
  </si>
  <si>
    <t>B54/871</t>
  </si>
  <si>
    <t>Howards Park</t>
  </si>
  <si>
    <t>B55/993</t>
  </si>
  <si>
    <t>Poppy Close</t>
  </si>
  <si>
    <t>B92/771</t>
  </si>
  <si>
    <t>Ribble Gardens</t>
  </si>
  <si>
    <t>B11/134</t>
  </si>
  <si>
    <t>Rivington Drive</t>
  </si>
  <si>
    <t>B54/889</t>
  </si>
  <si>
    <t>Leyton Drive</t>
  </si>
  <si>
    <t>B81/156</t>
  </si>
  <si>
    <t>Gibble Gabble</t>
  </si>
  <si>
    <t>B81/157</t>
  </si>
  <si>
    <t>Langley Road</t>
  </si>
  <si>
    <t>B92/755</t>
  </si>
  <si>
    <t>Arlington Close</t>
  </si>
  <si>
    <t>B11/234</t>
  </si>
  <si>
    <t>Flowery Fields</t>
  </si>
  <si>
    <t>Site Code:</t>
  </si>
  <si>
    <t>&lt;--- Change Code here</t>
  </si>
  <si>
    <t>Location:</t>
  </si>
  <si>
    <t>Swings:</t>
  </si>
  <si>
    <t>Slides:</t>
  </si>
  <si>
    <t>Rocker:</t>
  </si>
  <si>
    <t>C/Frame:</t>
  </si>
  <si>
    <t>Overall:</t>
  </si>
  <si>
    <t>Pivot Table Exercises</t>
  </si>
  <si>
    <t>Q) Use the data below and create Pivot tables (in separate sheets to) obtain the following metrics</t>
  </si>
  <si>
    <t>1. Number of Innings batted and Number of dismissals by dismissal type for each opposition</t>
  </si>
  <si>
    <t>2. Number of innings batted, Runs scored, Batting Average*, 4s and Sixes by each decade**</t>
  </si>
  <si>
    <t>*Batting avereage is Number of Runs/(# Innings - # Not Outs). Not Outs are denoted by "NO*"</t>
  </si>
  <si>
    <t>**Decade should be represented in the format "1991-2000"</t>
  </si>
  <si>
    <t>3. Create a graph showing centuries scored by ground</t>
  </si>
  <si>
    <t>Innings Summary for Sachin Ramesh Tendulkar (15-Nov-1989 - Present)</t>
  </si>
  <si>
    <t>Innings #</t>
  </si>
  <si>
    <t>Runs</t>
  </si>
  <si>
    <t>Minutes</t>
  </si>
  <si>
    <t>Balls Faced</t>
  </si>
  <si>
    <t>4s</t>
  </si>
  <si>
    <t>6s</t>
  </si>
  <si>
    <t>SR</t>
  </si>
  <si>
    <t>Position</t>
  </si>
  <si>
    <t>Dismissal</t>
  </si>
  <si>
    <t>Opposition</t>
  </si>
  <si>
    <t>Ground</t>
  </si>
  <si>
    <t>Match Date</t>
  </si>
  <si>
    <t>bowled</t>
  </si>
  <si>
    <t>Pakistan</t>
  </si>
  <si>
    <t>Karachi</t>
  </si>
  <si>
    <t>lbw</t>
  </si>
  <si>
    <t>Faisalabad</t>
  </si>
  <si>
    <t>run out</t>
  </si>
  <si>
    <t>Lahore</t>
  </si>
  <si>
    <t>Sialkot</t>
  </si>
  <si>
    <t>caught</t>
  </si>
  <si>
    <t>New Zealand</t>
  </si>
  <si>
    <t>Christchurch</t>
  </si>
  <si>
    <t>Napier</t>
  </si>
  <si>
    <t>Auckland</t>
  </si>
  <si>
    <t>England</t>
  </si>
  <si>
    <t>Lord's</t>
  </si>
  <si>
    <t>NO*</t>
  </si>
  <si>
    <t>The Oval</t>
  </si>
  <si>
    <t>Sri Lanka</t>
  </si>
  <si>
    <t>Chandigarh</t>
  </si>
  <si>
    <t>Australia</t>
  </si>
  <si>
    <t>Brisbane</t>
  </si>
  <si>
    <t>Melbourne</t>
  </si>
  <si>
    <t>Sydney</t>
  </si>
  <si>
    <t>Adelaide</t>
  </si>
  <si>
    <t>Perth</t>
  </si>
  <si>
    <t>Zimbabwe</t>
  </si>
  <si>
    <t>Harare</t>
  </si>
  <si>
    <t>South Africa</t>
  </si>
  <si>
    <t>Durban</t>
  </si>
  <si>
    <t>Johannesburg</t>
  </si>
  <si>
    <t>Port Elizabeth</t>
  </si>
  <si>
    <t>Cape Town</t>
  </si>
  <si>
    <t>Kolkata</t>
  </si>
  <si>
    <t>Chennai</t>
  </si>
  <si>
    <t>Mumbai</t>
  </si>
  <si>
    <t>Delhi</t>
  </si>
  <si>
    <t>Colombo (SSC)</t>
  </si>
  <si>
    <t>Colombo (PSS)</t>
  </si>
  <si>
    <t>Lucknow</t>
  </si>
  <si>
    <t>Bangalore</t>
  </si>
  <si>
    <t>Ahmedabad</t>
  </si>
  <si>
    <t>Hamilton</t>
  </si>
  <si>
    <t>West Indies</t>
  </si>
  <si>
    <t>Nagpur</t>
  </si>
  <si>
    <t>Mohali</t>
  </si>
  <si>
    <t>-</t>
  </si>
  <si>
    <t>Cuttack</t>
  </si>
  <si>
    <t>Birmingham</t>
  </si>
  <si>
    <t>Nottingham</t>
  </si>
  <si>
    <t>Kanpur</t>
  </si>
  <si>
    <t>Kingston</t>
  </si>
  <si>
    <t>Port of Spain</t>
  </si>
  <si>
    <t>Bridgetown</t>
  </si>
  <si>
    <t>Georgetown</t>
  </si>
  <si>
    <t>Colombo (RPS)</t>
  </si>
  <si>
    <t>Wellington</t>
  </si>
  <si>
    <t>Bangladesh</t>
  </si>
  <si>
    <t>Dhaka</t>
  </si>
  <si>
    <t>Bulawayo</t>
  </si>
  <si>
    <t>Bloemfontein</t>
  </si>
  <si>
    <t>stumped</t>
  </si>
  <si>
    <t>St John's</t>
  </si>
  <si>
    <t>Leeds</t>
  </si>
  <si>
    <t>Multan</t>
  </si>
  <si>
    <t>Rawalpindi</t>
  </si>
  <si>
    <t>Chittagong</t>
  </si>
  <si>
    <t>Galle</t>
  </si>
  <si>
    <t>Mumbai (BS)</t>
  </si>
  <si>
    <t>Hyderabad (Deccan)</t>
  </si>
  <si>
    <t>Centurion</t>
  </si>
  <si>
    <t>(All)</t>
  </si>
  <si>
    <t>Sum of Innings #</t>
  </si>
  <si>
    <t>Sum of Runs</t>
  </si>
  <si>
    <t>Average of 4s</t>
  </si>
  <si>
    <t>Grand Total</t>
  </si>
  <si>
    <t>Max of Runs</t>
  </si>
</sst>
</file>

<file path=xl/styles.xml><?xml version="1.0" encoding="utf-8"?>
<styleSheet xmlns="http://schemas.openxmlformats.org/spreadsheetml/2006/main">
  <numFmts count="2">
    <numFmt numFmtId="164" formatCode="m/d/yy;@"/>
    <numFmt numFmtId="165" formatCode="h:mm;@"/>
  </numFmts>
  <fonts count="17">
    <font>
      <sz val="11"/>
      <color theme="1"/>
      <name val="Calibri"/>
      <family val="2"/>
      <scheme val="minor"/>
    </font>
    <font>
      <sz val="10"/>
      <name val="MS Sans Serif"/>
    </font>
    <font>
      <b/>
      <u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</font>
    <font>
      <b/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80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/>
    <xf numFmtId="0" fontId="3" fillId="2" borderId="0" xfId="0" applyFont="1" applyFill="1"/>
    <xf numFmtId="0" fontId="3" fillId="0" borderId="0" xfId="0" applyFont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4" fontId="6" fillId="5" borderId="1" xfId="0" applyNumberFormat="1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5" fillId="0" borderId="1" xfId="0" applyFont="1" applyBorder="1" applyAlignment="1">
      <alignment horizontal="center"/>
    </xf>
    <xf numFmtId="0" fontId="6" fillId="0" borderId="0" xfId="0" applyFont="1"/>
    <xf numFmtId="0" fontId="0" fillId="6" borderId="1" xfId="0" applyFill="1" applyBorder="1" applyAlignment="1">
      <alignment horizontal="center"/>
    </xf>
    <xf numFmtId="0" fontId="5" fillId="0" borderId="0" xfId="0" applyFont="1"/>
    <xf numFmtId="0" fontId="5" fillId="7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/>
    <xf numFmtId="0" fontId="11" fillId="0" borderId="0" xfId="0" applyFont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8" xfId="0" applyFont="1" applyBorder="1" applyAlignment="1">
      <alignment vertical="center"/>
    </xf>
    <xf numFmtId="0" fontId="16" fillId="8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" fontId="11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14" fontId="0" fillId="6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0" fillId="0" borderId="0" xfId="0" pivotButton="1"/>
    <xf numFmtId="0" fontId="0" fillId="0" borderId="12" xfId="0" pivotButton="1" applyBorder="1"/>
    <xf numFmtId="0" fontId="0" fillId="0" borderId="12" xfId="0" applyBorder="1"/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[Assignment - Index-Match, Offset-Match &amp; Pivots.xlsx]Sheet7!PivotTable3</c:name>
    <c:fmtId val="4"/>
  </c:pivotSource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Sheet7!$A$4:$A$33</c:f>
              <c:strCache>
                <c:ptCount val="29"/>
                <c:pt idx="0">
                  <c:v>Dhaka</c:v>
                </c:pt>
                <c:pt idx="1">
                  <c:v>Sydney</c:v>
                </c:pt>
                <c:pt idx="2">
                  <c:v>Ahmedabad</c:v>
                </c:pt>
                <c:pt idx="3">
                  <c:v>Bangalore</c:v>
                </c:pt>
                <c:pt idx="4">
                  <c:v>Colombo (SSC)</c:v>
                </c:pt>
                <c:pt idx="5">
                  <c:v>Nagpur</c:v>
                </c:pt>
                <c:pt idx="6">
                  <c:v>Multan</c:v>
                </c:pt>
                <c:pt idx="7">
                  <c:v>Leeds</c:v>
                </c:pt>
                <c:pt idx="8">
                  <c:v>Nottingham</c:v>
                </c:pt>
                <c:pt idx="9">
                  <c:v>Kolkata</c:v>
                </c:pt>
                <c:pt idx="10">
                  <c:v>Cape Town</c:v>
                </c:pt>
                <c:pt idx="11">
                  <c:v>Chennai</c:v>
                </c:pt>
                <c:pt idx="12">
                  <c:v>Hamilton</c:v>
                </c:pt>
                <c:pt idx="13">
                  <c:v>Bloemfontein</c:v>
                </c:pt>
                <c:pt idx="14">
                  <c:v>Adelaide</c:v>
                </c:pt>
                <c:pt idx="15">
                  <c:v>Mumbai</c:v>
                </c:pt>
                <c:pt idx="16">
                  <c:v>Colombo (RPS)</c:v>
                </c:pt>
                <c:pt idx="17">
                  <c:v>Lucknow</c:v>
                </c:pt>
                <c:pt idx="18">
                  <c:v>Mohali</c:v>
                </c:pt>
                <c:pt idx="19">
                  <c:v>Delhi</c:v>
                </c:pt>
                <c:pt idx="20">
                  <c:v>Birmingham</c:v>
                </c:pt>
                <c:pt idx="21">
                  <c:v>Manchester</c:v>
                </c:pt>
                <c:pt idx="22">
                  <c:v>Port of Spain</c:v>
                </c:pt>
                <c:pt idx="23">
                  <c:v>Melbourne</c:v>
                </c:pt>
                <c:pt idx="24">
                  <c:v>Perth</c:v>
                </c:pt>
                <c:pt idx="25">
                  <c:v>Wellington</c:v>
                </c:pt>
                <c:pt idx="26">
                  <c:v>Centurion</c:v>
                </c:pt>
                <c:pt idx="27">
                  <c:v>Johannesburg</c:v>
                </c:pt>
                <c:pt idx="28">
                  <c:v>Chittagong</c:v>
                </c:pt>
              </c:strCache>
            </c:strRef>
          </c:cat>
          <c:val>
            <c:numRef>
              <c:f>Sheet7!$B$4:$B$33</c:f>
              <c:numCache>
                <c:formatCode>General</c:formatCode>
                <c:ptCount val="29"/>
                <c:pt idx="0">
                  <c:v>248</c:v>
                </c:pt>
                <c:pt idx="1">
                  <c:v>241</c:v>
                </c:pt>
                <c:pt idx="2">
                  <c:v>217</c:v>
                </c:pt>
                <c:pt idx="3">
                  <c:v>214</c:v>
                </c:pt>
                <c:pt idx="4">
                  <c:v>203</c:v>
                </c:pt>
                <c:pt idx="5">
                  <c:v>201</c:v>
                </c:pt>
                <c:pt idx="6">
                  <c:v>194</c:v>
                </c:pt>
                <c:pt idx="7">
                  <c:v>193</c:v>
                </c:pt>
                <c:pt idx="8">
                  <c:v>177</c:v>
                </c:pt>
                <c:pt idx="9">
                  <c:v>176</c:v>
                </c:pt>
                <c:pt idx="10">
                  <c:v>169</c:v>
                </c:pt>
                <c:pt idx="11">
                  <c:v>165</c:v>
                </c:pt>
                <c:pt idx="12">
                  <c:v>160</c:v>
                </c:pt>
                <c:pt idx="13">
                  <c:v>155</c:v>
                </c:pt>
                <c:pt idx="14">
                  <c:v>153</c:v>
                </c:pt>
                <c:pt idx="15">
                  <c:v>148</c:v>
                </c:pt>
                <c:pt idx="16">
                  <c:v>143</c:v>
                </c:pt>
                <c:pt idx="17">
                  <c:v>142</c:v>
                </c:pt>
                <c:pt idx="18">
                  <c:v>126</c:v>
                </c:pt>
                <c:pt idx="19">
                  <c:v>122</c:v>
                </c:pt>
                <c:pt idx="20">
                  <c:v>122</c:v>
                </c:pt>
                <c:pt idx="21">
                  <c:v>119</c:v>
                </c:pt>
                <c:pt idx="22">
                  <c:v>117</c:v>
                </c:pt>
                <c:pt idx="23">
                  <c:v>116</c:v>
                </c:pt>
                <c:pt idx="24">
                  <c:v>114</c:v>
                </c:pt>
                <c:pt idx="25">
                  <c:v>113</c:v>
                </c:pt>
                <c:pt idx="26">
                  <c:v>111</c:v>
                </c:pt>
                <c:pt idx="27">
                  <c:v>111</c:v>
                </c:pt>
                <c:pt idx="28">
                  <c:v>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74A-479B-A5F3-2D6376D41A82}"/>
            </c:ext>
          </c:extLst>
        </c:ser>
        <c:dLbls/>
        <c:gapWidth val="182"/>
        <c:axId val="111581440"/>
        <c:axId val="111603712"/>
      </c:barChart>
      <c:catAx>
        <c:axId val="1115814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3712"/>
        <c:crosses val="autoZero"/>
        <c:auto val="1"/>
        <c:lblAlgn val="ctr"/>
        <c:lblOffset val="100"/>
      </c:catAx>
      <c:valAx>
        <c:axId val="1116037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1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809625</xdr:colOff>
      <xdr:row>1</xdr:row>
      <xdr:rowOff>114300</xdr:rowOff>
    </xdr:from>
    <xdr:to>
      <xdr:col>84</xdr:col>
      <xdr:colOff>47625</xdr:colOff>
      <xdr:row>36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6413E5C8-FF91-28CF-8E38-78AAFE688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980.92329583333" createdVersion="8" refreshedVersion="8" minRefreshableVersion="3" recordCount="328">
  <cacheSource type="worksheet">
    <worksheetSource ref="C13:N341" sheet="Sheet4"/>
  </cacheSource>
  <cacheFields count="12">
    <cacheField name="Innings #" numFmtId="0">
      <sharedItems containsSemiMixedTypes="0" containsString="0" containsNumber="1" containsInteger="1" minValue="1" maxValue="328" count="32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</sharedItems>
    </cacheField>
    <cacheField name="Runs" numFmtId="0">
      <sharedItems containsSemiMixedTypes="0" containsString="0" containsNumber="1" containsInteger="1" minValue="0" maxValue="248"/>
    </cacheField>
    <cacheField name="Minutes" numFmtId="0">
      <sharedItems containsSemiMixedTypes="0" containsString="0" containsNumber="1" containsInteger="1" minValue="1" maxValue="613"/>
    </cacheField>
    <cacheField name="Balls Faced" numFmtId="0">
      <sharedItems containsSemiMixedTypes="0" containsString="0" containsNumber="1" containsInteger="1" minValue="0" maxValue="436"/>
    </cacheField>
    <cacheField name="4s" numFmtId="0">
      <sharedItems containsSemiMixedTypes="0" containsString="0" containsNumber="1" containsInteger="1" minValue="0" maxValue="35"/>
    </cacheField>
    <cacheField name="6s" numFmtId="0">
      <sharedItems containsSemiMixedTypes="0" containsString="0" containsNumber="1" containsInteger="1" minValue="0" maxValue="4" count="5">
        <n v="0"/>
        <n v="1"/>
        <n v="3"/>
        <n v="4"/>
        <n v="2"/>
      </sharedItems>
    </cacheField>
    <cacheField name="SR" numFmtId="4">
      <sharedItems containsMixedTypes="1" containsNumber="1" minValue="0" maxValue="166.66"/>
    </cacheField>
    <cacheField name="Position" numFmtId="0">
      <sharedItems containsSemiMixedTypes="0" containsString="0" containsNumber="1" containsInteger="1" minValue="2" maxValue="7"/>
    </cacheField>
    <cacheField name="Dismissal" numFmtId="0">
      <sharedItems count="6">
        <s v="bowled"/>
        <s v="lbw"/>
        <s v="run out"/>
        <s v="caught"/>
        <s v="NO*"/>
        <s v="stumped"/>
      </sharedItems>
    </cacheField>
    <cacheField name="Opposition" numFmtId="0">
      <sharedItems/>
    </cacheField>
    <cacheField name="Ground" numFmtId="0">
      <sharedItems count="55">
        <s v="Karachi"/>
        <s v="Faisalabad"/>
        <s v="Lahore"/>
        <s v="Sialkot"/>
        <s v="Christchurch"/>
        <s v="Napier"/>
        <s v="Auckland"/>
        <s v="Lord's"/>
        <s v="Manchester"/>
        <s v="The Oval"/>
        <s v="Chandigarh"/>
        <s v="Brisbane"/>
        <s v="Melbourne"/>
        <s v="Sydney"/>
        <s v="Adelaide"/>
        <s v="Perth"/>
        <s v="Harare"/>
        <s v="Durban"/>
        <s v="Johannesburg"/>
        <s v="Port Elizabeth"/>
        <s v="Cape Town"/>
        <s v="Kolkata"/>
        <s v="Chennai"/>
        <s v="Mumbai"/>
        <s v="Delhi"/>
        <s v="Colombo (SSC)"/>
        <s v="Colombo (PSS)"/>
        <s v="Lucknow"/>
        <s v="Bangalore"/>
        <s v="Ahmedabad"/>
        <s v="Hamilton"/>
        <s v="Nagpur"/>
        <s v="Mohali"/>
        <s v="Cuttack"/>
        <s v="Birmingham"/>
        <s v="Nottingham"/>
        <s v="Kanpur"/>
        <s v="Kingston"/>
        <s v="Port of Spain"/>
        <s v="Bridgetown"/>
        <s v="Georgetown"/>
        <s v="Colombo (RPS)"/>
        <s v="Wellington"/>
        <s v="Dhaka"/>
        <s v="Bulawayo"/>
        <s v="Bloemfontein"/>
        <s v="St John's"/>
        <s v="Leeds"/>
        <s v="Multan"/>
        <s v="Rawalpindi"/>
        <s v="Chittagong"/>
        <s v="Galle"/>
        <s v="Mumbai (BS)"/>
        <s v="Hyderabad (Deccan)"/>
        <s v="Centurion"/>
      </sharedItems>
    </cacheField>
    <cacheField name="Match Date" numFmtId="164">
      <sharedItems containsSemiMixedTypes="0" containsNonDate="0" containsDate="1" containsString="0" minDate="1989-11-15T00:00:00" maxDate="2013-11-07T00:00:00" count="196">
        <d v="1989-11-15T00:00:00"/>
        <d v="1989-11-23T00:00:00"/>
        <d v="1989-12-01T00:00:00"/>
        <d v="1989-12-09T00:00:00"/>
        <d v="1990-02-02T00:00:00"/>
        <d v="1990-02-09T00:00:00"/>
        <d v="1990-02-22T00:00:00"/>
        <d v="1990-07-26T00:00:00"/>
        <d v="1990-08-09T00:00:00"/>
        <d v="1990-08-23T00:00:00"/>
        <d v="1990-11-23T00:00:00"/>
        <d v="1991-11-29T00:00:00"/>
        <d v="1991-12-26T00:00:00"/>
        <d v="1992-01-02T00:00:00"/>
        <d v="1992-01-25T00:00:00"/>
        <d v="1992-02-01T00:00:00"/>
        <d v="1992-10-18T00:00:00"/>
        <d v="1992-11-13T00:00:00"/>
        <d v="1992-11-26T00:00:00"/>
        <d v="1992-12-26T00:00:00"/>
        <d v="1993-01-02T00:00:00"/>
        <d v="1993-01-29T00:00:00"/>
        <d v="1993-02-11T00:00:00"/>
        <d v="1993-02-19T00:00:00"/>
        <d v="1993-03-13T00:00:00"/>
        <d v="1993-07-27T00:00:00"/>
        <d v="1993-08-04T00:00:00"/>
        <d v="1994-01-18T00:00:00"/>
        <d v="1994-01-26T00:00:00"/>
        <d v="1994-02-08T00:00:00"/>
        <d v="1994-03-19T00:00:00"/>
        <d v="1994-11-18T00:00:00"/>
        <d v="1994-12-01T00:00:00"/>
        <d v="1994-12-10T00:00:00"/>
        <d v="1995-10-18T00:00:00"/>
        <d v="1995-10-25T00:00:00"/>
        <d v="1995-11-08T00:00:00"/>
        <d v="1996-06-06T00:00:00"/>
        <d v="1996-06-20T00:00:00"/>
        <d v="1996-07-04T00:00:00"/>
        <d v="1996-10-10T00:00:00"/>
        <d v="1996-11-20T00:00:00"/>
        <d v="1996-11-27T00:00:00"/>
        <d v="1996-12-08T00:00:00"/>
        <d v="1996-12-26T00:00:00"/>
        <d v="1997-01-02T00:00:00"/>
        <d v="1997-01-16T00:00:00"/>
        <d v="1997-03-06T00:00:00"/>
        <d v="1997-03-14T00:00:00"/>
        <d v="1997-03-27T00:00:00"/>
        <d v="1997-04-17T00:00:00"/>
        <d v="1997-08-02T00:00:00"/>
        <d v="1997-08-09T00:00:00"/>
        <d v="1997-11-19T00:00:00"/>
        <d v="1997-11-26T00:00:00"/>
        <d v="1997-12-03T00:00:00"/>
        <d v="1998-03-06T00:00:00"/>
        <d v="1998-03-18T00:00:00"/>
        <d v="1998-03-25T00:00:00"/>
        <d v="1998-10-07T00:00:00"/>
        <d v="1998-12-26T00:00:00"/>
        <d v="1999-01-02T00:00:00"/>
        <d v="1999-01-28T00:00:00"/>
        <d v="1999-02-04T00:00:00"/>
        <d v="1999-02-16T00:00:00"/>
        <d v="1999-02-24T00:00:00"/>
        <d v="1999-10-10T00:00:00"/>
        <d v="1999-10-22T00:00:00"/>
        <d v="1999-10-29T00:00:00"/>
        <d v="1999-12-10T00:00:00"/>
        <d v="1999-12-26T00:00:00"/>
        <d v="2000-01-02T00:00:00"/>
        <d v="2000-02-24T00:00:00"/>
        <d v="2000-03-02T00:00:00"/>
        <d v="2000-11-10T00:00:00"/>
        <d v="2000-11-18T00:00:00"/>
        <d v="2000-11-25T00:00:00"/>
        <d v="2001-02-27T00:00:00"/>
        <d v="2001-03-11T00:00:00"/>
        <d v="2001-03-18T00:00:00"/>
        <d v="2001-06-07T00:00:00"/>
        <d v="2001-06-15T00:00:00"/>
        <d v="2001-11-03T00:00:00"/>
        <d v="2001-11-16T00:00:00"/>
        <d v="2001-12-03T00:00:00"/>
        <d v="2001-12-11T00:00:00"/>
        <d v="2001-12-19T00:00:00"/>
        <d v="2002-02-21T00:00:00"/>
        <d v="2002-02-28T00:00:00"/>
        <d v="2002-04-11T00:00:00"/>
        <d v="2002-04-19T00:00:00"/>
        <d v="2002-05-02T00:00:00"/>
        <d v="2002-05-10T00:00:00"/>
        <d v="2002-05-18T00:00:00"/>
        <d v="2002-07-25T00:00:00"/>
        <d v="2002-08-08T00:00:00"/>
        <d v="2002-08-22T00:00:00"/>
        <d v="2002-09-05T00:00:00"/>
        <d v="2002-10-09T00:00:00"/>
        <d v="2002-10-17T00:00:00"/>
        <d v="2002-10-30T00:00:00"/>
        <d v="2002-12-12T00:00:00"/>
        <d v="2002-12-19T00:00:00"/>
        <d v="2003-10-08T00:00:00"/>
        <d v="2003-10-16T00:00:00"/>
        <d v="2003-12-04T00:00:00"/>
        <d v="2003-12-12T00:00:00"/>
        <d v="2003-12-26T00:00:00"/>
        <d v="2004-01-02T00:00:00"/>
        <d v="2004-03-28T00:00:00"/>
        <d v="2004-04-05T00:00:00"/>
        <d v="2004-04-13T00:00:00"/>
        <d v="2004-10-26T00:00:00"/>
        <d v="2004-11-03T00:00:00"/>
        <d v="2004-11-20T00:00:00"/>
        <d v="2004-11-28T00:00:00"/>
        <d v="2004-12-10T00:00:00"/>
        <d v="2004-12-17T00:00:00"/>
        <d v="2005-03-08T00:00:00"/>
        <d v="2005-03-16T00:00:00"/>
        <d v="2005-03-24T00:00:00"/>
        <d v="2005-12-02T00:00:00"/>
        <d v="2005-12-10T00:00:00"/>
        <d v="2005-12-18T00:00:00"/>
        <d v="2006-01-21T00:00:00"/>
        <d v="2006-01-29T00:00:00"/>
        <d v="2006-03-01T00:00:00"/>
        <d v="2006-03-09T00:00:00"/>
        <d v="2006-03-18T00:00:00"/>
        <d v="2006-12-15T00:00:00"/>
        <d v="2006-12-26T00:00:00"/>
        <d v="2007-01-02T00:00:00"/>
        <d v="2007-05-18T00:00:00"/>
        <d v="2007-05-25T00:00:00"/>
        <d v="2007-07-19T00:00:00"/>
        <d v="2007-07-27T00:00:00"/>
        <d v="2007-08-09T00:00:00"/>
        <d v="2007-11-22T00:00:00"/>
        <d v="2007-11-30T00:00:00"/>
        <d v="2007-12-26T00:00:00"/>
        <d v="2008-01-02T00:00:00"/>
        <d v="2008-01-16T00:00:00"/>
        <d v="2008-01-24T00:00:00"/>
        <d v="2008-03-26T00:00:00"/>
        <d v="2008-07-23T00:00:00"/>
        <d v="2008-07-31T00:00:00"/>
        <d v="2008-08-08T00:00:00"/>
        <d v="2008-10-09T00:00:00"/>
        <d v="2008-10-17T00:00:00"/>
        <d v="2008-10-29T00:00:00"/>
        <d v="2008-11-06T00:00:00"/>
        <d v="2008-12-11T00:00:00"/>
        <d v="2008-12-19T00:00:00"/>
        <d v="2009-03-18T00:00:00"/>
        <d v="2009-03-26T00:00:00"/>
        <d v="2009-04-03T00:00:00"/>
        <d v="2009-11-16T00:00:00"/>
        <d v="2009-11-24T00:00:00"/>
        <d v="2009-12-02T00:00:00"/>
        <d v="2010-01-17T00:00:00"/>
        <d v="2010-01-24T00:00:00"/>
        <d v="2010-02-06T00:00:00"/>
        <d v="2010-02-14T00:00:00"/>
        <d v="2010-07-18T00:00:00"/>
        <d v="2010-07-26T00:00:00"/>
        <d v="2010-08-03T00:00:00"/>
        <d v="2010-10-01T00:00:00"/>
        <d v="2010-10-09T00:00:00"/>
        <d v="2010-11-04T00:00:00"/>
        <d v="2010-11-12T00:00:00"/>
        <d v="2010-11-20T00:00:00"/>
        <d v="2010-12-16T00:00:00"/>
        <d v="2010-12-26T00:00:00"/>
        <d v="2011-01-02T00:00:00"/>
        <d v="2011-07-21T00:00:00"/>
        <d v="2011-07-29T00:00:00"/>
        <d v="2011-08-10T00:00:00"/>
        <d v="2011-08-18T00:00:00"/>
        <d v="2011-11-06T00:00:00"/>
        <d v="2011-11-14T00:00:00"/>
        <d v="2011-11-22T00:00:00"/>
        <d v="2011-12-26T00:00:00"/>
        <d v="2012-01-03T00:00:00"/>
        <d v="2012-01-13T00:00:00"/>
        <d v="2012-01-24T00:00:00"/>
        <d v="2012-08-23T00:00:00"/>
        <d v="2012-08-31T00:00:00"/>
        <d v="2012-11-15T00:00:00"/>
        <d v="2012-11-23T00:00:00"/>
        <d v="2012-12-05T00:00:00"/>
        <d v="2012-12-13T00:00:00"/>
        <d v="2013-02-22T00:00:00"/>
        <d v="2013-03-02T00:00:00"/>
        <d v="2013-03-14T00:00:00"/>
        <d v="2013-03-22T00:00:00"/>
        <d v="2013-11-06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n v="15"/>
    <n v="28"/>
    <n v="24"/>
    <n v="2"/>
    <x v="0"/>
    <n v="62.5"/>
    <n v="6"/>
    <x v="0"/>
    <s v="Pakistan"/>
    <x v="0"/>
    <x v="0"/>
  </r>
  <r>
    <x v="1"/>
    <n v="59"/>
    <n v="254"/>
    <n v="172"/>
    <n v="4"/>
    <x v="0"/>
    <n v="34.299999999999997"/>
    <n v="6"/>
    <x v="1"/>
    <s v="Pakistan"/>
    <x v="1"/>
    <x v="1"/>
  </r>
  <r>
    <x v="2"/>
    <n v="8"/>
    <n v="24"/>
    <n v="16"/>
    <n v="1"/>
    <x v="0"/>
    <n v="50"/>
    <n v="6"/>
    <x v="2"/>
    <s v="Pakistan"/>
    <x v="1"/>
    <x v="1"/>
  </r>
  <r>
    <x v="3"/>
    <n v="41"/>
    <n v="124"/>
    <n v="90"/>
    <n v="5"/>
    <x v="0"/>
    <n v="45.55"/>
    <n v="7"/>
    <x v="0"/>
    <s v="Pakistan"/>
    <x v="2"/>
    <x v="2"/>
  </r>
  <r>
    <x v="4"/>
    <n v="35"/>
    <n v="74"/>
    <n v="51"/>
    <n v="5"/>
    <x v="0"/>
    <n v="68.62"/>
    <n v="6"/>
    <x v="1"/>
    <s v="Pakistan"/>
    <x v="3"/>
    <x v="3"/>
  </r>
  <r>
    <x v="5"/>
    <n v="57"/>
    <n v="193"/>
    <n v="134"/>
    <n v="6"/>
    <x v="0"/>
    <n v="42.53"/>
    <n v="6"/>
    <x v="3"/>
    <s v="Pakistan"/>
    <x v="3"/>
    <x v="3"/>
  </r>
  <r>
    <x v="6"/>
    <n v="0"/>
    <n v="1"/>
    <n v="1"/>
    <n v="0"/>
    <x v="0"/>
    <n v="0"/>
    <n v="6"/>
    <x v="3"/>
    <s v="New Zealand"/>
    <x v="4"/>
    <x v="4"/>
  </r>
  <r>
    <x v="7"/>
    <n v="24"/>
    <n v="50"/>
    <n v="44"/>
    <n v="3"/>
    <x v="0"/>
    <n v="54.54"/>
    <n v="6"/>
    <x v="3"/>
    <s v="New Zealand"/>
    <x v="4"/>
    <x v="4"/>
  </r>
  <r>
    <x v="8"/>
    <n v="88"/>
    <n v="324"/>
    <n v="266"/>
    <n v="5"/>
    <x v="0"/>
    <n v="33.08"/>
    <n v="6"/>
    <x v="3"/>
    <s v="New Zealand"/>
    <x v="5"/>
    <x v="5"/>
  </r>
  <r>
    <x v="9"/>
    <n v="5"/>
    <n v="15"/>
    <n v="13"/>
    <n v="1"/>
    <x v="0"/>
    <n v="38.46"/>
    <n v="6"/>
    <x v="3"/>
    <s v="New Zealand"/>
    <x v="6"/>
    <x v="6"/>
  </r>
  <r>
    <x v="10"/>
    <n v="10"/>
    <n v="30"/>
    <n v="19"/>
    <n v="1"/>
    <x v="0"/>
    <n v="52.63"/>
    <n v="6"/>
    <x v="0"/>
    <s v="England"/>
    <x v="7"/>
    <x v="7"/>
  </r>
  <r>
    <x v="11"/>
    <n v="27"/>
    <n v="93"/>
    <n v="65"/>
    <n v="4"/>
    <x v="0"/>
    <n v="41.53"/>
    <n v="6"/>
    <x v="3"/>
    <s v="England"/>
    <x v="7"/>
    <x v="7"/>
  </r>
  <r>
    <x v="12"/>
    <n v="68"/>
    <n v="216"/>
    <n v="136"/>
    <n v="8"/>
    <x v="0"/>
    <n v="50"/>
    <n v="6"/>
    <x v="3"/>
    <s v="England"/>
    <x v="8"/>
    <x v="8"/>
  </r>
  <r>
    <x v="13"/>
    <n v="119"/>
    <n v="225"/>
    <n v="189"/>
    <n v="17"/>
    <x v="0"/>
    <n v="62.96"/>
    <n v="6"/>
    <x v="4"/>
    <s v="England"/>
    <x v="8"/>
    <x v="8"/>
  </r>
  <r>
    <x v="14"/>
    <n v="21"/>
    <n v="39"/>
    <n v="30"/>
    <n v="3"/>
    <x v="0"/>
    <n v="70"/>
    <n v="7"/>
    <x v="3"/>
    <s v="England"/>
    <x v="9"/>
    <x v="9"/>
  </r>
  <r>
    <x v="15"/>
    <n v="11"/>
    <n v="92"/>
    <n v="0"/>
    <n v="0"/>
    <x v="0"/>
    <n v="0"/>
    <n v="6"/>
    <x v="1"/>
    <s v="Sri Lanka"/>
    <x v="10"/>
    <x v="10"/>
  </r>
  <r>
    <x v="16"/>
    <n v="16"/>
    <n v="47"/>
    <n v="42"/>
    <n v="3"/>
    <x v="0"/>
    <n v="38.090000000000003"/>
    <n v="6"/>
    <x v="0"/>
    <s v="Australia"/>
    <x v="11"/>
    <x v="11"/>
  </r>
  <r>
    <x v="17"/>
    <n v="7"/>
    <n v="36"/>
    <n v="25"/>
    <n v="1"/>
    <x v="0"/>
    <n v="28"/>
    <n v="6"/>
    <x v="3"/>
    <s v="Australia"/>
    <x v="11"/>
    <x v="11"/>
  </r>
  <r>
    <x v="18"/>
    <n v="15"/>
    <n v="33"/>
    <n v="23"/>
    <n v="0"/>
    <x v="0"/>
    <n v="65.209999999999994"/>
    <n v="7"/>
    <x v="3"/>
    <s v="Australia"/>
    <x v="12"/>
    <x v="12"/>
  </r>
  <r>
    <x v="19"/>
    <n v="40"/>
    <n v="122"/>
    <n v="107"/>
    <n v="5"/>
    <x v="0"/>
    <n v="37.380000000000003"/>
    <n v="7"/>
    <x v="3"/>
    <s v="Australia"/>
    <x v="12"/>
    <x v="12"/>
  </r>
  <r>
    <x v="20"/>
    <n v="148"/>
    <n v="298"/>
    <n v="213"/>
    <n v="14"/>
    <x v="0"/>
    <n v="69.48"/>
    <n v="6"/>
    <x v="4"/>
    <s v="Australia"/>
    <x v="13"/>
    <x v="13"/>
  </r>
  <r>
    <x v="21"/>
    <n v="6"/>
    <n v="20"/>
    <n v="8"/>
    <n v="1"/>
    <x v="0"/>
    <n v="75"/>
    <n v="6"/>
    <x v="1"/>
    <s v="Australia"/>
    <x v="14"/>
    <x v="14"/>
  </r>
  <r>
    <x v="22"/>
    <n v="17"/>
    <n v="36"/>
    <n v="29"/>
    <n v="2"/>
    <x v="0"/>
    <n v="58.62"/>
    <n v="4"/>
    <x v="1"/>
    <s v="Australia"/>
    <x v="14"/>
    <x v="14"/>
  </r>
  <r>
    <x v="23"/>
    <n v="114"/>
    <n v="228"/>
    <n v="161"/>
    <n v="16"/>
    <x v="0"/>
    <n v="70.8"/>
    <n v="4"/>
    <x v="3"/>
    <s v="Australia"/>
    <x v="15"/>
    <x v="15"/>
  </r>
  <r>
    <x v="24"/>
    <n v="5"/>
    <n v="12"/>
    <n v="9"/>
    <n v="1"/>
    <x v="0"/>
    <n v="55.55"/>
    <n v="4"/>
    <x v="3"/>
    <s v="Australia"/>
    <x v="15"/>
    <x v="15"/>
  </r>
  <r>
    <x v="25"/>
    <n v="0"/>
    <n v="4"/>
    <n v="3"/>
    <n v="0"/>
    <x v="0"/>
    <n v="0"/>
    <n v="4"/>
    <x v="3"/>
    <s v="Zimbabwe"/>
    <x v="16"/>
    <x v="16"/>
  </r>
  <r>
    <x v="26"/>
    <n v="11"/>
    <n v="35"/>
    <n v="24"/>
    <n v="1"/>
    <x v="0"/>
    <n v="45.83"/>
    <n v="4"/>
    <x v="2"/>
    <s v="South Africa"/>
    <x v="17"/>
    <x v="17"/>
  </r>
  <r>
    <x v="27"/>
    <n v="111"/>
    <n v="373"/>
    <n v="270"/>
    <n v="19"/>
    <x v="0"/>
    <n v="41.11"/>
    <n v="4"/>
    <x v="3"/>
    <s v="South Africa"/>
    <x v="18"/>
    <x v="18"/>
  </r>
  <r>
    <x v="28"/>
    <n v="1"/>
    <n v="6"/>
    <n v="5"/>
    <n v="0"/>
    <x v="0"/>
    <n v="20"/>
    <n v="4"/>
    <x v="1"/>
    <s v="South Africa"/>
    <x v="18"/>
    <x v="18"/>
  </r>
  <r>
    <x v="29"/>
    <n v="6"/>
    <n v="27"/>
    <n v="17"/>
    <n v="1"/>
    <x v="0"/>
    <n v="35.29"/>
    <n v="4"/>
    <x v="3"/>
    <s v="South Africa"/>
    <x v="19"/>
    <x v="19"/>
  </r>
  <r>
    <x v="30"/>
    <n v="0"/>
    <n v="1"/>
    <n v="1"/>
    <n v="0"/>
    <x v="0"/>
    <n v="0"/>
    <n v="4"/>
    <x v="3"/>
    <s v="South Africa"/>
    <x v="19"/>
    <x v="19"/>
  </r>
  <r>
    <x v="31"/>
    <n v="73"/>
    <n v="272"/>
    <n v="208"/>
    <n v="8"/>
    <x v="1"/>
    <n v="35.090000000000003"/>
    <n v="5"/>
    <x v="3"/>
    <s v="South Africa"/>
    <x v="20"/>
    <x v="20"/>
  </r>
  <r>
    <x v="32"/>
    <n v="50"/>
    <n v="158"/>
    <n v="118"/>
    <n v="6"/>
    <x v="0"/>
    <n v="42.37"/>
    <n v="4"/>
    <x v="3"/>
    <s v="England"/>
    <x v="21"/>
    <x v="21"/>
  </r>
  <r>
    <x v="33"/>
    <n v="9"/>
    <n v="17"/>
    <n v="19"/>
    <n v="2"/>
    <x v="0"/>
    <n v="47.36"/>
    <n v="4"/>
    <x v="4"/>
    <s v="England"/>
    <x v="21"/>
    <x v="21"/>
  </r>
  <r>
    <x v="34"/>
    <n v="165"/>
    <n v="361"/>
    <n v="296"/>
    <n v="24"/>
    <x v="1"/>
    <n v="55.74"/>
    <n v="4"/>
    <x v="3"/>
    <s v="England"/>
    <x v="22"/>
    <x v="22"/>
  </r>
  <r>
    <x v="35"/>
    <n v="78"/>
    <n v="285"/>
    <n v="213"/>
    <n v="10"/>
    <x v="0"/>
    <n v="36.61"/>
    <n v="4"/>
    <x v="1"/>
    <s v="England"/>
    <x v="23"/>
    <x v="23"/>
  </r>
  <r>
    <x v="36"/>
    <n v="62"/>
    <n v="128"/>
    <n v="114"/>
    <n v="7"/>
    <x v="0"/>
    <n v="54.38"/>
    <n v="4"/>
    <x v="3"/>
    <s v="Zimbabwe"/>
    <x v="24"/>
    <x v="24"/>
  </r>
  <r>
    <x v="37"/>
    <n v="28"/>
    <n v="74"/>
    <n v="52"/>
    <n v="5"/>
    <x v="0"/>
    <n v="53.84"/>
    <n v="4"/>
    <x v="3"/>
    <s v="Sri Lanka"/>
    <x v="25"/>
    <x v="25"/>
  </r>
  <r>
    <x v="38"/>
    <n v="104"/>
    <n v="217"/>
    <n v="161"/>
    <n v="11"/>
    <x v="1"/>
    <n v="64.59"/>
    <n v="4"/>
    <x v="4"/>
    <s v="Sri Lanka"/>
    <x v="25"/>
    <x v="25"/>
  </r>
  <r>
    <x v="39"/>
    <n v="71"/>
    <n v="202"/>
    <n v="152"/>
    <n v="10"/>
    <x v="0"/>
    <n v="46.71"/>
    <n v="4"/>
    <x v="3"/>
    <s v="Sri Lanka"/>
    <x v="26"/>
    <x v="26"/>
  </r>
  <r>
    <x v="40"/>
    <n v="142"/>
    <n v="260"/>
    <n v="224"/>
    <n v="22"/>
    <x v="0"/>
    <n v="63.39"/>
    <n v="4"/>
    <x v="3"/>
    <s v="Sri Lanka"/>
    <x v="27"/>
    <x v="27"/>
  </r>
  <r>
    <x v="41"/>
    <n v="96"/>
    <n v="180"/>
    <n v="140"/>
    <n v="15"/>
    <x v="0"/>
    <n v="68.569999999999993"/>
    <n v="4"/>
    <x v="0"/>
    <s v="Sri Lanka"/>
    <x v="28"/>
    <x v="28"/>
  </r>
  <r>
    <x v="42"/>
    <n v="6"/>
    <n v="25"/>
    <n v="14"/>
    <n v="1"/>
    <x v="0"/>
    <n v="42.85"/>
    <n v="4"/>
    <x v="0"/>
    <s v="Sri Lanka"/>
    <x v="29"/>
    <x v="29"/>
  </r>
  <r>
    <x v="43"/>
    <n v="43"/>
    <n v="55"/>
    <n v="47"/>
    <n v="7"/>
    <x v="0"/>
    <n v="91.48"/>
    <n v="4"/>
    <x v="3"/>
    <s v="New Zealand"/>
    <x v="30"/>
    <x v="30"/>
  </r>
  <r>
    <x v="44"/>
    <n v="11"/>
    <n v="57"/>
    <n v="42"/>
    <n v="0"/>
    <x v="0"/>
    <n v="26.19"/>
    <n v="4"/>
    <x v="4"/>
    <s v="New Zealand"/>
    <x v="30"/>
    <x v="30"/>
  </r>
  <r>
    <x v="45"/>
    <n v="34"/>
    <n v="70"/>
    <n v="43"/>
    <n v="7"/>
    <x v="0"/>
    <n v="79.06"/>
    <n v="4"/>
    <x v="1"/>
    <s v="West Indies"/>
    <x v="23"/>
    <x v="31"/>
  </r>
  <r>
    <x v="46"/>
    <n v="85"/>
    <n v="178"/>
    <n v="130"/>
    <n v="10"/>
    <x v="1"/>
    <n v="65.38"/>
    <n v="5"/>
    <x v="3"/>
    <s v="West Indies"/>
    <x v="23"/>
    <x v="31"/>
  </r>
  <r>
    <x v="47"/>
    <n v="179"/>
    <n v="414"/>
    <n v="322"/>
    <n v="24"/>
    <x v="1"/>
    <n v="55.59"/>
    <n v="4"/>
    <x v="3"/>
    <s v="West Indies"/>
    <x v="31"/>
    <x v="32"/>
  </r>
  <r>
    <x v="48"/>
    <n v="54"/>
    <n v="180"/>
    <n v="138"/>
    <n v="3"/>
    <x v="0"/>
    <n v="39.130000000000003"/>
    <n v="4"/>
    <x v="3"/>
    <s v="West Indies"/>
    <x v="31"/>
    <x v="32"/>
  </r>
  <r>
    <x v="49"/>
    <n v="40"/>
    <n v="72"/>
    <n v="55"/>
    <n v="9"/>
    <x v="0"/>
    <n v="72.72"/>
    <n v="4"/>
    <x v="3"/>
    <s v="West Indies"/>
    <x v="32"/>
    <x v="33"/>
  </r>
  <r>
    <x v="50"/>
    <n v="10"/>
    <n v="38"/>
    <n v="24"/>
    <n v="2"/>
    <x v="0"/>
    <n v="41.66"/>
    <n v="4"/>
    <x v="3"/>
    <s v="West Indies"/>
    <x v="32"/>
    <x v="33"/>
  </r>
  <r>
    <x v="51"/>
    <n v="4"/>
    <n v="7"/>
    <n v="4"/>
    <n v="1"/>
    <x v="0"/>
    <n v="100"/>
    <n v="4"/>
    <x v="3"/>
    <s v="New Zealand"/>
    <x v="28"/>
    <x v="34"/>
  </r>
  <r>
    <x v="52"/>
    <n v="0"/>
    <n v="3"/>
    <n v="0"/>
    <n v="0"/>
    <x v="0"/>
    <s v="-"/>
    <n v="4"/>
    <x v="4"/>
    <s v="New Zealand"/>
    <x v="28"/>
    <x v="34"/>
  </r>
  <r>
    <x v="53"/>
    <n v="52"/>
    <n v="98"/>
    <n v="88"/>
    <n v="5"/>
    <x v="0"/>
    <n v="59.09"/>
    <n v="4"/>
    <x v="4"/>
    <s v="New Zealand"/>
    <x v="22"/>
    <x v="35"/>
  </r>
  <r>
    <x v="54"/>
    <n v="2"/>
    <n v="8"/>
    <n v="8"/>
    <n v="0"/>
    <x v="0"/>
    <n v="25"/>
    <n v="4"/>
    <x v="0"/>
    <s v="New Zealand"/>
    <x v="33"/>
    <x v="36"/>
  </r>
  <r>
    <x v="55"/>
    <n v="24"/>
    <n v="71"/>
    <n v="41"/>
    <n v="4"/>
    <x v="0"/>
    <n v="58.53"/>
    <n v="4"/>
    <x v="0"/>
    <s v="England"/>
    <x v="34"/>
    <x v="37"/>
  </r>
  <r>
    <x v="56"/>
    <n v="122"/>
    <n v="263"/>
    <n v="177"/>
    <n v="19"/>
    <x v="1"/>
    <n v="68.92"/>
    <n v="4"/>
    <x v="3"/>
    <s v="England"/>
    <x v="34"/>
    <x v="37"/>
  </r>
  <r>
    <x v="57"/>
    <n v="31"/>
    <n v="81"/>
    <n v="59"/>
    <n v="5"/>
    <x v="0"/>
    <n v="52.54"/>
    <n v="4"/>
    <x v="0"/>
    <s v="England"/>
    <x v="7"/>
    <x v="38"/>
  </r>
  <r>
    <x v="58"/>
    <n v="177"/>
    <n v="462"/>
    <n v="360"/>
    <n v="26"/>
    <x v="0"/>
    <n v="49.16"/>
    <n v="4"/>
    <x v="3"/>
    <s v="England"/>
    <x v="35"/>
    <x v="39"/>
  </r>
  <r>
    <x v="59"/>
    <n v="74"/>
    <n v="111"/>
    <n v="97"/>
    <n v="11"/>
    <x v="1"/>
    <n v="76.28"/>
    <n v="4"/>
    <x v="3"/>
    <s v="England"/>
    <x v="35"/>
    <x v="39"/>
  </r>
  <r>
    <x v="60"/>
    <n v="10"/>
    <n v="12"/>
    <n v="11"/>
    <n v="2"/>
    <x v="0"/>
    <n v="90.9"/>
    <n v="4"/>
    <x v="3"/>
    <s v="Australia"/>
    <x v="24"/>
    <x v="40"/>
  </r>
  <r>
    <x v="61"/>
    <n v="0"/>
    <n v="6"/>
    <n v="7"/>
    <n v="0"/>
    <x v="0"/>
    <n v="0"/>
    <n v="4"/>
    <x v="0"/>
    <s v="Australia"/>
    <x v="24"/>
    <x v="40"/>
  </r>
  <r>
    <x v="62"/>
    <n v="42"/>
    <n v="80"/>
    <n v="64"/>
    <n v="7"/>
    <x v="0"/>
    <n v="65.62"/>
    <n v="4"/>
    <x v="3"/>
    <s v="South Africa"/>
    <x v="29"/>
    <x v="41"/>
  </r>
  <r>
    <x v="63"/>
    <n v="7"/>
    <n v="43"/>
    <n v="33"/>
    <n v="1"/>
    <x v="0"/>
    <n v="21.21"/>
    <n v="4"/>
    <x v="3"/>
    <s v="South Africa"/>
    <x v="29"/>
    <x v="41"/>
  </r>
  <r>
    <x v="64"/>
    <n v="18"/>
    <n v="91"/>
    <n v="62"/>
    <n v="3"/>
    <x v="0"/>
    <n v="29.03"/>
    <n v="4"/>
    <x v="0"/>
    <s v="South Africa"/>
    <x v="21"/>
    <x v="42"/>
  </r>
  <r>
    <x v="65"/>
    <n v="2"/>
    <n v="28"/>
    <n v="25"/>
    <n v="0"/>
    <x v="0"/>
    <n v="8"/>
    <n v="4"/>
    <x v="3"/>
    <s v="South Africa"/>
    <x v="21"/>
    <x v="42"/>
  </r>
  <r>
    <x v="66"/>
    <n v="61"/>
    <n v="211"/>
    <n v="173"/>
    <n v="4"/>
    <x v="1"/>
    <n v="35.26"/>
    <n v="4"/>
    <x v="3"/>
    <s v="South Africa"/>
    <x v="36"/>
    <x v="43"/>
  </r>
  <r>
    <x v="67"/>
    <n v="36"/>
    <n v="129"/>
    <n v="98"/>
    <n v="4"/>
    <x v="0"/>
    <n v="36.729999999999997"/>
    <n v="5"/>
    <x v="3"/>
    <s v="South Africa"/>
    <x v="36"/>
    <x v="43"/>
  </r>
  <r>
    <x v="68"/>
    <n v="15"/>
    <n v="58"/>
    <n v="45"/>
    <n v="2"/>
    <x v="0"/>
    <n v="33.33"/>
    <n v="4"/>
    <x v="0"/>
    <s v="South Africa"/>
    <x v="17"/>
    <x v="44"/>
  </r>
  <r>
    <x v="69"/>
    <n v="4"/>
    <n v="32"/>
    <n v="25"/>
    <n v="1"/>
    <x v="0"/>
    <n v="16"/>
    <n v="4"/>
    <x v="3"/>
    <s v="South Africa"/>
    <x v="17"/>
    <x v="44"/>
  </r>
  <r>
    <x v="70"/>
    <n v="169"/>
    <n v="329"/>
    <n v="254"/>
    <n v="26"/>
    <x v="0"/>
    <n v="66.53"/>
    <n v="5"/>
    <x v="3"/>
    <s v="South Africa"/>
    <x v="20"/>
    <x v="45"/>
  </r>
  <r>
    <x v="71"/>
    <n v="9"/>
    <n v="38"/>
    <n v="28"/>
    <n v="1"/>
    <x v="0"/>
    <n v="32.14"/>
    <n v="5"/>
    <x v="3"/>
    <s v="South Africa"/>
    <x v="20"/>
    <x v="45"/>
  </r>
  <r>
    <x v="72"/>
    <n v="35"/>
    <n v="72"/>
    <n v="55"/>
    <n v="7"/>
    <x v="0"/>
    <n v="63.63"/>
    <n v="4"/>
    <x v="3"/>
    <s v="South Africa"/>
    <x v="18"/>
    <x v="46"/>
  </r>
  <r>
    <x v="73"/>
    <n v="9"/>
    <n v="13"/>
    <n v="11"/>
    <n v="2"/>
    <x v="0"/>
    <n v="81.81"/>
    <n v="4"/>
    <x v="3"/>
    <s v="South Africa"/>
    <x v="18"/>
    <x v="46"/>
  </r>
  <r>
    <x v="74"/>
    <n v="7"/>
    <n v="40"/>
    <n v="30"/>
    <n v="1"/>
    <x v="0"/>
    <n v="23.33"/>
    <n v="4"/>
    <x v="0"/>
    <s v="West Indies"/>
    <x v="37"/>
    <x v="47"/>
  </r>
  <r>
    <x v="75"/>
    <n v="15"/>
    <n v="43"/>
    <n v="36"/>
    <n v="1"/>
    <x v="0"/>
    <n v="41.66"/>
    <n v="4"/>
    <x v="4"/>
    <s v="West Indies"/>
    <x v="37"/>
    <x v="47"/>
  </r>
  <r>
    <x v="76"/>
    <n v="88"/>
    <n v="306"/>
    <n v="233"/>
    <n v="9"/>
    <x v="0"/>
    <n v="37.76"/>
    <n v="4"/>
    <x v="2"/>
    <s v="West Indies"/>
    <x v="38"/>
    <x v="48"/>
  </r>
  <r>
    <x v="77"/>
    <n v="92"/>
    <n v="222"/>
    <n v="147"/>
    <n v="14"/>
    <x v="1"/>
    <n v="62.58"/>
    <n v="4"/>
    <x v="3"/>
    <s v="West Indies"/>
    <x v="39"/>
    <x v="49"/>
  </r>
  <r>
    <x v="78"/>
    <n v="4"/>
    <n v="25"/>
    <n v="14"/>
    <n v="0"/>
    <x v="0"/>
    <n v="28.57"/>
    <n v="4"/>
    <x v="3"/>
    <s v="West Indies"/>
    <x v="39"/>
    <x v="49"/>
  </r>
  <r>
    <x v="79"/>
    <n v="83"/>
    <n v="287"/>
    <n v="231"/>
    <n v="9"/>
    <x v="0"/>
    <n v="35.93"/>
    <n v="4"/>
    <x v="3"/>
    <s v="West Indies"/>
    <x v="40"/>
    <x v="50"/>
  </r>
  <r>
    <x v="80"/>
    <n v="143"/>
    <n v="292"/>
    <n v="247"/>
    <n v="20"/>
    <x v="0"/>
    <n v="57.89"/>
    <n v="4"/>
    <x v="3"/>
    <s v="Sri Lanka"/>
    <x v="41"/>
    <x v="51"/>
  </r>
  <r>
    <x v="81"/>
    <n v="139"/>
    <n v="397"/>
    <n v="266"/>
    <n v="16"/>
    <x v="0"/>
    <n v="52.25"/>
    <n v="4"/>
    <x v="3"/>
    <s v="Sri Lanka"/>
    <x v="25"/>
    <x v="52"/>
  </r>
  <r>
    <x v="82"/>
    <n v="8"/>
    <n v="43"/>
    <n v="44"/>
    <n v="1"/>
    <x v="0"/>
    <n v="18.18"/>
    <n v="4"/>
    <x v="3"/>
    <s v="Sri Lanka"/>
    <x v="25"/>
    <x v="52"/>
  </r>
  <r>
    <x v="83"/>
    <n v="23"/>
    <n v="129"/>
    <n v="93"/>
    <n v="2"/>
    <x v="0"/>
    <n v="24.73"/>
    <n v="4"/>
    <x v="3"/>
    <s v="Sri Lanka"/>
    <x v="32"/>
    <x v="53"/>
  </r>
  <r>
    <x v="84"/>
    <n v="15"/>
    <n v="38"/>
    <n v="20"/>
    <n v="1"/>
    <x v="1"/>
    <n v="75"/>
    <n v="4"/>
    <x v="0"/>
    <s v="Sri Lanka"/>
    <x v="31"/>
    <x v="54"/>
  </r>
  <r>
    <x v="85"/>
    <n v="148"/>
    <n v="320"/>
    <n v="244"/>
    <n v="20"/>
    <x v="2"/>
    <n v="60.65"/>
    <n v="5"/>
    <x v="0"/>
    <s v="Sri Lanka"/>
    <x v="23"/>
    <x v="55"/>
  </r>
  <r>
    <x v="86"/>
    <n v="13"/>
    <n v="28"/>
    <n v="16"/>
    <n v="1"/>
    <x v="0"/>
    <n v="81.25"/>
    <n v="4"/>
    <x v="3"/>
    <s v="Sri Lanka"/>
    <x v="23"/>
    <x v="55"/>
  </r>
  <r>
    <x v="87"/>
    <n v="4"/>
    <n v="7"/>
    <n v="5"/>
    <n v="1"/>
    <x v="0"/>
    <n v="80"/>
    <n v="4"/>
    <x v="3"/>
    <s v="Australia"/>
    <x v="22"/>
    <x v="56"/>
  </r>
  <r>
    <x v="88"/>
    <n v="155"/>
    <n v="286"/>
    <n v="191"/>
    <n v="14"/>
    <x v="3"/>
    <n v="81.150000000000006"/>
    <n v="4"/>
    <x v="4"/>
    <s v="Australia"/>
    <x v="22"/>
    <x v="56"/>
  </r>
  <r>
    <x v="89"/>
    <n v="79"/>
    <n v="109"/>
    <n v="86"/>
    <n v="12"/>
    <x v="4"/>
    <n v="91.86"/>
    <n v="4"/>
    <x v="3"/>
    <s v="Australia"/>
    <x v="21"/>
    <x v="57"/>
  </r>
  <r>
    <x v="90"/>
    <n v="177"/>
    <n v="298"/>
    <n v="207"/>
    <n v="29"/>
    <x v="2"/>
    <n v="85.5"/>
    <n v="4"/>
    <x v="0"/>
    <s v="Australia"/>
    <x v="28"/>
    <x v="58"/>
  </r>
  <r>
    <x v="91"/>
    <n v="31"/>
    <n v="75"/>
    <n v="64"/>
    <n v="4"/>
    <x v="0"/>
    <n v="48.43"/>
    <n v="4"/>
    <x v="3"/>
    <s v="Australia"/>
    <x v="28"/>
    <x v="58"/>
  </r>
  <r>
    <x v="92"/>
    <n v="34"/>
    <n v="103"/>
    <n v="68"/>
    <n v="3"/>
    <x v="0"/>
    <n v="50"/>
    <n v="5"/>
    <x v="3"/>
    <s v="Zimbabwe"/>
    <x v="16"/>
    <x v="59"/>
  </r>
  <r>
    <x v="93"/>
    <n v="7"/>
    <n v="27"/>
    <n v="14"/>
    <n v="0"/>
    <x v="0"/>
    <n v="50"/>
    <n v="4"/>
    <x v="3"/>
    <s v="Zimbabwe"/>
    <x v="16"/>
    <x v="59"/>
  </r>
  <r>
    <x v="94"/>
    <n v="47"/>
    <n v="95"/>
    <n v="72"/>
    <n v="7"/>
    <x v="0"/>
    <n v="65.27"/>
    <n v="5"/>
    <x v="3"/>
    <s v="New Zealand"/>
    <x v="42"/>
    <x v="60"/>
  </r>
  <r>
    <x v="95"/>
    <n v="113"/>
    <n v="200"/>
    <n v="151"/>
    <n v="13"/>
    <x v="4"/>
    <n v="74.83"/>
    <n v="5"/>
    <x v="3"/>
    <s v="New Zealand"/>
    <x v="42"/>
    <x v="60"/>
  </r>
  <r>
    <x v="96"/>
    <n v="67"/>
    <n v="118"/>
    <n v="93"/>
    <n v="9"/>
    <x v="1"/>
    <n v="72.040000000000006"/>
    <n v="4"/>
    <x v="1"/>
    <s v="New Zealand"/>
    <x v="30"/>
    <x v="61"/>
  </r>
  <r>
    <x v="97"/>
    <n v="0"/>
    <n v="5"/>
    <n v="3"/>
    <n v="0"/>
    <x v="0"/>
    <n v="0"/>
    <n v="4"/>
    <x v="3"/>
    <s v="Pakistan"/>
    <x v="22"/>
    <x v="62"/>
  </r>
  <r>
    <x v="98"/>
    <n v="136"/>
    <n v="405"/>
    <n v="273"/>
    <n v="18"/>
    <x v="0"/>
    <n v="49.81"/>
    <n v="4"/>
    <x v="3"/>
    <s v="Pakistan"/>
    <x v="22"/>
    <x v="62"/>
  </r>
  <r>
    <x v="99"/>
    <n v="6"/>
    <n v="13"/>
    <n v="11"/>
    <n v="1"/>
    <x v="0"/>
    <n v="54.54"/>
    <n v="4"/>
    <x v="1"/>
    <s v="Pakistan"/>
    <x v="24"/>
    <x v="63"/>
  </r>
  <r>
    <x v="100"/>
    <n v="29"/>
    <n v="99"/>
    <n v="65"/>
    <n v="4"/>
    <x v="0"/>
    <n v="44.61"/>
    <n v="4"/>
    <x v="3"/>
    <s v="Pakistan"/>
    <x v="24"/>
    <x v="63"/>
  </r>
  <r>
    <x v="101"/>
    <n v="0"/>
    <n v="2"/>
    <n v="1"/>
    <n v="0"/>
    <x v="0"/>
    <n v="0"/>
    <n v="5"/>
    <x v="0"/>
    <s v="Pakistan"/>
    <x v="21"/>
    <x v="64"/>
  </r>
  <r>
    <x v="102"/>
    <n v="9"/>
    <n v="18"/>
    <n v="13"/>
    <n v="1"/>
    <x v="0"/>
    <n v="69.23"/>
    <n v="4"/>
    <x v="2"/>
    <s v="Pakistan"/>
    <x v="21"/>
    <x v="64"/>
  </r>
  <r>
    <x v="103"/>
    <n v="53"/>
    <n v="94"/>
    <n v="54"/>
    <n v="10"/>
    <x v="0"/>
    <n v="98.14"/>
    <n v="4"/>
    <x v="3"/>
    <s v="Sri Lanka"/>
    <x v="25"/>
    <x v="65"/>
  </r>
  <r>
    <x v="104"/>
    <n v="124"/>
    <n v="308"/>
    <n v="235"/>
    <n v="10"/>
    <x v="1"/>
    <n v="52.76"/>
    <n v="4"/>
    <x v="4"/>
    <s v="Sri Lanka"/>
    <x v="25"/>
    <x v="65"/>
  </r>
  <r>
    <x v="105"/>
    <n v="18"/>
    <n v="61"/>
    <n v="34"/>
    <n v="3"/>
    <x v="0"/>
    <n v="52.94"/>
    <n v="4"/>
    <x v="0"/>
    <s v="New Zealand"/>
    <x v="32"/>
    <x v="66"/>
  </r>
  <r>
    <x v="106"/>
    <n v="126"/>
    <n v="397"/>
    <n v="248"/>
    <n v="14"/>
    <x v="0"/>
    <n v="50.8"/>
    <n v="4"/>
    <x v="4"/>
    <s v="New Zealand"/>
    <x v="32"/>
    <x v="66"/>
  </r>
  <r>
    <x v="107"/>
    <n v="15"/>
    <n v="76"/>
    <n v="54"/>
    <n v="3"/>
    <x v="0"/>
    <n v="27.77"/>
    <n v="4"/>
    <x v="3"/>
    <s v="New Zealand"/>
    <x v="36"/>
    <x v="67"/>
  </r>
  <r>
    <x v="108"/>
    <n v="44"/>
    <n v="58"/>
    <n v="39"/>
    <n v="8"/>
    <x v="0"/>
    <n v="112.82"/>
    <n v="4"/>
    <x v="4"/>
    <s v="New Zealand"/>
    <x v="36"/>
    <x v="67"/>
  </r>
  <r>
    <x v="109"/>
    <n v="217"/>
    <n v="494"/>
    <n v="344"/>
    <n v="29"/>
    <x v="0"/>
    <n v="63.08"/>
    <n v="4"/>
    <x v="3"/>
    <s v="New Zealand"/>
    <x v="29"/>
    <x v="68"/>
  </r>
  <r>
    <x v="110"/>
    <n v="15"/>
    <n v="16"/>
    <n v="10"/>
    <n v="3"/>
    <x v="0"/>
    <n v="150"/>
    <n v="2"/>
    <x v="0"/>
    <s v="New Zealand"/>
    <x v="29"/>
    <x v="68"/>
  </r>
  <r>
    <x v="111"/>
    <n v="61"/>
    <n v="181"/>
    <n v="133"/>
    <n v="8"/>
    <x v="0"/>
    <n v="45.86"/>
    <n v="5"/>
    <x v="3"/>
    <s v="Australia"/>
    <x v="14"/>
    <x v="69"/>
  </r>
  <r>
    <x v="112"/>
    <n v="0"/>
    <n v="6"/>
    <n v="5"/>
    <n v="0"/>
    <x v="0"/>
    <n v="0"/>
    <n v="5"/>
    <x v="1"/>
    <s v="Australia"/>
    <x v="14"/>
    <x v="69"/>
  </r>
  <r>
    <x v="113"/>
    <n v="116"/>
    <n v="283"/>
    <n v="191"/>
    <n v="9"/>
    <x v="1"/>
    <n v="60.73"/>
    <n v="4"/>
    <x v="3"/>
    <s v="Australia"/>
    <x v="12"/>
    <x v="70"/>
  </r>
  <r>
    <x v="114"/>
    <n v="52"/>
    <n v="162"/>
    <n v="122"/>
    <n v="4"/>
    <x v="0"/>
    <n v="42.62"/>
    <n v="4"/>
    <x v="1"/>
    <s v="Australia"/>
    <x v="12"/>
    <x v="70"/>
  </r>
  <r>
    <x v="115"/>
    <n v="45"/>
    <n v="82"/>
    <n v="53"/>
    <n v="8"/>
    <x v="0"/>
    <n v="84.9"/>
    <n v="4"/>
    <x v="1"/>
    <s v="Australia"/>
    <x v="13"/>
    <x v="71"/>
  </r>
  <r>
    <x v="116"/>
    <n v="4"/>
    <n v="6"/>
    <n v="4"/>
    <n v="1"/>
    <x v="0"/>
    <n v="100"/>
    <n v="4"/>
    <x v="3"/>
    <s v="Australia"/>
    <x v="13"/>
    <x v="71"/>
  </r>
  <r>
    <x v="117"/>
    <n v="97"/>
    <n v="208"/>
    <n v="163"/>
    <n v="12"/>
    <x v="4"/>
    <n v="59.5"/>
    <n v="4"/>
    <x v="3"/>
    <s v="South Africa"/>
    <x v="23"/>
    <x v="72"/>
  </r>
  <r>
    <x v="118"/>
    <n v="8"/>
    <n v="20"/>
    <n v="11"/>
    <n v="2"/>
    <x v="0"/>
    <n v="72.72"/>
    <n v="4"/>
    <x v="1"/>
    <s v="South Africa"/>
    <x v="23"/>
    <x v="72"/>
  </r>
  <r>
    <x v="119"/>
    <n v="21"/>
    <n v="120"/>
    <n v="76"/>
    <n v="3"/>
    <x v="0"/>
    <n v="27.63"/>
    <n v="4"/>
    <x v="3"/>
    <s v="South Africa"/>
    <x v="28"/>
    <x v="73"/>
  </r>
  <r>
    <x v="120"/>
    <n v="20"/>
    <n v="76"/>
    <n v="53"/>
    <n v="2"/>
    <x v="0"/>
    <n v="37.729999999999997"/>
    <n v="4"/>
    <x v="3"/>
    <s v="South Africa"/>
    <x v="28"/>
    <x v="73"/>
  </r>
  <r>
    <x v="121"/>
    <n v="18"/>
    <n v="63"/>
    <n v="41"/>
    <n v="1"/>
    <x v="0"/>
    <n v="43.9"/>
    <n v="5"/>
    <x v="3"/>
    <s v="Bangladesh"/>
    <x v="43"/>
    <x v="74"/>
  </r>
  <r>
    <x v="122"/>
    <n v="122"/>
    <n v="283"/>
    <n v="233"/>
    <n v="19"/>
    <x v="0"/>
    <n v="52.36"/>
    <n v="4"/>
    <x v="3"/>
    <s v="Zimbabwe"/>
    <x v="24"/>
    <x v="75"/>
  </r>
  <r>
    <x v="123"/>
    <n v="39"/>
    <n v="45"/>
    <n v="39"/>
    <n v="8"/>
    <x v="0"/>
    <n v="100"/>
    <n v="4"/>
    <x v="3"/>
    <s v="Zimbabwe"/>
    <x v="24"/>
    <x v="75"/>
  </r>
  <r>
    <x v="124"/>
    <n v="201"/>
    <n v="392"/>
    <n v="281"/>
    <n v="27"/>
    <x v="0"/>
    <n v="71.53"/>
    <n v="4"/>
    <x v="4"/>
    <s v="Zimbabwe"/>
    <x v="31"/>
    <x v="76"/>
  </r>
  <r>
    <x v="125"/>
    <n v="76"/>
    <n v="138"/>
    <n v="114"/>
    <n v="13"/>
    <x v="0"/>
    <n v="66.66"/>
    <n v="4"/>
    <x v="3"/>
    <s v="Australia"/>
    <x v="23"/>
    <x v="77"/>
  </r>
  <r>
    <x v="126"/>
    <n v="65"/>
    <n v="153"/>
    <n v="107"/>
    <n v="11"/>
    <x v="0"/>
    <n v="60.74"/>
    <n v="5"/>
    <x v="3"/>
    <s v="Australia"/>
    <x v="23"/>
    <x v="77"/>
  </r>
  <r>
    <x v="127"/>
    <n v="10"/>
    <n v="25"/>
    <n v="18"/>
    <n v="2"/>
    <x v="0"/>
    <n v="55.55"/>
    <n v="4"/>
    <x v="1"/>
    <s v="Australia"/>
    <x v="21"/>
    <x v="78"/>
  </r>
  <r>
    <x v="128"/>
    <n v="10"/>
    <n v="26"/>
    <n v="23"/>
    <n v="2"/>
    <x v="0"/>
    <n v="43.47"/>
    <n v="4"/>
    <x v="3"/>
    <s v="Australia"/>
    <x v="21"/>
    <x v="78"/>
  </r>
  <r>
    <x v="129"/>
    <n v="126"/>
    <n v="346"/>
    <n v="230"/>
    <n v="15"/>
    <x v="4"/>
    <n v="54.78"/>
    <n v="4"/>
    <x v="3"/>
    <s v="Australia"/>
    <x v="22"/>
    <x v="79"/>
  </r>
  <r>
    <x v="130"/>
    <n v="17"/>
    <n v="27"/>
    <n v="17"/>
    <n v="3"/>
    <x v="0"/>
    <n v="100"/>
    <n v="4"/>
    <x v="3"/>
    <s v="Australia"/>
    <x v="22"/>
    <x v="79"/>
  </r>
  <r>
    <x v="131"/>
    <n v="74"/>
    <n v="179"/>
    <n v="128"/>
    <n v="12"/>
    <x v="0"/>
    <n v="57.81"/>
    <n v="4"/>
    <x v="3"/>
    <s v="Zimbabwe"/>
    <x v="44"/>
    <x v="80"/>
  </r>
  <r>
    <x v="132"/>
    <n v="36"/>
    <n v="41"/>
    <n v="49"/>
    <n v="4"/>
    <x v="0"/>
    <n v="73.459999999999994"/>
    <n v="4"/>
    <x v="4"/>
    <s v="Zimbabwe"/>
    <x v="44"/>
    <x v="80"/>
  </r>
  <r>
    <x v="133"/>
    <n v="20"/>
    <n v="78"/>
    <n v="46"/>
    <n v="2"/>
    <x v="1"/>
    <n v="43.47"/>
    <n v="4"/>
    <x v="0"/>
    <s v="Zimbabwe"/>
    <x v="16"/>
    <x v="81"/>
  </r>
  <r>
    <x v="134"/>
    <n v="69"/>
    <n v="185"/>
    <n v="135"/>
    <n v="9"/>
    <x v="0"/>
    <n v="51.11"/>
    <n v="4"/>
    <x v="3"/>
    <s v="Zimbabwe"/>
    <x v="16"/>
    <x v="81"/>
  </r>
  <r>
    <x v="135"/>
    <n v="155"/>
    <n v="233"/>
    <n v="184"/>
    <n v="23"/>
    <x v="1"/>
    <n v="84.23"/>
    <n v="4"/>
    <x v="3"/>
    <s v="South Africa"/>
    <x v="45"/>
    <x v="82"/>
  </r>
  <r>
    <x v="136"/>
    <n v="15"/>
    <n v="60"/>
    <n v="35"/>
    <n v="2"/>
    <x v="0"/>
    <n v="42.85"/>
    <n v="4"/>
    <x v="3"/>
    <s v="South Africa"/>
    <x v="45"/>
    <x v="82"/>
  </r>
  <r>
    <x v="137"/>
    <n v="1"/>
    <n v="10"/>
    <n v="4"/>
    <n v="0"/>
    <x v="0"/>
    <n v="25"/>
    <n v="4"/>
    <x v="3"/>
    <s v="South Africa"/>
    <x v="19"/>
    <x v="83"/>
  </r>
  <r>
    <x v="138"/>
    <n v="22"/>
    <n v="54"/>
    <n v="45"/>
    <n v="4"/>
    <x v="0"/>
    <n v="48.88"/>
    <n v="4"/>
    <x v="4"/>
    <s v="South Africa"/>
    <x v="19"/>
    <x v="83"/>
  </r>
  <r>
    <x v="139"/>
    <n v="88"/>
    <n v="229"/>
    <n v="144"/>
    <n v="13"/>
    <x v="0"/>
    <n v="61.11"/>
    <n v="5"/>
    <x v="3"/>
    <s v="England"/>
    <x v="32"/>
    <x v="84"/>
  </r>
  <r>
    <x v="140"/>
    <n v="103"/>
    <n v="254"/>
    <n v="197"/>
    <n v="12"/>
    <x v="1"/>
    <n v="52.28"/>
    <n v="4"/>
    <x v="3"/>
    <s v="England"/>
    <x v="29"/>
    <x v="85"/>
  </r>
  <r>
    <x v="141"/>
    <n v="26"/>
    <n v="87"/>
    <n v="81"/>
    <n v="4"/>
    <x v="0"/>
    <n v="32.090000000000003"/>
    <n v="4"/>
    <x v="3"/>
    <s v="England"/>
    <x v="29"/>
    <x v="85"/>
  </r>
  <r>
    <x v="142"/>
    <n v="90"/>
    <n v="263"/>
    <n v="198"/>
    <n v="13"/>
    <x v="0"/>
    <n v="45.45"/>
    <n v="4"/>
    <x v="5"/>
    <s v="England"/>
    <x v="28"/>
    <x v="86"/>
  </r>
  <r>
    <x v="143"/>
    <n v="176"/>
    <n v="440"/>
    <n v="316"/>
    <n v="23"/>
    <x v="0"/>
    <n v="55.69"/>
    <n v="4"/>
    <x v="3"/>
    <s v="Zimbabwe"/>
    <x v="31"/>
    <x v="87"/>
  </r>
  <r>
    <x v="144"/>
    <n v="36"/>
    <n v="124"/>
    <n v="119"/>
    <n v="5"/>
    <x v="0"/>
    <n v="30.25"/>
    <n v="4"/>
    <x v="1"/>
    <s v="Zimbabwe"/>
    <x v="24"/>
    <x v="88"/>
  </r>
  <r>
    <x v="145"/>
    <n v="42"/>
    <n v="78"/>
    <n v="52"/>
    <n v="7"/>
    <x v="1"/>
    <n v="80.760000000000005"/>
    <n v="5"/>
    <x v="1"/>
    <s v="Zimbabwe"/>
    <x v="24"/>
    <x v="88"/>
  </r>
  <r>
    <x v="146"/>
    <n v="79"/>
    <n v="191"/>
    <n v="136"/>
    <n v="13"/>
    <x v="0"/>
    <n v="58.08"/>
    <n v="4"/>
    <x v="1"/>
    <s v="West Indies"/>
    <x v="40"/>
    <x v="89"/>
  </r>
  <r>
    <x v="147"/>
    <n v="117"/>
    <n v="356"/>
    <n v="260"/>
    <n v="14"/>
    <x v="0"/>
    <n v="45"/>
    <n v="4"/>
    <x v="1"/>
    <s v="West Indies"/>
    <x v="38"/>
    <x v="90"/>
  </r>
  <r>
    <x v="148"/>
    <n v="0"/>
    <n v="16"/>
    <n v="4"/>
    <n v="0"/>
    <x v="0"/>
    <n v="0"/>
    <n v="4"/>
    <x v="1"/>
    <s v="West Indies"/>
    <x v="38"/>
    <x v="90"/>
  </r>
  <r>
    <x v="149"/>
    <n v="0"/>
    <n v="4"/>
    <n v="2"/>
    <n v="0"/>
    <x v="0"/>
    <n v="0"/>
    <n v="4"/>
    <x v="3"/>
    <s v="West Indies"/>
    <x v="39"/>
    <x v="91"/>
  </r>
  <r>
    <x v="150"/>
    <n v="8"/>
    <n v="32"/>
    <n v="17"/>
    <n v="1"/>
    <x v="0"/>
    <n v="47.05"/>
    <n v="4"/>
    <x v="1"/>
    <s v="West Indies"/>
    <x v="39"/>
    <x v="91"/>
  </r>
  <r>
    <x v="151"/>
    <n v="0"/>
    <n v="2"/>
    <n v="1"/>
    <n v="0"/>
    <x v="0"/>
    <n v="0"/>
    <n v="4"/>
    <x v="3"/>
    <s v="West Indies"/>
    <x v="46"/>
    <x v="92"/>
  </r>
  <r>
    <x v="152"/>
    <n v="41"/>
    <n v="94"/>
    <n v="63"/>
    <n v="7"/>
    <x v="0"/>
    <n v="65.069999999999993"/>
    <n v="4"/>
    <x v="0"/>
    <s v="West Indies"/>
    <x v="37"/>
    <x v="93"/>
  </r>
  <r>
    <x v="153"/>
    <n v="86"/>
    <n v="162"/>
    <n v="139"/>
    <n v="13"/>
    <x v="0"/>
    <n v="61.87"/>
    <n v="4"/>
    <x v="0"/>
    <s v="West Indies"/>
    <x v="37"/>
    <x v="93"/>
  </r>
  <r>
    <x v="154"/>
    <n v="16"/>
    <n v="94"/>
    <n v="61"/>
    <n v="2"/>
    <x v="0"/>
    <n v="26.22"/>
    <n v="5"/>
    <x v="3"/>
    <s v="England"/>
    <x v="7"/>
    <x v="94"/>
  </r>
  <r>
    <x v="155"/>
    <n v="12"/>
    <n v="51"/>
    <n v="35"/>
    <n v="2"/>
    <x v="0"/>
    <n v="34.28"/>
    <n v="4"/>
    <x v="0"/>
    <s v="England"/>
    <x v="7"/>
    <x v="94"/>
  </r>
  <r>
    <x v="156"/>
    <n v="34"/>
    <n v="90"/>
    <n v="68"/>
    <n v="6"/>
    <x v="0"/>
    <n v="50"/>
    <n v="4"/>
    <x v="0"/>
    <s v="England"/>
    <x v="35"/>
    <x v="95"/>
  </r>
  <r>
    <x v="157"/>
    <n v="92"/>
    <n v="160"/>
    <n v="113"/>
    <n v="17"/>
    <x v="0"/>
    <n v="81.41"/>
    <n v="4"/>
    <x v="0"/>
    <s v="England"/>
    <x v="35"/>
    <x v="95"/>
  </r>
  <r>
    <x v="158"/>
    <n v="193"/>
    <n v="434"/>
    <n v="330"/>
    <n v="19"/>
    <x v="2"/>
    <n v="58.48"/>
    <n v="4"/>
    <x v="1"/>
    <s v="England"/>
    <x v="47"/>
    <x v="96"/>
  </r>
  <r>
    <x v="159"/>
    <n v="54"/>
    <n v="114"/>
    <n v="89"/>
    <n v="10"/>
    <x v="0"/>
    <n v="60.67"/>
    <n v="4"/>
    <x v="1"/>
    <s v="England"/>
    <x v="9"/>
    <x v="97"/>
  </r>
  <r>
    <x v="160"/>
    <n v="35"/>
    <n v="96"/>
    <n v="88"/>
    <n v="5"/>
    <x v="0"/>
    <n v="39.770000000000003"/>
    <n v="4"/>
    <x v="3"/>
    <s v="West Indies"/>
    <x v="23"/>
    <x v="98"/>
  </r>
  <r>
    <x v="161"/>
    <n v="43"/>
    <n v="156"/>
    <n v="113"/>
    <n v="5"/>
    <x v="0"/>
    <n v="38.049999999999997"/>
    <n v="4"/>
    <x v="0"/>
    <s v="West Indies"/>
    <x v="22"/>
    <x v="99"/>
  </r>
  <r>
    <x v="162"/>
    <n v="16"/>
    <n v="15"/>
    <n v="20"/>
    <n v="0"/>
    <x v="0"/>
    <n v="80"/>
    <n v="4"/>
    <x v="4"/>
    <s v="West Indies"/>
    <x v="22"/>
    <x v="99"/>
  </r>
  <r>
    <x v="163"/>
    <n v="36"/>
    <n v="85"/>
    <n v="65"/>
    <n v="7"/>
    <x v="0"/>
    <n v="55.38"/>
    <n v="4"/>
    <x v="3"/>
    <s v="West Indies"/>
    <x v="21"/>
    <x v="100"/>
  </r>
  <r>
    <x v="164"/>
    <n v="176"/>
    <n v="419"/>
    <n v="298"/>
    <n v="26"/>
    <x v="0"/>
    <n v="59.06"/>
    <n v="4"/>
    <x v="3"/>
    <s v="West Indies"/>
    <x v="21"/>
    <x v="100"/>
  </r>
  <r>
    <x v="165"/>
    <n v="8"/>
    <n v="47"/>
    <n v="26"/>
    <n v="2"/>
    <x v="0"/>
    <n v="30.76"/>
    <n v="4"/>
    <x v="1"/>
    <s v="New Zealand"/>
    <x v="42"/>
    <x v="101"/>
  </r>
  <r>
    <x v="166"/>
    <n v="51"/>
    <n v="120"/>
    <n v="74"/>
    <n v="7"/>
    <x v="0"/>
    <n v="68.91"/>
    <n v="4"/>
    <x v="0"/>
    <s v="New Zealand"/>
    <x v="42"/>
    <x v="101"/>
  </r>
  <r>
    <x v="167"/>
    <n v="9"/>
    <n v="40"/>
    <n v="31"/>
    <n v="1"/>
    <x v="0"/>
    <n v="29.03"/>
    <n v="4"/>
    <x v="3"/>
    <s v="New Zealand"/>
    <x v="30"/>
    <x v="102"/>
  </r>
  <r>
    <x v="168"/>
    <n v="32"/>
    <n v="55"/>
    <n v="48"/>
    <n v="5"/>
    <x v="0"/>
    <n v="66.66"/>
    <n v="4"/>
    <x v="0"/>
    <s v="New Zealand"/>
    <x v="30"/>
    <x v="102"/>
  </r>
  <r>
    <x v="169"/>
    <n v="8"/>
    <n v="54"/>
    <n v="38"/>
    <n v="1"/>
    <x v="0"/>
    <n v="21.05"/>
    <n v="4"/>
    <x v="3"/>
    <s v="New Zealand"/>
    <x v="29"/>
    <x v="103"/>
  </r>
  <r>
    <x v="170"/>
    <n v="7"/>
    <n v="19"/>
    <n v="15"/>
    <n v="0"/>
    <x v="0"/>
    <n v="46.66"/>
    <n v="4"/>
    <x v="3"/>
    <s v="New Zealand"/>
    <x v="29"/>
    <x v="103"/>
  </r>
  <r>
    <x v="171"/>
    <n v="55"/>
    <n v="238"/>
    <n v="175"/>
    <n v="6"/>
    <x v="0"/>
    <n v="31.42"/>
    <n v="4"/>
    <x v="3"/>
    <s v="New Zealand"/>
    <x v="32"/>
    <x v="104"/>
  </r>
  <r>
    <x v="172"/>
    <n v="1"/>
    <n v="15"/>
    <n v="10"/>
    <n v="0"/>
    <x v="0"/>
    <n v="10"/>
    <n v="4"/>
    <x v="0"/>
    <s v="New Zealand"/>
    <x v="32"/>
    <x v="104"/>
  </r>
  <r>
    <x v="173"/>
    <n v="0"/>
    <n v="3"/>
    <n v="3"/>
    <n v="0"/>
    <x v="0"/>
    <n v="0"/>
    <n v="4"/>
    <x v="1"/>
    <s v="Australia"/>
    <x v="11"/>
    <x v="105"/>
  </r>
  <r>
    <x v="174"/>
    <n v="1"/>
    <n v="15"/>
    <n v="6"/>
    <n v="0"/>
    <x v="0"/>
    <n v="16.66"/>
    <n v="4"/>
    <x v="3"/>
    <s v="Australia"/>
    <x v="14"/>
    <x v="106"/>
  </r>
  <r>
    <x v="175"/>
    <n v="37"/>
    <n v="79"/>
    <n v="59"/>
    <n v="5"/>
    <x v="0"/>
    <n v="62.71"/>
    <n v="4"/>
    <x v="1"/>
    <s v="Australia"/>
    <x v="14"/>
    <x v="106"/>
  </r>
  <r>
    <x v="176"/>
    <n v="0"/>
    <n v="3"/>
    <n v="1"/>
    <n v="0"/>
    <x v="0"/>
    <n v="0"/>
    <n v="4"/>
    <x v="3"/>
    <s v="Australia"/>
    <x v="12"/>
    <x v="107"/>
  </r>
  <r>
    <x v="177"/>
    <n v="44"/>
    <n v="107"/>
    <n v="79"/>
    <n v="5"/>
    <x v="0"/>
    <n v="55.69"/>
    <n v="5"/>
    <x v="3"/>
    <s v="Australia"/>
    <x v="12"/>
    <x v="107"/>
  </r>
  <r>
    <x v="178"/>
    <n v="241"/>
    <n v="613"/>
    <n v="436"/>
    <n v="33"/>
    <x v="0"/>
    <n v="55.27"/>
    <n v="4"/>
    <x v="4"/>
    <s v="Australia"/>
    <x v="13"/>
    <x v="108"/>
  </r>
  <r>
    <x v="179"/>
    <n v="60"/>
    <n v="108"/>
    <n v="89"/>
    <n v="5"/>
    <x v="0"/>
    <n v="67.41"/>
    <n v="4"/>
    <x v="4"/>
    <s v="Australia"/>
    <x v="13"/>
    <x v="108"/>
  </r>
  <r>
    <x v="180"/>
    <n v="194"/>
    <n v="493"/>
    <n v="348"/>
    <n v="21"/>
    <x v="0"/>
    <n v="55.74"/>
    <n v="4"/>
    <x v="4"/>
    <s v="Pakistan"/>
    <x v="48"/>
    <x v="109"/>
  </r>
  <r>
    <x v="181"/>
    <n v="2"/>
    <n v="10"/>
    <n v="6"/>
    <n v="0"/>
    <x v="0"/>
    <n v="33.33"/>
    <n v="4"/>
    <x v="1"/>
    <s v="Pakistan"/>
    <x v="2"/>
    <x v="110"/>
  </r>
  <r>
    <x v="182"/>
    <n v="8"/>
    <n v="17"/>
    <n v="11"/>
    <n v="1"/>
    <x v="0"/>
    <n v="72.72"/>
    <n v="4"/>
    <x v="1"/>
    <s v="Pakistan"/>
    <x v="2"/>
    <x v="110"/>
  </r>
  <r>
    <x v="183"/>
    <n v="1"/>
    <n v="6"/>
    <n v="3"/>
    <n v="0"/>
    <x v="0"/>
    <n v="33.33"/>
    <n v="4"/>
    <x v="3"/>
    <s v="Pakistan"/>
    <x v="49"/>
    <x v="111"/>
  </r>
  <r>
    <x v="184"/>
    <n v="8"/>
    <n v="49"/>
    <n v="36"/>
    <n v="0"/>
    <x v="0"/>
    <n v="22.22"/>
    <n v="4"/>
    <x v="1"/>
    <s v="Australia"/>
    <x v="31"/>
    <x v="112"/>
  </r>
  <r>
    <x v="185"/>
    <n v="2"/>
    <n v="18"/>
    <n v="14"/>
    <n v="0"/>
    <x v="0"/>
    <n v="14.28"/>
    <n v="4"/>
    <x v="3"/>
    <s v="Australia"/>
    <x v="31"/>
    <x v="112"/>
  </r>
  <r>
    <x v="186"/>
    <n v="5"/>
    <n v="43"/>
    <n v="35"/>
    <n v="0"/>
    <x v="0"/>
    <n v="14.28"/>
    <n v="4"/>
    <x v="3"/>
    <s v="Australia"/>
    <x v="23"/>
    <x v="113"/>
  </r>
  <r>
    <x v="187"/>
    <n v="55"/>
    <n v="120"/>
    <n v="83"/>
    <n v="6"/>
    <x v="1"/>
    <n v="66.260000000000005"/>
    <n v="4"/>
    <x v="3"/>
    <s v="Australia"/>
    <x v="23"/>
    <x v="113"/>
  </r>
  <r>
    <x v="188"/>
    <n v="3"/>
    <n v="21"/>
    <n v="18"/>
    <n v="0"/>
    <x v="0"/>
    <n v="16.66"/>
    <n v="4"/>
    <x v="0"/>
    <s v="South Africa"/>
    <x v="36"/>
    <x v="114"/>
  </r>
  <r>
    <x v="189"/>
    <n v="20"/>
    <n v="82"/>
    <n v="54"/>
    <n v="3"/>
    <x v="0"/>
    <n v="37.03"/>
    <n v="4"/>
    <x v="0"/>
    <s v="South Africa"/>
    <x v="21"/>
    <x v="115"/>
  </r>
  <r>
    <x v="190"/>
    <n v="32"/>
    <n v="73"/>
    <n v="64"/>
    <n v="3"/>
    <x v="1"/>
    <n v="50"/>
    <n v="4"/>
    <x v="4"/>
    <s v="South Africa"/>
    <x v="21"/>
    <x v="115"/>
  </r>
  <r>
    <x v="191"/>
    <n v="248"/>
    <n v="552"/>
    <n v="379"/>
    <n v="35"/>
    <x v="0"/>
    <n v="65.430000000000007"/>
    <n v="4"/>
    <x v="4"/>
    <s v="Bangladesh"/>
    <x v="43"/>
    <x v="116"/>
  </r>
  <r>
    <x v="192"/>
    <n v="36"/>
    <n v="79"/>
    <n v="55"/>
    <n v="6"/>
    <x v="0"/>
    <n v="65.45"/>
    <n v="4"/>
    <x v="1"/>
    <s v="Bangladesh"/>
    <x v="50"/>
    <x v="117"/>
  </r>
  <r>
    <x v="193"/>
    <n v="94"/>
    <n v="301"/>
    <n v="202"/>
    <n v="11"/>
    <x v="0"/>
    <n v="46.53"/>
    <n v="4"/>
    <x v="3"/>
    <s v="Pakistan"/>
    <x v="32"/>
    <x v="118"/>
  </r>
  <r>
    <x v="194"/>
    <n v="52"/>
    <n v="147"/>
    <n v="102"/>
    <n v="9"/>
    <x v="0"/>
    <n v="50.98"/>
    <n v="4"/>
    <x v="3"/>
    <s v="Pakistan"/>
    <x v="21"/>
    <x v="119"/>
  </r>
  <r>
    <x v="195"/>
    <n v="52"/>
    <n v="117"/>
    <n v="91"/>
    <n v="9"/>
    <x v="0"/>
    <n v="57.14"/>
    <n v="4"/>
    <x v="3"/>
    <s v="Pakistan"/>
    <x v="21"/>
    <x v="119"/>
  </r>
  <r>
    <x v="196"/>
    <n v="41"/>
    <n v="78"/>
    <n v="71"/>
    <n v="7"/>
    <x v="0"/>
    <n v="57.74"/>
    <n v="4"/>
    <x v="3"/>
    <s v="Pakistan"/>
    <x v="28"/>
    <x v="120"/>
  </r>
  <r>
    <x v="197"/>
    <n v="16"/>
    <n v="140"/>
    <n v="98"/>
    <n v="2"/>
    <x v="0"/>
    <n v="16.32"/>
    <n v="4"/>
    <x v="3"/>
    <s v="Pakistan"/>
    <x v="28"/>
    <x v="120"/>
  </r>
  <r>
    <x v="198"/>
    <n v="22"/>
    <n v="157"/>
    <n v="126"/>
    <n v="2"/>
    <x v="0"/>
    <n v="17.46"/>
    <n v="4"/>
    <x v="1"/>
    <s v="Sri Lanka"/>
    <x v="22"/>
    <x v="121"/>
  </r>
  <r>
    <x v="199"/>
    <n v="109"/>
    <n v="310"/>
    <n v="196"/>
    <n v="14"/>
    <x v="1"/>
    <n v="55.61"/>
    <n v="4"/>
    <x v="1"/>
    <s v="Sri Lanka"/>
    <x v="24"/>
    <x v="122"/>
  </r>
  <r>
    <x v="200"/>
    <n v="16"/>
    <n v="42"/>
    <n v="28"/>
    <n v="3"/>
    <x v="0"/>
    <n v="57.14"/>
    <n v="4"/>
    <x v="1"/>
    <s v="Sri Lanka"/>
    <x v="24"/>
    <x v="122"/>
  </r>
  <r>
    <x v="201"/>
    <n v="23"/>
    <n v="85"/>
    <n v="66"/>
    <n v="2"/>
    <x v="0"/>
    <n v="34.840000000000003"/>
    <n v="4"/>
    <x v="3"/>
    <s v="Sri Lanka"/>
    <x v="29"/>
    <x v="123"/>
  </r>
  <r>
    <x v="202"/>
    <n v="19"/>
    <n v="40"/>
    <n v="29"/>
    <n v="3"/>
    <x v="0"/>
    <n v="65.510000000000005"/>
    <n v="4"/>
    <x v="1"/>
    <s v="Sri Lanka"/>
    <x v="29"/>
    <x v="123"/>
  </r>
  <r>
    <x v="203"/>
    <n v="14"/>
    <n v="64"/>
    <n v="33"/>
    <n v="3"/>
    <x v="0"/>
    <n v="42.42"/>
    <n v="4"/>
    <x v="3"/>
    <s v="Pakistan"/>
    <x v="1"/>
    <x v="124"/>
  </r>
  <r>
    <x v="204"/>
    <n v="23"/>
    <n v="49"/>
    <n v="29"/>
    <n v="5"/>
    <x v="0"/>
    <n v="79.31"/>
    <n v="4"/>
    <x v="0"/>
    <s v="Pakistan"/>
    <x v="0"/>
    <x v="125"/>
  </r>
  <r>
    <x v="205"/>
    <n v="26"/>
    <n v="74"/>
    <n v="47"/>
    <n v="5"/>
    <x v="0"/>
    <n v="55.31"/>
    <n v="4"/>
    <x v="0"/>
    <s v="Pakistan"/>
    <x v="0"/>
    <x v="125"/>
  </r>
  <r>
    <x v="206"/>
    <n v="16"/>
    <n v="84"/>
    <n v="45"/>
    <n v="2"/>
    <x v="0"/>
    <n v="35.549999999999997"/>
    <n v="4"/>
    <x v="1"/>
    <s v="England"/>
    <x v="31"/>
    <x v="126"/>
  </r>
  <r>
    <x v="207"/>
    <n v="28"/>
    <n v="38"/>
    <n v="19"/>
    <n v="5"/>
    <x v="0"/>
    <n v="147.36000000000001"/>
    <n v="6"/>
    <x v="4"/>
    <s v="England"/>
    <x v="31"/>
    <x v="126"/>
  </r>
  <r>
    <x v="208"/>
    <n v="4"/>
    <n v="20"/>
    <n v="15"/>
    <n v="0"/>
    <x v="0"/>
    <n v="26.66"/>
    <n v="4"/>
    <x v="3"/>
    <s v="England"/>
    <x v="32"/>
    <x v="127"/>
  </r>
  <r>
    <x v="209"/>
    <n v="1"/>
    <n v="33"/>
    <n v="21"/>
    <n v="0"/>
    <x v="0"/>
    <n v="4.76"/>
    <n v="4"/>
    <x v="3"/>
    <s v="England"/>
    <x v="23"/>
    <x v="128"/>
  </r>
  <r>
    <x v="210"/>
    <n v="34"/>
    <n v="77"/>
    <n v="57"/>
    <n v="5"/>
    <x v="0"/>
    <n v="59.64"/>
    <n v="5"/>
    <x v="3"/>
    <s v="England"/>
    <x v="23"/>
    <x v="128"/>
  </r>
  <r>
    <x v="211"/>
    <n v="44"/>
    <n v="113"/>
    <n v="89"/>
    <n v="7"/>
    <x v="0"/>
    <n v="49.43"/>
    <n v="4"/>
    <x v="3"/>
    <s v="South Africa"/>
    <x v="18"/>
    <x v="129"/>
  </r>
  <r>
    <x v="212"/>
    <n v="14"/>
    <n v="43"/>
    <n v="22"/>
    <n v="3"/>
    <x v="0"/>
    <n v="63.63"/>
    <n v="4"/>
    <x v="0"/>
    <s v="South Africa"/>
    <x v="18"/>
    <x v="129"/>
  </r>
  <r>
    <x v="213"/>
    <n v="63"/>
    <n v="173"/>
    <n v="115"/>
    <n v="11"/>
    <x v="0"/>
    <n v="54.78"/>
    <n v="4"/>
    <x v="3"/>
    <s v="South Africa"/>
    <x v="17"/>
    <x v="130"/>
  </r>
  <r>
    <x v="214"/>
    <n v="0"/>
    <n v="13"/>
    <n v="7"/>
    <n v="0"/>
    <x v="0"/>
    <n v="0"/>
    <n v="4"/>
    <x v="1"/>
    <s v="South Africa"/>
    <x v="17"/>
    <x v="130"/>
  </r>
  <r>
    <x v="215"/>
    <n v="64"/>
    <n v="187"/>
    <n v="130"/>
    <n v="11"/>
    <x v="0"/>
    <n v="49.23"/>
    <n v="4"/>
    <x v="3"/>
    <s v="South Africa"/>
    <x v="20"/>
    <x v="131"/>
  </r>
  <r>
    <x v="216"/>
    <n v="14"/>
    <n v="88"/>
    <n v="62"/>
    <n v="1"/>
    <x v="0"/>
    <n v="22.58"/>
    <n v="5"/>
    <x v="1"/>
    <s v="South Africa"/>
    <x v="20"/>
    <x v="131"/>
  </r>
  <r>
    <x v="217"/>
    <n v="101"/>
    <n v="274"/>
    <n v="169"/>
    <n v="9"/>
    <x v="0"/>
    <n v="59.76"/>
    <n v="4"/>
    <x v="3"/>
    <s v="Bangladesh"/>
    <x v="50"/>
    <x v="132"/>
  </r>
  <r>
    <x v="218"/>
    <n v="31"/>
    <n v="69"/>
    <n v="50"/>
    <n v="2"/>
    <x v="0"/>
    <n v="62"/>
    <n v="4"/>
    <x v="0"/>
    <s v="Bangladesh"/>
    <x v="50"/>
    <x v="132"/>
  </r>
  <r>
    <x v="219"/>
    <n v="122"/>
    <n v="354"/>
    <n v="226"/>
    <n v="8"/>
    <x v="1"/>
    <n v="53.98"/>
    <n v="4"/>
    <x v="4"/>
    <s v="Bangladesh"/>
    <x v="43"/>
    <x v="133"/>
  </r>
  <r>
    <x v="220"/>
    <n v="37"/>
    <n v="104"/>
    <n v="78"/>
    <n v="6"/>
    <x v="0"/>
    <n v="47.43"/>
    <n v="4"/>
    <x v="1"/>
    <s v="England"/>
    <x v="7"/>
    <x v="134"/>
  </r>
  <r>
    <x v="221"/>
    <n v="16"/>
    <n v="42"/>
    <n v="35"/>
    <n v="3"/>
    <x v="0"/>
    <n v="45.71"/>
    <n v="4"/>
    <x v="1"/>
    <s v="England"/>
    <x v="7"/>
    <x v="134"/>
  </r>
  <r>
    <x v="222"/>
    <n v="91"/>
    <n v="259"/>
    <n v="197"/>
    <n v="12"/>
    <x v="0"/>
    <n v="46.19"/>
    <n v="4"/>
    <x v="1"/>
    <s v="England"/>
    <x v="35"/>
    <x v="135"/>
  </r>
  <r>
    <x v="223"/>
    <n v="1"/>
    <n v="17"/>
    <n v="15"/>
    <n v="0"/>
    <x v="0"/>
    <n v="6.66"/>
    <n v="4"/>
    <x v="3"/>
    <s v="England"/>
    <x v="35"/>
    <x v="135"/>
  </r>
  <r>
    <x v="224"/>
    <n v="82"/>
    <n v="298"/>
    <n v="192"/>
    <n v="11"/>
    <x v="0"/>
    <n v="42.7"/>
    <n v="4"/>
    <x v="3"/>
    <s v="England"/>
    <x v="9"/>
    <x v="136"/>
  </r>
  <r>
    <x v="225"/>
    <n v="1"/>
    <n v="13"/>
    <n v="11"/>
    <n v="0"/>
    <x v="0"/>
    <n v="9.09"/>
    <n v="4"/>
    <x v="0"/>
    <s v="England"/>
    <x v="9"/>
    <x v="136"/>
  </r>
  <r>
    <x v="226"/>
    <n v="1"/>
    <n v="2"/>
    <n v="1"/>
    <n v="0"/>
    <x v="0"/>
    <n v="100"/>
    <n v="4"/>
    <x v="2"/>
    <s v="Pakistan"/>
    <x v="24"/>
    <x v="137"/>
  </r>
  <r>
    <x v="227"/>
    <n v="56"/>
    <n v="178"/>
    <n v="110"/>
    <n v="9"/>
    <x v="0"/>
    <n v="50.9"/>
    <n v="4"/>
    <x v="4"/>
    <s v="Pakistan"/>
    <x v="24"/>
    <x v="137"/>
  </r>
  <r>
    <x v="228"/>
    <n v="82"/>
    <n v="146"/>
    <n v="109"/>
    <n v="12"/>
    <x v="0"/>
    <n v="75.22"/>
    <n v="4"/>
    <x v="0"/>
    <s v="Pakistan"/>
    <x v="21"/>
    <x v="138"/>
  </r>
  <r>
    <x v="229"/>
    <n v="62"/>
    <n v="113"/>
    <n v="77"/>
    <n v="7"/>
    <x v="1"/>
    <n v="80.510000000000005"/>
    <n v="4"/>
    <x v="0"/>
    <s v="Australia"/>
    <x v="12"/>
    <x v="139"/>
  </r>
  <r>
    <x v="230"/>
    <n v="15"/>
    <n v="31"/>
    <n v="21"/>
    <n v="1"/>
    <x v="0"/>
    <n v="71.42"/>
    <n v="4"/>
    <x v="3"/>
    <s v="Australia"/>
    <x v="12"/>
    <x v="139"/>
  </r>
  <r>
    <x v="231"/>
    <n v="154"/>
    <n v="429"/>
    <n v="243"/>
    <n v="14"/>
    <x v="1"/>
    <n v="63.37"/>
    <n v="4"/>
    <x v="4"/>
    <s v="Australia"/>
    <x v="13"/>
    <x v="140"/>
  </r>
  <r>
    <x v="232"/>
    <n v="12"/>
    <n v="33"/>
    <n v="16"/>
    <n v="3"/>
    <x v="0"/>
    <n v="75"/>
    <n v="4"/>
    <x v="0"/>
    <s v="Australia"/>
    <x v="13"/>
    <x v="140"/>
  </r>
  <r>
    <x v="233"/>
    <n v="71"/>
    <n v="175"/>
    <n v="128"/>
    <n v="9"/>
    <x v="0"/>
    <n v="55.46"/>
    <n v="4"/>
    <x v="1"/>
    <s v="Australia"/>
    <x v="15"/>
    <x v="141"/>
  </r>
  <r>
    <x v="234"/>
    <n v="13"/>
    <n v="33"/>
    <n v="25"/>
    <n v="2"/>
    <x v="0"/>
    <n v="52"/>
    <n v="5"/>
    <x v="1"/>
    <s v="Australia"/>
    <x v="15"/>
    <x v="141"/>
  </r>
  <r>
    <x v="235"/>
    <n v="153"/>
    <n v="342"/>
    <n v="205"/>
    <n v="13"/>
    <x v="2"/>
    <n v="74.63"/>
    <n v="4"/>
    <x v="3"/>
    <s v="Australia"/>
    <x v="14"/>
    <x v="142"/>
  </r>
  <r>
    <x v="236"/>
    <n v="13"/>
    <n v="67"/>
    <n v="36"/>
    <n v="1"/>
    <x v="0"/>
    <n v="36.11"/>
    <n v="4"/>
    <x v="2"/>
    <s v="Australia"/>
    <x v="14"/>
    <x v="142"/>
  </r>
  <r>
    <x v="237"/>
    <n v="0"/>
    <n v="9"/>
    <n v="5"/>
    <n v="0"/>
    <x v="0"/>
    <n v="0"/>
    <n v="4"/>
    <x v="3"/>
    <s v="South Africa"/>
    <x v="22"/>
    <x v="143"/>
  </r>
  <r>
    <x v="238"/>
    <n v="27"/>
    <n v="60"/>
    <n v="46"/>
    <n v="3"/>
    <x v="0"/>
    <n v="58.69"/>
    <n v="4"/>
    <x v="0"/>
    <s v="Sri Lanka"/>
    <x v="25"/>
    <x v="144"/>
  </r>
  <r>
    <x v="239"/>
    <n v="12"/>
    <n v="42"/>
    <n v="30"/>
    <n v="1"/>
    <x v="0"/>
    <n v="40"/>
    <n v="4"/>
    <x v="3"/>
    <s v="Sri Lanka"/>
    <x v="25"/>
    <x v="144"/>
  </r>
  <r>
    <x v="240"/>
    <n v="5"/>
    <n v="5"/>
    <n v="3"/>
    <n v="1"/>
    <x v="0"/>
    <n v="166.66"/>
    <n v="4"/>
    <x v="1"/>
    <s v="Sri Lanka"/>
    <x v="51"/>
    <x v="145"/>
  </r>
  <r>
    <x v="241"/>
    <n v="31"/>
    <n v="54"/>
    <n v="42"/>
    <n v="5"/>
    <x v="0"/>
    <n v="73.8"/>
    <n v="4"/>
    <x v="3"/>
    <s v="Sri Lanka"/>
    <x v="51"/>
    <x v="145"/>
  </r>
  <r>
    <x v="242"/>
    <n v="6"/>
    <n v="18"/>
    <n v="12"/>
    <n v="0"/>
    <x v="0"/>
    <n v="50"/>
    <n v="4"/>
    <x v="1"/>
    <s v="Sri Lanka"/>
    <x v="26"/>
    <x v="146"/>
  </r>
  <r>
    <x v="243"/>
    <n v="14"/>
    <n v="26"/>
    <n v="22"/>
    <n v="1"/>
    <x v="0"/>
    <n v="63.63"/>
    <n v="6"/>
    <x v="1"/>
    <s v="Sri Lanka"/>
    <x v="26"/>
    <x v="146"/>
  </r>
  <r>
    <x v="244"/>
    <n v="13"/>
    <n v="26"/>
    <n v="18"/>
    <n v="3"/>
    <x v="0"/>
    <n v="72.22"/>
    <n v="4"/>
    <x v="3"/>
    <s v="Australia"/>
    <x v="28"/>
    <x v="147"/>
  </r>
  <r>
    <x v="245"/>
    <n v="49"/>
    <n v="177"/>
    <n v="126"/>
    <n v="4"/>
    <x v="0"/>
    <n v="38.880000000000003"/>
    <n v="4"/>
    <x v="3"/>
    <s v="Australia"/>
    <x v="28"/>
    <x v="147"/>
  </r>
  <r>
    <x v="246"/>
    <n v="88"/>
    <n v="186"/>
    <n v="111"/>
    <n v="10"/>
    <x v="0"/>
    <n v="79.27"/>
    <n v="4"/>
    <x v="3"/>
    <s v="Australia"/>
    <x v="32"/>
    <x v="148"/>
  </r>
  <r>
    <x v="247"/>
    <n v="10"/>
    <n v="16"/>
    <n v="12"/>
    <n v="1"/>
    <x v="0"/>
    <n v="83.33"/>
    <n v="5"/>
    <x v="4"/>
    <s v="Australia"/>
    <x v="32"/>
    <x v="148"/>
  </r>
  <r>
    <x v="248"/>
    <n v="68"/>
    <n v="188"/>
    <n v="126"/>
    <n v="11"/>
    <x v="0"/>
    <n v="53.96"/>
    <n v="4"/>
    <x v="3"/>
    <s v="Australia"/>
    <x v="24"/>
    <x v="149"/>
  </r>
  <r>
    <x v="249"/>
    <n v="47"/>
    <n v="159"/>
    <n v="120"/>
    <n v="4"/>
    <x v="0"/>
    <n v="39.159999999999997"/>
    <n v="5"/>
    <x v="3"/>
    <s v="Australia"/>
    <x v="24"/>
    <x v="149"/>
  </r>
  <r>
    <x v="250"/>
    <n v="109"/>
    <n v="274"/>
    <n v="188"/>
    <n v="12"/>
    <x v="0"/>
    <n v="57.97"/>
    <n v="4"/>
    <x v="1"/>
    <s v="Australia"/>
    <x v="31"/>
    <x v="150"/>
  </r>
  <r>
    <x v="251"/>
    <n v="12"/>
    <n v="90"/>
    <n v="55"/>
    <n v="1"/>
    <x v="0"/>
    <n v="21.81"/>
    <n v="4"/>
    <x v="2"/>
    <s v="Australia"/>
    <x v="31"/>
    <x v="150"/>
  </r>
  <r>
    <x v="252"/>
    <n v="37"/>
    <n v="90"/>
    <n v="48"/>
    <n v="4"/>
    <x v="1"/>
    <n v="77.08"/>
    <n v="4"/>
    <x v="3"/>
    <s v="England"/>
    <x v="22"/>
    <x v="151"/>
  </r>
  <r>
    <x v="253"/>
    <n v="103"/>
    <n v="317"/>
    <n v="196"/>
    <n v="9"/>
    <x v="0"/>
    <n v="52.55"/>
    <n v="4"/>
    <x v="4"/>
    <s v="England"/>
    <x v="22"/>
    <x v="151"/>
  </r>
  <r>
    <x v="254"/>
    <n v="11"/>
    <n v="45"/>
    <n v="26"/>
    <n v="1"/>
    <x v="0"/>
    <n v="42.3"/>
    <n v="4"/>
    <x v="1"/>
    <s v="England"/>
    <x v="32"/>
    <x v="152"/>
  </r>
  <r>
    <x v="255"/>
    <n v="5"/>
    <n v="41"/>
    <n v="22"/>
    <n v="1"/>
    <x v="0"/>
    <n v="22.72"/>
    <n v="4"/>
    <x v="3"/>
    <s v="England"/>
    <x v="32"/>
    <x v="152"/>
  </r>
  <r>
    <x v="256"/>
    <n v="160"/>
    <n v="397"/>
    <n v="260"/>
    <n v="26"/>
    <x v="0"/>
    <n v="61.53"/>
    <n v="4"/>
    <x v="3"/>
    <s v="New Zealand"/>
    <x v="30"/>
    <x v="153"/>
  </r>
  <r>
    <x v="257"/>
    <n v="49"/>
    <n v="98"/>
    <n v="65"/>
    <n v="7"/>
    <x v="1"/>
    <n v="75.38"/>
    <n v="5"/>
    <x v="3"/>
    <s v="New Zealand"/>
    <x v="5"/>
    <x v="154"/>
  </r>
  <r>
    <x v="258"/>
    <n v="64"/>
    <n v="167"/>
    <n v="131"/>
    <n v="9"/>
    <x v="1"/>
    <n v="48.85"/>
    <n v="4"/>
    <x v="3"/>
    <s v="New Zealand"/>
    <x v="5"/>
    <x v="154"/>
  </r>
  <r>
    <x v="259"/>
    <n v="62"/>
    <n v="108"/>
    <n v="85"/>
    <n v="11"/>
    <x v="0"/>
    <n v="72.94"/>
    <n v="4"/>
    <x v="3"/>
    <s v="New Zealand"/>
    <x v="42"/>
    <x v="155"/>
  </r>
  <r>
    <x v="260"/>
    <n v="9"/>
    <n v="25"/>
    <n v="20"/>
    <n v="0"/>
    <x v="1"/>
    <n v="45"/>
    <n v="4"/>
    <x v="3"/>
    <s v="New Zealand"/>
    <x v="42"/>
    <x v="155"/>
  </r>
  <r>
    <x v="261"/>
    <n v="4"/>
    <n v="3"/>
    <n v="3"/>
    <n v="1"/>
    <x v="0"/>
    <n v="133.33000000000001"/>
    <n v="4"/>
    <x v="0"/>
    <s v="Sri Lanka"/>
    <x v="29"/>
    <x v="156"/>
  </r>
  <r>
    <x v="262"/>
    <n v="100"/>
    <n v="298"/>
    <n v="211"/>
    <n v="11"/>
    <x v="0"/>
    <n v="47.39"/>
    <n v="5"/>
    <x v="4"/>
    <s v="Sri Lanka"/>
    <x v="29"/>
    <x v="156"/>
  </r>
  <r>
    <x v="263"/>
    <n v="40"/>
    <n v="122"/>
    <n v="91"/>
    <n v="0"/>
    <x v="1"/>
    <n v="43.95"/>
    <n v="4"/>
    <x v="3"/>
    <s v="Sri Lanka"/>
    <x v="36"/>
    <x v="157"/>
  </r>
  <r>
    <x v="264"/>
    <n v="53"/>
    <n v="139"/>
    <n v="103"/>
    <n v="6"/>
    <x v="0"/>
    <n v="51.45"/>
    <n v="4"/>
    <x v="0"/>
    <s v="Sri Lanka"/>
    <x v="52"/>
    <x v="158"/>
  </r>
  <r>
    <x v="265"/>
    <n v="105"/>
    <n v="246"/>
    <n v="166"/>
    <n v="11"/>
    <x v="4"/>
    <n v="63.25"/>
    <n v="4"/>
    <x v="4"/>
    <s v="Bangladesh"/>
    <x v="50"/>
    <x v="159"/>
  </r>
  <r>
    <x v="266"/>
    <n v="16"/>
    <n v="47"/>
    <n v="26"/>
    <n v="2"/>
    <x v="0"/>
    <n v="61.53"/>
    <n v="5"/>
    <x v="1"/>
    <s v="Bangladesh"/>
    <x v="50"/>
    <x v="159"/>
  </r>
  <r>
    <x v="267"/>
    <n v="143"/>
    <n v="259"/>
    <n v="182"/>
    <n v="13"/>
    <x v="1"/>
    <n v="78.569999999999993"/>
    <n v="4"/>
    <x v="3"/>
    <s v="Bangladesh"/>
    <x v="43"/>
    <x v="160"/>
  </r>
  <r>
    <x v="268"/>
    <n v="7"/>
    <n v="25"/>
    <n v="16"/>
    <n v="1"/>
    <x v="0"/>
    <n v="43.75"/>
    <n v="4"/>
    <x v="3"/>
    <s v="South Africa"/>
    <x v="31"/>
    <x v="161"/>
  </r>
  <r>
    <x v="269"/>
    <n v="100"/>
    <n v="275"/>
    <n v="179"/>
    <n v="13"/>
    <x v="0"/>
    <n v="55.86"/>
    <n v="4"/>
    <x v="0"/>
    <s v="South Africa"/>
    <x v="31"/>
    <x v="161"/>
  </r>
  <r>
    <x v="270"/>
    <n v="106"/>
    <n v="266"/>
    <n v="206"/>
    <n v="12"/>
    <x v="0"/>
    <n v="51.45"/>
    <n v="4"/>
    <x v="3"/>
    <s v="South Africa"/>
    <x v="21"/>
    <x v="162"/>
  </r>
  <r>
    <x v="271"/>
    <n v="8"/>
    <n v="29"/>
    <n v="21"/>
    <n v="1"/>
    <x v="0"/>
    <n v="38.090000000000003"/>
    <n v="4"/>
    <x v="1"/>
    <s v="Sri Lanka"/>
    <x v="51"/>
    <x v="163"/>
  </r>
  <r>
    <x v="272"/>
    <n v="84"/>
    <n v="168"/>
    <n v="142"/>
    <n v="11"/>
    <x v="1"/>
    <n v="59.15"/>
    <n v="4"/>
    <x v="1"/>
    <s v="Sri Lanka"/>
    <x v="51"/>
    <x v="163"/>
  </r>
  <r>
    <x v="273"/>
    <n v="203"/>
    <n v="516"/>
    <n v="347"/>
    <n v="23"/>
    <x v="1"/>
    <n v="58.5"/>
    <n v="4"/>
    <x v="3"/>
    <s v="Sri Lanka"/>
    <x v="25"/>
    <x v="164"/>
  </r>
  <r>
    <x v="274"/>
    <n v="41"/>
    <n v="88"/>
    <n v="72"/>
    <n v="5"/>
    <x v="0"/>
    <n v="56.94"/>
    <n v="4"/>
    <x v="3"/>
    <s v="Sri Lanka"/>
    <x v="26"/>
    <x v="165"/>
  </r>
  <r>
    <x v="275"/>
    <n v="54"/>
    <n v="186"/>
    <n v="122"/>
    <n v="3"/>
    <x v="0"/>
    <n v="44.26"/>
    <n v="4"/>
    <x v="3"/>
    <s v="Sri Lanka"/>
    <x v="26"/>
    <x v="165"/>
  </r>
  <r>
    <x v="276"/>
    <n v="98"/>
    <n v="251"/>
    <n v="189"/>
    <n v="13"/>
    <x v="0"/>
    <n v="51.85"/>
    <n v="5"/>
    <x v="1"/>
    <s v="Australia"/>
    <x v="32"/>
    <x v="166"/>
  </r>
  <r>
    <x v="277"/>
    <n v="38"/>
    <n v="106"/>
    <n v="64"/>
    <n v="5"/>
    <x v="0"/>
    <n v="59.37"/>
    <n v="4"/>
    <x v="3"/>
    <s v="Australia"/>
    <x v="32"/>
    <x v="166"/>
  </r>
  <r>
    <x v="278"/>
    <n v="214"/>
    <n v="547"/>
    <n v="363"/>
    <n v="22"/>
    <x v="4"/>
    <n v="58.95"/>
    <n v="4"/>
    <x v="0"/>
    <s v="Australia"/>
    <x v="28"/>
    <x v="167"/>
  </r>
  <r>
    <x v="279"/>
    <n v="53"/>
    <n v="125"/>
    <n v="77"/>
    <n v="5"/>
    <x v="4"/>
    <n v="68.83"/>
    <n v="4"/>
    <x v="4"/>
    <s v="Australia"/>
    <x v="28"/>
    <x v="167"/>
  </r>
  <r>
    <x v="280"/>
    <n v="40"/>
    <n v="168"/>
    <n v="133"/>
    <n v="5"/>
    <x v="0"/>
    <n v="30.07"/>
    <n v="4"/>
    <x v="3"/>
    <s v="New Zealand"/>
    <x v="29"/>
    <x v="168"/>
  </r>
  <r>
    <x v="281"/>
    <n v="12"/>
    <n v="27"/>
    <n v="25"/>
    <n v="2"/>
    <x v="0"/>
    <n v="48"/>
    <n v="4"/>
    <x v="0"/>
    <s v="New Zealand"/>
    <x v="29"/>
    <x v="168"/>
  </r>
  <r>
    <x v="282"/>
    <n v="13"/>
    <n v="52"/>
    <n v="28"/>
    <n v="1"/>
    <x v="0"/>
    <n v="46.42"/>
    <n v="4"/>
    <x v="3"/>
    <s v="New Zealand"/>
    <x v="53"/>
    <x v="169"/>
  </r>
  <r>
    <x v="283"/>
    <n v="61"/>
    <n v="162"/>
    <n v="129"/>
    <n v="8"/>
    <x v="0"/>
    <n v="47.28"/>
    <n v="4"/>
    <x v="3"/>
    <s v="New Zealand"/>
    <x v="31"/>
    <x v="170"/>
  </r>
  <r>
    <x v="284"/>
    <n v="36"/>
    <n v="61"/>
    <n v="34"/>
    <n v="8"/>
    <x v="0"/>
    <n v="105.88"/>
    <n v="4"/>
    <x v="1"/>
    <s v="South Africa"/>
    <x v="54"/>
    <x v="171"/>
  </r>
  <r>
    <x v="285"/>
    <n v="111"/>
    <n v="327"/>
    <n v="241"/>
    <n v="13"/>
    <x v="1"/>
    <n v="46.05"/>
    <n v="5"/>
    <x v="4"/>
    <s v="South Africa"/>
    <x v="54"/>
    <x v="171"/>
  </r>
  <r>
    <x v="286"/>
    <n v="13"/>
    <n v="42"/>
    <n v="22"/>
    <n v="3"/>
    <x v="0"/>
    <n v="59.09"/>
    <n v="4"/>
    <x v="3"/>
    <s v="South Africa"/>
    <x v="17"/>
    <x v="172"/>
  </r>
  <r>
    <x v="287"/>
    <n v="6"/>
    <n v="22"/>
    <n v="10"/>
    <n v="1"/>
    <x v="0"/>
    <n v="60"/>
    <n v="4"/>
    <x v="3"/>
    <s v="South Africa"/>
    <x v="17"/>
    <x v="172"/>
  </r>
  <r>
    <x v="288"/>
    <n v="146"/>
    <n v="465"/>
    <n v="314"/>
    <n v="17"/>
    <x v="4"/>
    <n v="46.49"/>
    <n v="4"/>
    <x v="0"/>
    <s v="South Africa"/>
    <x v="20"/>
    <x v="173"/>
  </r>
  <r>
    <x v="289"/>
    <n v="14"/>
    <n v="146"/>
    <n v="91"/>
    <n v="0"/>
    <x v="0"/>
    <n v="15.38"/>
    <n v="4"/>
    <x v="4"/>
    <s v="South Africa"/>
    <x v="20"/>
    <x v="173"/>
  </r>
  <r>
    <x v="290"/>
    <n v="34"/>
    <n v="90"/>
    <n v="58"/>
    <n v="6"/>
    <x v="0"/>
    <n v="58.62"/>
    <n v="4"/>
    <x v="3"/>
    <s v="England"/>
    <x v="7"/>
    <x v="174"/>
  </r>
  <r>
    <x v="291"/>
    <n v="12"/>
    <n v="84"/>
    <n v="68"/>
    <n v="1"/>
    <x v="0"/>
    <n v="17.64"/>
    <n v="5"/>
    <x v="1"/>
    <s v="England"/>
    <x v="7"/>
    <x v="174"/>
  </r>
  <r>
    <x v="292"/>
    <n v="16"/>
    <n v="33"/>
    <n v="34"/>
    <n v="3"/>
    <x v="0"/>
    <n v="47.05"/>
    <n v="4"/>
    <x v="3"/>
    <s v="England"/>
    <x v="35"/>
    <x v="175"/>
  </r>
  <r>
    <x v="293"/>
    <n v="56"/>
    <n v="136"/>
    <n v="86"/>
    <n v="8"/>
    <x v="0"/>
    <n v="65.11"/>
    <n v="4"/>
    <x v="1"/>
    <s v="England"/>
    <x v="35"/>
    <x v="175"/>
  </r>
  <r>
    <x v="294"/>
    <n v="1"/>
    <n v="10"/>
    <n v="8"/>
    <n v="0"/>
    <x v="0"/>
    <n v="12.5"/>
    <n v="4"/>
    <x v="3"/>
    <s v="England"/>
    <x v="34"/>
    <x v="176"/>
  </r>
  <r>
    <x v="295"/>
    <n v="40"/>
    <n v="92"/>
    <n v="60"/>
    <n v="8"/>
    <x v="0"/>
    <n v="66.66"/>
    <n v="4"/>
    <x v="2"/>
    <s v="England"/>
    <x v="34"/>
    <x v="176"/>
  </r>
  <r>
    <x v="296"/>
    <n v="23"/>
    <n v="65"/>
    <n v="34"/>
    <n v="4"/>
    <x v="0"/>
    <n v="67.64"/>
    <n v="4"/>
    <x v="3"/>
    <s v="England"/>
    <x v="9"/>
    <x v="177"/>
  </r>
  <r>
    <x v="297"/>
    <n v="91"/>
    <n v="235"/>
    <n v="172"/>
    <n v="11"/>
    <x v="0"/>
    <n v="52.9"/>
    <n v="4"/>
    <x v="1"/>
    <s v="England"/>
    <x v="9"/>
    <x v="177"/>
  </r>
  <r>
    <x v="298"/>
    <n v="7"/>
    <n v="25"/>
    <n v="18"/>
    <n v="1"/>
    <x v="0"/>
    <n v="38.880000000000003"/>
    <n v="4"/>
    <x v="1"/>
    <s v="West Indies"/>
    <x v="24"/>
    <x v="178"/>
  </r>
  <r>
    <x v="299"/>
    <n v="76"/>
    <n v="200"/>
    <n v="148"/>
    <n v="10"/>
    <x v="0"/>
    <n v="51.35"/>
    <n v="4"/>
    <x v="1"/>
    <s v="West Indies"/>
    <x v="24"/>
    <x v="178"/>
  </r>
  <r>
    <x v="300"/>
    <n v="38"/>
    <n v="74"/>
    <n v="71"/>
    <n v="5"/>
    <x v="0"/>
    <n v="53.52"/>
    <n v="4"/>
    <x v="3"/>
    <s v="West Indies"/>
    <x v="21"/>
    <x v="179"/>
  </r>
  <r>
    <x v="301"/>
    <n v="94"/>
    <n v="219"/>
    <n v="153"/>
    <n v="8"/>
    <x v="4"/>
    <n v="61.43"/>
    <n v="4"/>
    <x v="3"/>
    <s v="West Indies"/>
    <x v="23"/>
    <x v="180"/>
  </r>
  <r>
    <x v="302"/>
    <n v="3"/>
    <n v="6"/>
    <n v="7"/>
    <n v="0"/>
    <x v="0"/>
    <n v="42.85"/>
    <n v="4"/>
    <x v="3"/>
    <s v="West Indies"/>
    <x v="23"/>
    <x v="180"/>
  </r>
  <r>
    <x v="303"/>
    <n v="73"/>
    <n v="151"/>
    <n v="98"/>
    <n v="8"/>
    <x v="1"/>
    <n v="74.48"/>
    <n v="4"/>
    <x v="0"/>
    <s v="Australia"/>
    <x v="12"/>
    <x v="181"/>
  </r>
  <r>
    <x v="304"/>
    <n v="32"/>
    <n v="73"/>
    <n v="46"/>
    <n v="4"/>
    <x v="0"/>
    <n v="69.56"/>
    <n v="4"/>
    <x v="3"/>
    <s v="Australia"/>
    <x v="12"/>
    <x v="181"/>
  </r>
  <r>
    <x v="305"/>
    <n v="41"/>
    <n v="133"/>
    <n v="89"/>
    <n v="8"/>
    <x v="0"/>
    <n v="46.06"/>
    <n v="4"/>
    <x v="0"/>
    <s v="Australia"/>
    <x v="13"/>
    <x v="182"/>
  </r>
  <r>
    <x v="306"/>
    <n v="80"/>
    <n v="213"/>
    <n v="141"/>
    <n v="9"/>
    <x v="0"/>
    <n v="56.73"/>
    <n v="4"/>
    <x v="3"/>
    <s v="Australia"/>
    <x v="13"/>
    <x v="182"/>
  </r>
  <r>
    <x v="307"/>
    <n v="15"/>
    <n v="46"/>
    <n v="25"/>
    <n v="3"/>
    <x v="0"/>
    <n v="60"/>
    <n v="4"/>
    <x v="1"/>
    <s v="Australia"/>
    <x v="15"/>
    <x v="183"/>
  </r>
  <r>
    <x v="308"/>
    <n v="8"/>
    <n v="22"/>
    <n v="16"/>
    <n v="1"/>
    <x v="0"/>
    <n v="50"/>
    <n v="4"/>
    <x v="1"/>
    <s v="Australia"/>
    <x v="15"/>
    <x v="183"/>
  </r>
  <r>
    <x v="309"/>
    <n v="25"/>
    <n v="94"/>
    <n v="69"/>
    <n v="3"/>
    <x v="0"/>
    <n v="36.229999999999997"/>
    <n v="4"/>
    <x v="3"/>
    <s v="Australia"/>
    <x v="14"/>
    <x v="184"/>
  </r>
  <r>
    <x v="310"/>
    <n v="13"/>
    <n v="46"/>
    <n v="34"/>
    <n v="2"/>
    <x v="0"/>
    <n v="38.229999999999997"/>
    <n v="4"/>
    <x v="3"/>
    <s v="Australia"/>
    <x v="14"/>
    <x v="184"/>
  </r>
  <r>
    <x v="311"/>
    <n v="19"/>
    <n v="86"/>
    <n v="62"/>
    <n v="2"/>
    <x v="0"/>
    <n v="30.64"/>
    <n v="4"/>
    <x v="0"/>
    <s v="New Zealand"/>
    <x v="53"/>
    <x v="185"/>
  </r>
  <r>
    <x v="312"/>
    <n v="17"/>
    <n v="61"/>
    <n v="50"/>
    <n v="3"/>
    <x v="0"/>
    <n v="34"/>
    <n v="4"/>
    <x v="0"/>
    <s v="New Zealand"/>
    <x v="28"/>
    <x v="186"/>
  </r>
  <r>
    <x v="313"/>
    <n v="27"/>
    <n v="78"/>
    <n v="34"/>
    <n v="5"/>
    <x v="0"/>
    <n v="79.41"/>
    <n v="4"/>
    <x v="0"/>
    <s v="New Zealand"/>
    <x v="28"/>
    <x v="186"/>
  </r>
  <r>
    <x v="314"/>
    <n v="13"/>
    <n v="25"/>
    <n v="18"/>
    <n v="2"/>
    <x v="0"/>
    <n v="72.22"/>
    <n v="4"/>
    <x v="3"/>
    <s v="England"/>
    <x v="29"/>
    <x v="187"/>
  </r>
  <r>
    <x v="315"/>
    <n v="8"/>
    <n v="14"/>
    <n v="12"/>
    <n v="1"/>
    <x v="0"/>
    <n v="66.66"/>
    <n v="4"/>
    <x v="0"/>
    <s v="England"/>
    <x v="23"/>
    <x v="188"/>
  </r>
  <r>
    <x v="316"/>
    <n v="8"/>
    <n v="28"/>
    <n v="19"/>
    <n v="2"/>
    <x v="0"/>
    <n v="42.1"/>
    <n v="4"/>
    <x v="1"/>
    <s v="England"/>
    <x v="23"/>
    <x v="188"/>
  </r>
  <r>
    <x v="317"/>
    <n v="76"/>
    <n v="202"/>
    <n v="155"/>
    <n v="13"/>
    <x v="0"/>
    <n v="49.03"/>
    <n v="4"/>
    <x v="3"/>
    <s v="England"/>
    <x v="21"/>
    <x v="189"/>
  </r>
  <r>
    <x v="318"/>
    <n v="5"/>
    <n v="17"/>
    <n v="6"/>
    <n v="1"/>
    <x v="0"/>
    <n v="83.33"/>
    <n v="4"/>
    <x v="3"/>
    <s v="England"/>
    <x v="21"/>
    <x v="189"/>
  </r>
  <r>
    <x v="319"/>
    <n v="2"/>
    <n v="25"/>
    <n v="13"/>
    <n v="0"/>
    <x v="0"/>
    <n v="15.38"/>
    <n v="4"/>
    <x v="0"/>
    <s v="England"/>
    <x v="31"/>
    <x v="190"/>
  </r>
  <r>
    <x v="320"/>
    <n v="81"/>
    <n v="257"/>
    <n v="159"/>
    <n v="7"/>
    <x v="0"/>
    <n v="50.94"/>
    <n v="4"/>
    <x v="0"/>
    <s v="Australia"/>
    <x v="22"/>
    <x v="191"/>
  </r>
  <r>
    <x v="321"/>
    <n v="13"/>
    <n v="10"/>
    <n v="10"/>
    <n v="0"/>
    <x v="4"/>
    <n v="130"/>
    <n v="4"/>
    <x v="4"/>
    <s v="Australia"/>
    <x v="22"/>
    <x v="191"/>
  </r>
  <r>
    <x v="322"/>
    <n v="7"/>
    <n v="32"/>
    <n v="15"/>
    <n v="1"/>
    <x v="0"/>
    <n v="46.66"/>
    <n v="4"/>
    <x v="3"/>
    <s v="Australia"/>
    <x v="53"/>
    <x v="192"/>
  </r>
  <r>
    <x v="323"/>
    <n v="37"/>
    <n v="125"/>
    <n v="81"/>
    <n v="5"/>
    <x v="0"/>
    <n v="45.67"/>
    <n v="4"/>
    <x v="3"/>
    <s v="Australia"/>
    <x v="32"/>
    <x v="193"/>
  </r>
  <r>
    <x v="324"/>
    <n v="21"/>
    <n v="71"/>
    <n v="23"/>
    <n v="2"/>
    <x v="0"/>
    <n v="91.3"/>
    <n v="4"/>
    <x v="2"/>
    <s v="Australia"/>
    <x v="32"/>
    <x v="193"/>
  </r>
  <r>
    <x v="325"/>
    <n v="32"/>
    <n v="99"/>
    <n v="53"/>
    <n v="5"/>
    <x v="0"/>
    <n v="60.37"/>
    <n v="4"/>
    <x v="1"/>
    <s v="Australia"/>
    <x v="24"/>
    <x v="194"/>
  </r>
  <r>
    <x v="326"/>
    <n v="1"/>
    <n v="8"/>
    <n v="5"/>
    <n v="0"/>
    <x v="0"/>
    <n v="20"/>
    <n v="4"/>
    <x v="1"/>
    <s v="Australia"/>
    <x v="24"/>
    <x v="194"/>
  </r>
  <r>
    <x v="327"/>
    <n v="10"/>
    <n v="41"/>
    <n v="24"/>
    <n v="2"/>
    <x v="0"/>
    <n v="41.66"/>
    <n v="4"/>
    <x v="1"/>
    <s v="West Indies"/>
    <x v="21"/>
    <x v="1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:D333" firstHeaderRow="0" firstDataRow="1" firstDataCol="1" rowPageCount="2" colPageCount="1"/>
  <pivotFields count="12">
    <pivotField axis="axisRow" dataField="1" compact="0" outline="0" showAll="0">
      <items count="3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t="default"/>
      </items>
    </pivotField>
    <pivotField dataField="1" compact="0" outline="0" showAll="0"/>
    <pivotField compact="0" outline="0" showAll="0"/>
    <pivotField compact="0" outline="0" showAll="0"/>
    <pivotField dataField="1" compact="0" outline="0" showAll="0"/>
    <pivotField axis="axisPage" compact="0" outline="0" showAll="0">
      <items count="6">
        <item x="0"/>
        <item x="1"/>
        <item x="4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numFmtId="164" outline="0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</pivotFields>
  <rowFields count="1">
    <field x="0"/>
  </rowFields>
  <rowItems count="3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1" hier="-1"/>
    <pageField fld="5" hier="-1"/>
  </pageFields>
  <dataFields count="3">
    <dataField name="Sum of Innings #" fld="0" baseField="0" baseItem="0"/>
    <dataField name="Sum of Runs" fld="1" baseField="0" baseItem="0"/>
    <dataField name="Average of 4s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33" firstHeaderRow="1" firstDataRow="1" firstDataCol="1"/>
  <pivotFields count="12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measureFilter="1" sortType="descending">
      <items count="56">
        <item x="14"/>
        <item x="29"/>
        <item x="6"/>
        <item x="28"/>
        <item x="34"/>
        <item x="45"/>
        <item x="39"/>
        <item x="11"/>
        <item x="44"/>
        <item x="20"/>
        <item x="54"/>
        <item x="10"/>
        <item x="22"/>
        <item x="50"/>
        <item x="4"/>
        <item x="26"/>
        <item x="41"/>
        <item x="25"/>
        <item x="33"/>
        <item x="24"/>
        <item x="43"/>
        <item x="17"/>
        <item x="1"/>
        <item x="51"/>
        <item x="40"/>
        <item x="30"/>
        <item x="16"/>
        <item x="53"/>
        <item x="18"/>
        <item x="36"/>
        <item x="0"/>
        <item x="37"/>
        <item x="21"/>
        <item x="2"/>
        <item x="47"/>
        <item x="7"/>
        <item x="27"/>
        <item x="8"/>
        <item x="12"/>
        <item x="32"/>
        <item x="48"/>
        <item x="23"/>
        <item x="52"/>
        <item x="31"/>
        <item x="5"/>
        <item x="35"/>
        <item x="15"/>
        <item x="19"/>
        <item x="38"/>
        <item x="49"/>
        <item x="3"/>
        <item x="46"/>
        <item x="13"/>
        <item x="9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4" outline="0" showAll="0"/>
  </pivotFields>
  <rowFields count="1">
    <field x="10"/>
  </rowFields>
  <rowItems count="30">
    <i>
      <x v="20"/>
    </i>
    <i>
      <x v="52"/>
    </i>
    <i>
      <x v="1"/>
    </i>
    <i>
      <x v="3"/>
    </i>
    <i>
      <x v="17"/>
    </i>
    <i>
      <x v="43"/>
    </i>
    <i>
      <x v="40"/>
    </i>
    <i>
      <x v="34"/>
    </i>
    <i>
      <x v="45"/>
    </i>
    <i>
      <x v="32"/>
    </i>
    <i>
      <x v="9"/>
    </i>
    <i>
      <x v="12"/>
    </i>
    <i>
      <x v="25"/>
    </i>
    <i>
      <x v="5"/>
    </i>
    <i>
      <x/>
    </i>
    <i>
      <x v="41"/>
    </i>
    <i>
      <x v="16"/>
    </i>
    <i>
      <x v="36"/>
    </i>
    <i>
      <x v="39"/>
    </i>
    <i>
      <x v="19"/>
    </i>
    <i>
      <x v="4"/>
    </i>
    <i>
      <x v="37"/>
    </i>
    <i>
      <x v="48"/>
    </i>
    <i>
      <x v="38"/>
    </i>
    <i>
      <x v="46"/>
    </i>
    <i>
      <x v="54"/>
    </i>
    <i>
      <x v="10"/>
    </i>
    <i>
      <x v="28"/>
    </i>
    <i>
      <x v="13"/>
    </i>
    <i t="grand">
      <x/>
    </i>
  </rowItems>
  <colItems count="1">
    <i/>
  </colItems>
  <dataFields count="1">
    <dataField name="Max of Runs" fld="1" subtotal="max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10" type="button" dataOnly="0" labelOnly="1" outline="0" axis="axisRow" fieldPosition="0"/>
    </format>
    <format dxfId="3">
      <pivotArea dataOnly="0" labelOnly="1" outline="0" fieldPosition="0">
        <references count="1">
          <reference field="10" count="50">
            <x v="0"/>
            <x v="1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50"/>
            <x v="52"/>
            <x v="53"/>
            <x v="54"/>
          </reference>
        </references>
      </pivotArea>
    </format>
    <format dxfId="2">
      <pivotArea dataOnly="0" labelOnly="1" outline="0" fieldPosition="0">
        <references count="1">
          <reference field="10" count="5">
            <x v="2"/>
            <x v="11"/>
            <x v="18"/>
            <x v="49"/>
            <x v="51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0" type="valueBetween" evalOrder="-1" id="1" iMeasureFld="0">
      <autoFilter ref="A1">
        <filterColumn colId="0">
          <customFilters and="1">
            <customFilter operator="greaterThanOrEqual" val="100"/>
            <customFilter operator="lessThanOrEqual" val="5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9" firstHeaderRow="1" firstDataRow="1" firstDataCol="1"/>
  <pivotFields count="12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3"/>
        <item x="1"/>
        <item x="4"/>
        <item x="2"/>
        <item x="5"/>
        <item t="default"/>
      </items>
    </pivotField>
    <pivotField compact="0" outline="0" showAll="0"/>
    <pivotField compact="0" outline="0" showAll="0"/>
    <pivotField compact="0" numFmtId="164" outline="0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Innings #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GridLines="0" workbookViewId="0">
      <selection activeCell="C21" sqref="C21"/>
    </sheetView>
  </sheetViews>
  <sheetFormatPr defaultRowHeight="15"/>
  <cols>
    <col min="1" max="1" width="3.7109375" customWidth="1"/>
    <col min="2" max="2" width="55" bestFit="1" customWidth="1"/>
    <col min="3" max="3" width="11.42578125" bestFit="1" customWidth="1"/>
    <col min="4" max="4" width="9.42578125" bestFit="1" customWidth="1"/>
    <col min="5" max="5" width="18.85546875" bestFit="1" customWidth="1"/>
    <col min="6" max="6" width="14" customWidth="1"/>
    <col min="7" max="7" width="9.42578125" customWidth="1"/>
    <col min="8" max="8" width="18.85546875" bestFit="1" customWidth="1"/>
    <col min="9" max="9" width="13.5703125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>
      <c r="A2" s="1"/>
      <c r="B2" s="2" t="s">
        <v>0</v>
      </c>
      <c r="C2" s="3" t="s">
        <v>1</v>
      </c>
      <c r="D2" s="3" t="s">
        <v>2</v>
      </c>
      <c r="E2" s="3" t="s">
        <v>3</v>
      </c>
      <c r="F2" s="1"/>
      <c r="G2" s="1"/>
      <c r="H2" s="1"/>
      <c r="I2" s="1"/>
      <c r="J2" s="1"/>
    </row>
    <row r="3" spans="1:10">
      <c r="A3" s="1"/>
      <c r="B3" s="4" t="s">
        <v>4</v>
      </c>
      <c r="C3" s="5" t="s">
        <v>5</v>
      </c>
      <c r="D3" s="5" t="s">
        <v>6</v>
      </c>
      <c r="E3" s="5" t="s">
        <v>7</v>
      </c>
      <c r="F3" s="1"/>
      <c r="G3" s="1"/>
      <c r="H3" s="1"/>
      <c r="I3" s="1"/>
      <c r="J3" s="1"/>
    </row>
    <row r="4" spans="1:10">
      <c r="A4" s="1"/>
      <c r="B4" s="4" t="s">
        <v>8</v>
      </c>
      <c r="C4" s="5" t="s">
        <v>5</v>
      </c>
      <c r="D4" s="5" t="s">
        <v>9</v>
      </c>
      <c r="E4" s="5" t="s">
        <v>7</v>
      </c>
      <c r="F4" s="1"/>
      <c r="G4" s="1"/>
      <c r="H4" s="1"/>
      <c r="I4" s="1"/>
      <c r="J4" s="1"/>
    </row>
    <row r="5" spans="1:10">
      <c r="A5" s="1"/>
      <c r="B5" s="4" t="s">
        <v>10</v>
      </c>
      <c r="C5" s="5" t="s">
        <v>6</v>
      </c>
      <c r="D5" s="5" t="s">
        <v>11</v>
      </c>
      <c r="E5" s="5" t="s">
        <v>12</v>
      </c>
      <c r="F5" s="1"/>
      <c r="G5" s="1"/>
      <c r="H5" s="1"/>
      <c r="I5" s="1"/>
      <c r="J5" s="1"/>
    </row>
    <row r="6" spans="1:10">
      <c r="A6" s="1"/>
      <c r="B6" s="4" t="s">
        <v>13</v>
      </c>
      <c r="C6" s="5" t="s">
        <v>9</v>
      </c>
      <c r="D6" s="5" t="s">
        <v>11</v>
      </c>
      <c r="E6" s="5" t="s">
        <v>14</v>
      </c>
      <c r="F6" s="1"/>
      <c r="G6" s="1"/>
      <c r="H6" s="1"/>
      <c r="I6" s="1"/>
      <c r="J6" s="1"/>
    </row>
    <row r="7" spans="1:10">
      <c r="A7" s="1"/>
      <c r="B7" s="4" t="s">
        <v>15</v>
      </c>
      <c r="C7" s="5" t="s">
        <v>6</v>
      </c>
      <c r="D7" s="5" t="s">
        <v>7</v>
      </c>
      <c r="E7" s="5" t="s">
        <v>16</v>
      </c>
      <c r="F7" s="1"/>
      <c r="G7" s="1"/>
      <c r="H7" s="1"/>
      <c r="I7" s="1"/>
      <c r="J7" s="1"/>
    </row>
    <row r="8" spans="1:10">
      <c r="A8" s="1"/>
      <c r="B8" s="4" t="s">
        <v>17</v>
      </c>
      <c r="C8" s="5" t="s">
        <v>18</v>
      </c>
      <c r="D8" s="5" t="s">
        <v>19</v>
      </c>
      <c r="E8" s="5" t="s">
        <v>20</v>
      </c>
      <c r="F8" s="1"/>
      <c r="G8" s="1"/>
      <c r="H8" s="1"/>
      <c r="I8" s="1"/>
      <c r="J8" s="1"/>
    </row>
    <row r="9" spans="1:10">
      <c r="A9" s="1"/>
      <c r="B9" s="4" t="s">
        <v>21</v>
      </c>
      <c r="C9" s="5" t="s">
        <v>11</v>
      </c>
      <c r="D9" s="5" t="s">
        <v>22</v>
      </c>
      <c r="E9" s="5" t="s">
        <v>23</v>
      </c>
      <c r="F9" s="1"/>
      <c r="G9" s="1"/>
      <c r="H9" s="1"/>
      <c r="I9" s="1"/>
      <c r="J9" s="1"/>
    </row>
    <row r="10" spans="1:10">
      <c r="A10" s="1"/>
      <c r="B10" s="4" t="s">
        <v>24</v>
      </c>
      <c r="C10" s="5" t="s">
        <v>25</v>
      </c>
      <c r="D10" s="5" t="s">
        <v>26</v>
      </c>
      <c r="E10" s="5" t="s">
        <v>20</v>
      </c>
      <c r="F10" s="1"/>
      <c r="G10" s="1"/>
      <c r="H10" s="1"/>
      <c r="I10" s="1"/>
      <c r="J10" s="1"/>
    </row>
    <row r="11" spans="1:10">
      <c r="A11" s="1"/>
      <c r="B11" s="4" t="s">
        <v>27</v>
      </c>
      <c r="C11" s="5" t="s">
        <v>28</v>
      </c>
      <c r="D11" s="5" t="s">
        <v>29</v>
      </c>
      <c r="E11" s="5" t="s">
        <v>30</v>
      </c>
      <c r="F11" s="1"/>
      <c r="G11" s="1"/>
      <c r="H11" s="1"/>
      <c r="I11" s="1"/>
      <c r="J11" s="1"/>
    </row>
    <row r="12" spans="1:10">
      <c r="A12" s="1"/>
      <c r="B12" s="6"/>
      <c r="C12" s="6"/>
      <c r="D12" s="6"/>
      <c r="E12" s="6"/>
      <c r="F12" s="1"/>
      <c r="G12" s="1"/>
      <c r="H12" s="1"/>
      <c r="I12" s="1"/>
      <c r="J12" s="1"/>
    </row>
    <row r="13" spans="1:10">
      <c r="A13" s="1"/>
      <c r="B13" s="7" t="s">
        <v>31</v>
      </c>
      <c r="C13" s="7"/>
      <c r="D13" s="7"/>
      <c r="E13" s="7"/>
      <c r="F13" s="1"/>
      <c r="G13" s="1"/>
      <c r="H13" s="1"/>
      <c r="I13" s="1"/>
      <c r="J13" s="1"/>
    </row>
    <row r="14" spans="1:10">
      <c r="A14" s="1"/>
      <c r="B14" s="8"/>
      <c r="C14" s="6"/>
      <c r="D14" s="6"/>
      <c r="E14" s="6"/>
      <c r="F14" s="1"/>
      <c r="G14" s="1"/>
      <c r="H14" s="1"/>
      <c r="I14" s="1"/>
      <c r="J14" s="1"/>
    </row>
    <row r="15" spans="1:10">
      <c r="A15" s="1" t="s">
        <v>32</v>
      </c>
      <c r="B15" s="1"/>
      <c r="C15" s="1"/>
      <c r="D15" s="1" t="s">
        <v>33</v>
      </c>
      <c r="E15" s="1"/>
      <c r="F15" s="1"/>
      <c r="G15" s="1"/>
      <c r="H15" s="1"/>
      <c r="J15" s="1"/>
    </row>
    <row r="16" spans="1:10">
      <c r="A16" s="1"/>
      <c r="B16" s="6" t="s">
        <v>34</v>
      </c>
      <c r="C16" s="9" t="s">
        <v>13</v>
      </c>
      <c r="D16" s="1"/>
      <c r="E16" s="6" t="s">
        <v>34</v>
      </c>
      <c r="F16" s="9" t="s">
        <v>13</v>
      </c>
      <c r="G16" s="1"/>
      <c r="H16" s="6"/>
      <c r="J16" s="1"/>
    </row>
    <row r="17" spans="1:10">
      <c r="A17" s="1"/>
      <c r="B17" s="6" t="s">
        <v>35</v>
      </c>
      <c r="C17" s="10" t="s">
        <v>2</v>
      </c>
      <c r="D17" s="1"/>
      <c r="E17" s="6" t="s">
        <v>35</v>
      </c>
      <c r="F17" s="10" t="s">
        <v>2</v>
      </c>
      <c r="G17" s="1"/>
      <c r="H17" s="6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J20" s="1"/>
    </row>
    <row r="21" spans="1:10">
      <c r="A21" s="1"/>
      <c r="B21" s="6" t="s">
        <v>36</v>
      </c>
      <c r="C21" s="11" t="str">
        <f ca="1">OFFSET(B2,MATCH(C16,B3:B11,0),MATCH(C17,C2:D2,0))</f>
        <v>$3.95</v>
      </c>
      <c r="D21" s="1"/>
      <c r="E21" s="6" t="s">
        <v>36</v>
      </c>
      <c r="F21" s="11" t="str">
        <f>INDEX(B2:E11,4,3)</f>
        <v>$3.95</v>
      </c>
      <c r="G21" s="1"/>
      <c r="H21" s="6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J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O34"/>
  <sheetViews>
    <sheetView showGridLines="0" workbookViewId="0">
      <selection activeCell="F30" sqref="F30"/>
    </sheetView>
  </sheetViews>
  <sheetFormatPr defaultRowHeight="15"/>
  <cols>
    <col min="1" max="1" width="3.7109375" customWidth="1"/>
    <col min="2" max="2" width="17.85546875" customWidth="1"/>
    <col min="3" max="3" width="15.140625" bestFit="1" customWidth="1"/>
    <col min="4" max="4" width="5.85546875" style="12" bestFit="1" customWidth="1"/>
    <col min="5" max="5" width="10.7109375" style="12" bestFit="1" customWidth="1"/>
    <col min="6" max="6" width="16" style="12" bestFit="1" customWidth="1"/>
    <col min="7" max="7" width="13" style="12" bestFit="1" customWidth="1"/>
    <col min="8" max="8" width="6.28515625" customWidth="1"/>
    <col min="9" max="9" width="16" customWidth="1"/>
    <col min="10" max="10" width="13" bestFit="1" customWidth="1"/>
    <col min="11" max="11" width="8.42578125" customWidth="1"/>
    <col min="12" max="12" width="8.42578125" bestFit="1" customWidth="1"/>
    <col min="13" max="13" width="8.85546875" bestFit="1" customWidth="1"/>
    <col min="14" max="15" width="8.42578125" bestFit="1" customWidth="1"/>
  </cols>
  <sheetData>
    <row r="2" spans="2:15">
      <c r="B2" s="26" t="s">
        <v>37</v>
      </c>
    </row>
    <row r="3" spans="2:15">
      <c r="B3" s="26" t="s">
        <v>38</v>
      </c>
    </row>
    <row r="5" spans="2:15">
      <c r="B5" s="13" t="s">
        <v>39</v>
      </c>
      <c r="C5" s="13" t="s">
        <v>40</v>
      </c>
      <c r="D5" s="14" t="s">
        <v>41</v>
      </c>
      <c r="E5" s="14" t="s">
        <v>42</v>
      </c>
      <c r="F5" s="14" t="s">
        <v>43</v>
      </c>
      <c r="G5" s="14" t="s">
        <v>44</v>
      </c>
    </row>
    <row r="6" spans="2:15">
      <c r="B6" s="15" t="s">
        <v>45</v>
      </c>
      <c r="C6" s="15" t="s">
        <v>46</v>
      </c>
      <c r="D6" s="16">
        <v>6</v>
      </c>
      <c r="E6" s="16" t="s">
        <v>47</v>
      </c>
      <c r="F6" s="17">
        <f>HLOOKUP(E6,$I$6:$O$7,2,0)</f>
        <v>43260</v>
      </c>
      <c r="G6" s="18">
        <v>0.4375</v>
      </c>
      <c r="I6" s="19" t="s">
        <v>48</v>
      </c>
      <c r="J6" s="19" t="s">
        <v>49</v>
      </c>
      <c r="K6" s="19" t="s">
        <v>50</v>
      </c>
      <c r="L6" s="19" t="s">
        <v>51</v>
      </c>
      <c r="M6" s="19" t="s">
        <v>52</v>
      </c>
      <c r="N6" s="19" t="s">
        <v>53</v>
      </c>
      <c r="O6" s="19" t="s">
        <v>47</v>
      </c>
    </row>
    <row r="7" spans="2:15">
      <c r="B7" s="15" t="s">
        <v>54</v>
      </c>
      <c r="C7" s="15" t="s">
        <v>55</v>
      </c>
      <c r="D7" s="16">
        <v>2</v>
      </c>
      <c r="E7" s="16" t="s">
        <v>51</v>
      </c>
      <c r="F7" s="17">
        <f t="shared" ref="F7:F25" si="0">HLOOKUP(E7,$I$6:$O$7,2,0)</f>
        <v>43266</v>
      </c>
      <c r="G7" s="18">
        <v>0.41666666666666669</v>
      </c>
      <c r="I7" s="19" t="s">
        <v>43</v>
      </c>
      <c r="J7" s="20">
        <v>43264</v>
      </c>
      <c r="K7" s="20">
        <v>43257</v>
      </c>
      <c r="L7" s="20">
        <v>43266</v>
      </c>
      <c r="M7" s="20">
        <v>43262</v>
      </c>
      <c r="N7" s="20">
        <v>43265</v>
      </c>
      <c r="O7" s="20">
        <v>43260</v>
      </c>
    </row>
    <row r="8" spans="2:15">
      <c r="B8" s="15" t="s">
        <v>56</v>
      </c>
      <c r="C8" s="15" t="s">
        <v>57</v>
      </c>
      <c r="D8" s="16">
        <v>2</v>
      </c>
      <c r="E8" s="16" t="s">
        <v>52</v>
      </c>
      <c r="F8" s="17">
        <f t="shared" si="0"/>
        <v>43262</v>
      </c>
      <c r="G8" s="18">
        <v>0.58333333333333337</v>
      </c>
    </row>
    <row r="9" spans="2:15">
      <c r="B9" s="15" t="s">
        <v>58</v>
      </c>
      <c r="C9" s="15" t="s">
        <v>59</v>
      </c>
      <c r="D9" s="16">
        <v>3</v>
      </c>
      <c r="E9" s="16" t="s">
        <v>51</v>
      </c>
      <c r="F9" s="17">
        <f t="shared" si="0"/>
        <v>43266</v>
      </c>
      <c r="G9" s="18">
        <v>0.4375</v>
      </c>
    </row>
    <row r="10" spans="2:15">
      <c r="B10" s="15" t="s">
        <v>60</v>
      </c>
      <c r="C10" s="15" t="s">
        <v>61</v>
      </c>
      <c r="D10" s="16">
        <v>5</v>
      </c>
      <c r="E10" s="16" t="s">
        <v>49</v>
      </c>
      <c r="F10" s="17">
        <f t="shared" si="0"/>
        <v>43264</v>
      </c>
      <c r="G10" s="18">
        <v>0.41666666666666669</v>
      </c>
    </row>
    <row r="11" spans="2:15">
      <c r="B11" s="15" t="s">
        <v>62</v>
      </c>
      <c r="C11" s="15" t="s">
        <v>55</v>
      </c>
      <c r="D11" s="16">
        <v>7</v>
      </c>
      <c r="E11" s="16" t="s">
        <v>53</v>
      </c>
      <c r="F11" s="17">
        <f t="shared" si="0"/>
        <v>43265</v>
      </c>
      <c r="G11" s="18">
        <v>0.45833333333333331</v>
      </c>
    </row>
    <row r="12" spans="2:15">
      <c r="B12" s="15" t="s">
        <v>63</v>
      </c>
      <c r="C12" s="15" t="s">
        <v>64</v>
      </c>
      <c r="D12" s="16">
        <v>8</v>
      </c>
      <c r="E12" s="16" t="s">
        <v>47</v>
      </c>
      <c r="F12" s="17">
        <f t="shared" si="0"/>
        <v>43260</v>
      </c>
      <c r="G12" s="18">
        <v>0.47916666666666669</v>
      </c>
    </row>
    <row r="13" spans="2:15">
      <c r="B13" s="15" t="s">
        <v>65</v>
      </c>
      <c r="C13" s="15" t="s">
        <v>46</v>
      </c>
      <c r="D13" s="16">
        <v>1</v>
      </c>
      <c r="E13" s="16" t="s">
        <v>51</v>
      </c>
      <c r="F13" s="17">
        <f t="shared" si="0"/>
        <v>43266</v>
      </c>
      <c r="G13" s="18">
        <v>0.47916666666666669</v>
      </c>
    </row>
    <row r="14" spans="2:15">
      <c r="B14" s="15" t="s">
        <v>66</v>
      </c>
      <c r="C14" s="15" t="s">
        <v>55</v>
      </c>
      <c r="D14" s="16">
        <v>4</v>
      </c>
      <c r="E14" s="16" t="s">
        <v>51</v>
      </c>
      <c r="F14" s="17">
        <f t="shared" si="0"/>
        <v>43266</v>
      </c>
      <c r="G14" s="18">
        <v>0.52083333333333337</v>
      </c>
    </row>
    <row r="15" spans="2:15">
      <c r="B15" s="15" t="s">
        <v>67</v>
      </c>
      <c r="C15" s="15" t="s">
        <v>57</v>
      </c>
      <c r="D15" s="16">
        <v>5</v>
      </c>
      <c r="E15" s="16" t="s">
        <v>50</v>
      </c>
      <c r="F15" s="17">
        <f t="shared" si="0"/>
        <v>43257</v>
      </c>
      <c r="G15" s="18">
        <v>0.58333333333333337</v>
      </c>
    </row>
    <row r="16" spans="2:15">
      <c r="B16" s="15" t="s">
        <v>68</v>
      </c>
      <c r="C16" s="15" t="s">
        <v>61</v>
      </c>
      <c r="D16" s="16">
        <v>6</v>
      </c>
      <c r="E16" s="16" t="s">
        <v>49</v>
      </c>
      <c r="F16" s="17">
        <f t="shared" si="0"/>
        <v>43264</v>
      </c>
      <c r="G16" s="18">
        <v>0.44444444444444442</v>
      </c>
    </row>
    <row r="17" spans="2:7">
      <c r="B17" s="15" t="s">
        <v>69</v>
      </c>
      <c r="C17" s="15" t="s">
        <v>70</v>
      </c>
      <c r="D17" s="16">
        <v>2</v>
      </c>
      <c r="E17" s="16" t="s">
        <v>53</v>
      </c>
      <c r="F17" s="17">
        <f t="shared" si="0"/>
        <v>43265</v>
      </c>
      <c r="G17" s="18">
        <v>0.5</v>
      </c>
    </row>
    <row r="18" spans="2:7">
      <c r="B18" s="15" t="s">
        <v>71</v>
      </c>
      <c r="C18" s="15" t="s">
        <v>72</v>
      </c>
      <c r="D18" s="16">
        <v>6</v>
      </c>
      <c r="E18" s="16" t="s">
        <v>53</v>
      </c>
      <c r="F18" s="17">
        <f t="shared" si="0"/>
        <v>43265</v>
      </c>
      <c r="G18" s="18">
        <v>0.60416666666666663</v>
      </c>
    </row>
    <row r="19" spans="2:7">
      <c r="B19" s="15" t="s">
        <v>73</v>
      </c>
      <c r="C19" s="15" t="s">
        <v>74</v>
      </c>
      <c r="D19" s="16">
        <v>4</v>
      </c>
      <c r="E19" s="16" t="s">
        <v>50</v>
      </c>
      <c r="F19" s="17">
        <f t="shared" si="0"/>
        <v>43257</v>
      </c>
      <c r="G19" s="18">
        <v>0.61111111111111105</v>
      </c>
    </row>
    <row r="20" spans="2:7">
      <c r="B20" s="15" t="s">
        <v>75</v>
      </c>
      <c r="C20" s="15" t="s">
        <v>76</v>
      </c>
      <c r="D20" s="16">
        <v>6</v>
      </c>
      <c r="E20" s="16" t="s">
        <v>47</v>
      </c>
      <c r="F20" s="17">
        <f t="shared" si="0"/>
        <v>43260</v>
      </c>
      <c r="G20" s="18">
        <v>0.58333333333333337</v>
      </c>
    </row>
    <row r="21" spans="2:7">
      <c r="B21" s="15" t="s">
        <v>77</v>
      </c>
      <c r="C21" s="15" t="s">
        <v>78</v>
      </c>
      <c r="D21" s="16">
        <v>8</v>
      </c>
      <c r="E21" s="16" t="s">
        <v>49</v>
      </c>
      <c r="F21" s="17">
        <f t="shared" si="0"/>
        <v>43264</v>
      </c>
      <c r="G21" s="18">
        <v>0.47222222222222227</v>
      </c>
    </row>
    <row r="22" spans="2:7">
      <c r="B22" s="15" t="s">
        <v>79</v>
      </c>
      <c r="C22" s="15" t="s">
        <v>59</v>
      </c>
      <c r="D22" s="16">
        <v>3</v>
      </c>
      <c r="E22" s="16" t="s">
        <v>52</v>
      </c>
      <c r="F22" s="17">
        <f t="shared" si="0"/>
        <v>43262</v>
      </c>
      <c r="G22" s="18">
        <v>0.60416666666666663</v>
      </c>
    </row>
    <row r="23" spans="2:7">
      <c r="B23" s="15" t="s">
        <v>80</v>
      </c>
      <c r="C23" s="15" t="s">
        <v>57</v>
      </c>
      <c r="D23" s="16">
        <v>6</v>
      </c>
      <c r="E23" s="16" t="s">
        <v>52</v>
      </c>
      <c r="F23" s="17">
        <f t="shared" si="0"/>
        <v>43262</v>
      </c>
      <c r="G23" s="18">
        <v>0.63888888888888895</v>
      </c>
    </row>
    <row r="24" spans="2:7">
      <c r="B24" s="15" t="s">
        <v>81</v>
      </c>
      <c r="C24" s="15" t="s">
        <v>70</v>
      </c>
      <c r="D24" s="16">
        <v>8</v>
      </c>
      <c r="E24" s="16" t="s">
        <v>47</v>
      </c>
      <c r="F24" s="17">
        <f t="shared" si="0"/>
        <v>43260</v>
      </c>
      <c r="G24" s="18">
        <v>0.625</v>
      </c>
    </row>
    <row r="25" spans="2:7">
      <c r="B25" s="15" t="s">
        <v>82</v>
      </c>
      <c r="C25" s="15" t="s">
        <v>59</v>
      </c>
      <c r="D25" s="16">
        <v>5</v>
      </c>
      <c r="E25" s="16" t="s">
        <v>51</v>
      </c>
      <c r="F25" s="17">
        <f t="shared" si="0"/>
        <v>43266</v>
      </c>
      <c r="G25" s="18">
        <v>0.60416666666666663</v>
      </c>
    </row>
    <row r="27" spans="2:7" ht="18.75">
      <c r="B27" s="21" t="s">
        <v>83</v>
      </c>
    </row>
    <row r="28" spans="2:7" ht="18.75">
      <c r="B28" s="22" t="s">
        <v>84</v>
      </c>
      <c r="C28" s="23" t="s">
        <v>71</v>
      </c>
      <c r="D28" s="24" t="s">
        <v>85</v>
      </c>
      <c r="E28"/>
      <c r="F28" s="21" t="s">
        <v>83</v>
      </c>
      <c r="G28"/>
    </row>
    <row r="29" spans="2:7">
      <c r="B29" s="22" t="s">
        <v>86</v>
      </c>
      <c r="C29" s="25" t="str">
        <f ca="1">OFFSET($B$5,MATCH($C$28,$B$6:$B$25,0),MATCH($C$5,$C$5:$G$5,0))</f>
        <v>Harp</v>
      </c>
      <c r="D29"/>
      <c r="E29"/>
      <c r="F29" s="22" t="s">
        <v>84</v>
      </c>
      <c r="G29" s="23" t="s">
        <v>71</v>
      </c>
    </row>
    <row r="30" spans="2:7">
      <c r="B30" s="22" t="s">
        <v>87</v>
      </c>
      <c r="C30" s="25">
        <f ca="1">OFFSET($B$5,MATCH($C$28,$B$6:$B$25,0),MATCH($D$5,$B$5:$D$5,0)-1)</f>
        <v>6</v>
      </c>
      <c r="D30"/>
      <c r="E30"/>
      <c r="F30" s="22" t="s">
        <v>40</v>
      </c>
      <c r="G30" s="25" t="str">
        <f>INDEX($B$6:$G$25,13,2)</f>
        <v>Harp</v>
      </c>
    </row>
    <row r="31" spans="2:7">
      <c r="B31" s="22" t="s">
        <v>88</v>
      </c>
      <c r="C31" s="25" t="str">
        <f ca="1">OFFSET($B$5,MATCH($C$28,$B$6:$B$25,0),MATCH($E$5,$B$5:$E$5,0)-1)</f>
        <v>Oxford</v>
      </c>
      <c r="D31"/>
      <c r="E31"/>
      <c r="F31" s="22" t="s">
        <v>41</v>
      </c>
      <c r="G31" s="25">
        <f>INDEX($B$6:$G$25,13,3)</f>
        <v>6</v>
      </c>
    </row>
    <row r="32" spans="2:7">
      <c r="B32" s="22" t="s">
        <v>89</v>
      </c>
      <c r="C32" s="49">
        <f ca="1">OFFSET($B$5,MATCH($C$28,$B$6:$B$25,0),MATCH($F$5,$B$5:$G$5,0)-1)</f>
        <v>43265</v>
      </c>
      <c r="D32"/>
      <c r="E32"/>
      <c r="F32" s="22" t="s">
        <v>42</v>
      </c>
      <c r="G32" s="25" t="str">
        <f>INDEX($B$6:$G$25,13,4)</f>
        <v>Oxford</v>
      </c>
    </row>
    <row r="33" spans="2:7">
      <c r="B33" s="22" t="s">
        <v>90</v>
      </c>
      <c r="C33" s="50">
        <f ca="1">OFFSET($B$5,MATCH($C$28,$B$6:$B$25,0),MATCH(G5,B5:G5,0)-1)</f>
        <v>0.60416666666666663</v>
      </c>
      <c r="D33"/>
      <c r="E33"/>
      <c r="F33" s="22" t="s">
        <v>43</v>
      </c>
      <c r="G33" s="49">
        <f>INDEX($B$6:$G$25,13,5)</f>
        <v>43265</v>
      </c>
    </row>
    <row r="34" spans="2:7">
      <c r="F34" s="22" t="s">
        <v>44</v>
      </c>
      <c r="G34" s="50">
        <f>INDEX($B$6:$G$25,13,6)</f>
        <v>0.60416666666666663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K27"/>
  <sheetViews>
    <sheetView showGridLines="0" workbookViewId="0">
      <selection activeCell="K22" sqref="K22"/>
    </sheetView>
  </sheetViews>
  <sheetFormatPr defaultRowHeight="15"/>
  <cols>
    <col min="1" max="1" width="3.7109375" customWidth="1"/>
    <col min="2" max="2" width="9.42578125" customWidth="1"/>
    <col min="3" max="3" width="15.28515625" bestFit="1" customWidth="1"/>
    <col min="4" max="4" width="7" style="12" customWidth="1"/>
    <col min="5" max="5" width="6.28515625" style="12" customWidth="1"/>
    <col min="6" max="6" width="6.85546875" style="12" customWidth="1"/>
    <col min="7" max="7" width="10" style="12" customWidth="1"/>
    <col min="8" max="8" width="15" customWidth="1"/>
    <col min="9" max="9" width="3.140625" customWidth="1"/>
    <col min="11" max="11" width="17.42578125" customWidth="1"/>
    <col min="12" max="12" width="17.140625" customWidth="1"/>
  </cols>
  <sheetData>
    <row r="2" spans="2:8" ht="18.75">
      <c r="B2" s="21" t="s">
        <v>91</v>
      </c>
      <c r="C2" s="21"/>
    </row>
    <row r="3" spans="2:8" ht="18.75">
      <c r="B3" s="26" t="s">
        <v>92</v>
      </c>
      <c r="C3" s="21"/>
    </row>
    <row r="4" spans="2:8" ht="18.75">
      <c r="B4" s="26" t="s">
        <v>93</v>
      </c>
      <c r="C4" s="21"/>
    </row>
    <row r="6" spans="2:8" s="29" customFormat="1" ht="30">
      <c r="B6" s="27" t="s">
        <v>94</v>
      </c>
      <c r="C6" s="27" t="s">
        <v>95</v>
      </c>
      <c r="D6" s="28" t="s">
        <v>96</v>
      </c>
      <c r="E6" s="28" t="s">
        <v>97</v>
      </c>
      <c r="F6" s="28" t="s">
        <v>98</v>
      </c>
      <c r="G6" s="28" t="s">
        <v>99</v>
      </c>
      <c r="H6" s="28" t="s">
        <v>100</v>
      </c>
    </row>
    <row r="7" spans="2:8">
      <c r="B7" s="15" t="s">
        <v>101</v>
      </c>
      <c r="C7" s="15" t="s">
        <v>102</v>
      </c>
      <c r="D7" s="16">
        <v>6</v>
      </c>
      <c r="E7" s="16">
        <v>8</v>
      </c>
      <c r="F7" s="16">
        <v>7</v>
      </c>
      <c r="G7" s="16">
        <v>9</v>
      </c>
      <c r="H7" s="16" t="str">
        <f>IF(AND($D7&gt;7,$E7&gt;7,$F7&gt;7,$G7&gt;7),"Fail","Pass")</f>
        <v>Pass</v>
      </c>
    </row>
    <row r="8" spans="2:8">
      <c r="B8" s="15" t="s">
        <v>103</v>
      </c>
      <c r="C8" s="15" t="s">
        <v>104</v>
      </c>
      <c r="D8" s="16">
        <v>8</v>
      </c>
      <c r="E8" s="16">
        <v>9</v>
      </c>
      <c r="F8" s="16">
        <v>8</v>
      </c>
      <c r="G8" s="16">
        <v>9</v>
      </c>
      <c r="H8" s="16" t="str">
        <f t="shared" ref="H8:H19" si="0">IF(AND($D8&gt;7,$E8&gt;7,$F8&gt;7,$G8&gt;7),"Fail","Pass")</f>
        <v>Fail</v>
      </c>
    </row>
    <row r="9" spans="2:8">
      <c r="B9" s="15" t="s">
        <v>105</v>
      </c>
      <c r="C9" s="15" t="s">
        <v>106</v>
      </c>
      <c r="D9" s="16">
        <v>5</v>
      </c>
      <c r="E9" s="16">
        <v>7</v>
      </c>
      <c r="F9" s="16">
        <v>7</v>
      </c>
      <c r="G9" s="16">
        <v>8</v>
      </c>
      <c r="H9" s="16" t="str">
        <f t="shared" si="0"/>
        <v>Pass</v>
      </c>
    </row>
    <row r="10" spans="2:8">
      <c r="B10" s="15" t="s">
        <v>107</v>
      </c>
      <c r="C10" s="15" t="s">
        <v>108</v>
      </c>
      <c r="D10" s="16">
        <v>9</v>
      </c>
      <c r="E10" s="16">
        <v>8</v>
      </c>
      <c r="F10" s="16">
        <v>8</v>
      </c>
      <c r="G10" s="16">
        <v>9</v>
      </c>
      <c r="H10" s="16" t="str">
        <f t="shared" si="0"/>
        <v>Fail</v>
      </c>
    </row>
    <row r="11" spans="2:8">
      <c r="B11" s="15" t="s">
        <v>109</v>
      </c>
      <c r="C11" s="15" t="s">
        <v>110</v>
      </c>
      <c r="D11" s="16">
        <v>7</v>
      </c>
      <c r="E11" s="16">
        <v>8</v>
      </c>
      <c r="F11" s="16">
        <v>7</v>
      </c>
      <c r="G11" s="16">
        <v>8</v>
      </c>
      <c r="H11" s="16" t="str">
        <f t="shared" si="0"/>
        <v>Pass</v>
      </c>
    </row>
    <row r="12" spans="2:8">
      <c r="B12" s="15" t="s">
        <v>111</v>
      </c>
      <c r="C12" s="15" t="s">
        <v>112</v>
      </c>
      <c r="D12" s="16">
        <v>8</v>
      </c>
      <c r="E12" s="16">
        <v>6</v>
      </c>
      <c r="F12" s="16">
        <v>8</v>
      </c>
      <c r="G12" s="16">
        <v>8</v>
      </c>
      <c r="H12" s="16" t="str">
        <f t="shared" si="0"/>
        <v>Pass</v>
      </c>
    </row>
    <row r="13" spans="2:8">
      <c r="B13" s="15" t="s">
        <v>113</v>
      </c>
      <c r="C13" s="15" t="s">
        <v>114</v>
      </c>
      <c r="D13" s="16">
        <v>7</v>
      </c>
      <c r="E13" s="16">
        <v>8</v>
      </c>
      <c r="F13" s="16">
        <v>9</v>
      </c>
      <c r="G13" s="16">
        <v>8</v>
      </c>
      <c r="H13" s="16" t="str">
        <f t="shared" si="0"/>
        <v>Pass</v>
      </c>
    </row>
    <row r="14" spans="2:8">
      <c r="B14" s="15" t="s">
        <v>115</v>
      </c>
      <c r="C14" s="15" t="s">
        <v>116</v>
      </c>
      <c r="D14" s="16">
        <v>7</v>
      </c>
      <c r="E14" s="16">
        <v>6</v>
      </c>
      <c r="F14" s="16">
        <v>7</v>
      </c>
      <c r="G14" s="16">
        <v>2</v>
      </c>
      <c r="H14" s="16" t="str">
        <f t="shared" si="0"/>
        <v>Pass</v>
      </c>
    </row>
    <row r="15" spans="2:8">
      <c r="B15" s="15" t="s">
        <v>117</v>
      </c>
      <c r="C15" s="15" t="s">
        <v>118</v>
      </c>
      <c r="D15" s="16">
        <v>7</v>
      </c>
      <c r="E15" s="16">
        <v>4</v>
      </c>
      <c r="F15" s="16">
        <v>8</v>
      </c>
      <c r="G15" s="16">
        <v>9</v>
      </c>
      <c r="H15" s="16" t="str">
        <f t="shared" si="0"/>
        <v>Pass</v>
      </c>
    </row>
    <row r="16" spans="2:8">
      <c r="B16" s="15" t="s">
        <v>119</v>
      </c>
      <c r="C16" s="15" t="s">
        <v>120</v>
      </c>
      <c r="D16" s="16">
        <v>8</v>
      </c>
      <c r="E16" s="16">
        <v>8</v>
      </c>
      <c r="F16" s="16">
        <v>8</v>
      </c>
      <c r="G16" s="16">
        <v>9</v>
      </c>
      <c r="H16" s="16" t="str">
        <f t="shared" si="0"/>
        <v>Fail</v>
      </c>
    </row>
    <row r="17" spans="2:11">
      <c r="B17" s="15" t="s">
        <v>121</v>
      </c>
      <c r="C17" s="15" t="s">
        <v>122</v>
      </c>
      <c r="D17" s="16">
        <v>8</v>
      </c>
      <c r="E17" s="16">
        <v>8</v>
      </c>
      <c r="F17" s="16">
        <v>6</v>
      </c>
      <c r="G17" s="16">
        <v>8</v>
      </c>
      <c r="H17" s="16" t="str">
        <f t="shared" si="0"/>
        <v>Pass</v>
      </c>
    </row>
    <row r="18" spans="2:11">
      <c r="B18" s="15" t="s">
        <v>123</v>
      </c>
      <c r="C18" s="15" t="s">
        <v>124</v>
      </c>
      <c r="D18" s="16">
        <v>8</v>
      </c>
      <c r="E18" s="16">
        <v>9</v>
      </c>
      <c r="F18" s="16">
        <v>7</v>
      </c>
      <c r="G18" s="16">
        <v>8</v>
      </c>
      <c r="H18" s="16" t="str">
        <f t="shared" si="0"/>
        <v>Pass</v>
      </c>
    </row>
    <row r="19" spans="2:11">
      <c r="B19" s="15" t="s">
        <v>125</v>
      </c>
      <c r="C19" s="15" t="s">
        <v>126</v>
      </c>
      <c r="D19" s="16">
        <v>9</v>
      </c>
      <c r="E19" s="16">
        <v>7</v>
      </c>
      <c r="F19" s="16">
        <v>9</v>
      </c>
      <c r="G19" s="16">
        <v>8</v>
      </c>
      <c r="H19" s="16" t="str">
        <f t="shared" si="0"/>
        <v>Pass</v>
      </c>
    </row>
    <row r="21" spans="2:11">
      <c r="B21" s="30" t="s">
        <v>127</v>
      </c>
      <c r="C21" s="14" t="s">
        <v>113</v>
      </c>
      <c r="D21" s="24" t="s">
        <v>128</v>
      </c>
      <c r="G21" s="30" t="s">
        <v>127</v>
      </c>
      <c r="H21" s="14" t="s">
        <v>113</v>
      </c>
      <c r="J21" s="30" t="s">
        <v>127</v>
      </c>
      <c r="K21" s="14" t="s">
        <v>113</v>
      </c>
    </row>
    <row r="22" spans="2:11">
      <c r="B22" s="30" t="s">
        <v>129</v>
      </c>
      <c r="C22" s="16" t="str">
        <f ca="1">OFFSET($B$6,MATCH($C$21,$B$7:$B$19,0),MATCH($C$6,$B$6:$H$6,0)-1)</f>
        <v>Ribble Gardens</v>
      </c>
      <c r="D22"/>
      <c r="G22" s="30" t="s">
        <v>129</v>
      </c>
      <c r="H22" s="16" t="str">
        <f>INDEX($B$6:$H$19,MATCH($H$21,$B6:$B19,0),MATCH($C$6,$B6:$H6,0))</f>
        <v>Ribble Gardens</v>
      </c>
      <c r="J22" s="30" t="s">
        <v>129</v>
      </c>
      <c r="K22" s="16" t="str">
        <f>INDEX($B$6:$H$19,8,2)</f>
        <v>Ribble Gardens</v>
      </c>
    </row>
    <row r="23" spans="2:11">
      <c r="B23" s="30" t="s">
        <v>130</v>
      </c>
      <c r="C23" s="16">
        <f ca="1">OFFSET($B$6,MATCH($C$21,$B$7:$B$19,0),MATCH($D$6,$B$6:$H$6,0)-1)</f>
        <v>7</v>
      </c>
      <c r="D23"/>
      <c r="G23" s="30" t="s">
        <v>130</v>
      </c>
      <c r="H23" s="16">
        <f>INDEX($B$6:$H$19,MATCH($H$21,$B6:$B19,0),MATCH(D6,$B6:$H6,0))</f>
        <v>7</v>
      </c>
      <c r="J23" s="30" t="s">
        <v>130</v>
      </c>
      <c r="K23" s="16">
        <f>INDEX($B$6:$H$19,8,3)</f>
        <v>7</v>
      </c>
    </row>
    <row r="24" spans="2:11">
      <c r="B24" s="30" t="s">
        <v>131</v>
      </c>
      <c r="C24" s="16">
        <f ca="1">OFFSET($B$6,MATCH($C$21,$B$7:$B$19,0),MATCH($E$6,$B$6:$H$6,0)-1)</f>
        <v>8</v>
      </c>
      <c r="D24"/>
      <c r="G24" s="30" t="s">
        <v>131</v>
      </c>
      <c r="H24" s="16">
        <f>INDEX($B$6:$H$19,MATCH($H$21,$B6:$B19,0),MATCH(E6,$B6:$H6,0))</f>
        <v>8</v>
      </c>
      <c r="J24" s="30" t="s">
        <v>131</v>
      </c>
      <c r="K24" s="16">
        <f>INDEX($B$6:$H$19,8,4)</f>
        <v>8</v>
      </c>
    </row>
    <row r="25" spans="2:11">
      <c r="B25" s="30" t="s">
        <v>132</v>
      </c>
      <c r="C25" s="16">
        <f ca="1">OFFSET($B$6,MATCH($C$21,$B$7:$B$19,0),MATCH(F6,$B$6:$H$6,0)-1)</f>
        <v>9</v>
      </c>
      <c r="D25"/>
      <c r="G25" s="30" t="s">
        <v>132</v>
      </c>
      <c r="H25" s="16">
        <f>INDEX($B$6:$H$19,MATCH($H$21,$B6:$B19,0),MATCH(F6,$B6:$H6,0))</f>
        <v>9</v>
      </c>
      <c r="J25" s="30" t="s">
        <v>132</v>
      </c>
      <c r="K25" s="16">
        <f>INDEX($B$6:$H$19,8,5)</f>
        <v>9</v>
      </c>
    </row>
    <row r="26" spans="2:11">
      <c r="B26" s="30" t="s">
        <v>133</v>
      </c>
      <c r="C26" s="16">
        <f ca="1">OFFSET($B$6,MATCH($C$21,$B$7:$B$19,0),MATCH($G$6,$B$6:$H$6,0)-1)</f>
        <v>8</v>
      </c>
      <c r="D26"/>
      <c r="G26" s="30" t="s">
        <v>133</v>
      </c>
      <c r="H26" s="16">
        <f>INDEX($B$6:$H$19,MATCH($H$21,$B6:$B19,0),MATCH(G6,$B6:$H6,0))</f>
        <v>8</v>
      </c>
      <c r="J26" s="30" t="s">
        <v>133</v>
      </c>
      <c r="K26" s="16">
        <f>INDEX($B$6:$H$19,8,6)</f>
        <v>8</v>
      </c>
    </row>
    <row r="27" spans="2:11">
      <c r="B27" s="30" t="s">
        <v>134</v>
      </c>
      <c r="C27" s="16" t="str">
        <f ca="1">OFFSET($B$6,MATCH($C$21,$B$7:$B$19,0),MATCH($H$6,$B$6:$H$6,0)-1)</f>
        <v>Pass</v>
      </c>
      <c r="D27"/>
      <c r="G27" s="30" t="s">
        <v>134</v>
      </c>
      <c r="H27" s="16" t="str">
        <f>INDEX($B$6:$H$19,MATCH($H$21,$B6:$B19,0),MATCH(H6,$B6:$H6,0))</f>
        <v>Pass</v>
      </c>
      <c r="J27" s="30" t="s">
        <v>134</v>
      </c>
      <c r="K27" s="16" t="str">
        <f>INDEX($B$6:$H$19,8,7)</f>
        <v>Pass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46"/>
  <sheetViews>
    <sheetView showGridLines="0" workbookViewId="0">
      <selection activeCell="D13" sqref="D13"/>
    </sheetView>
  </sheetViews>
  <sheetFormatPr defaultColWidth="10.7109375" defaultRowHeight="15" customHeight="1"/>
  <cols>
    <col min="1" max="1" width="9.7109375" style="31" customWidth="1"/>
    <col min="2" max="2" width="9.140625" style="31"/>
    <col min="3" max="5" width="8" style="31" customWidth="1"/>
    <col min="6" max="6" width="9.28515625" style="31" customWidth="1"/>
    <col min="7" max="11" width="8" style="31" customWidth="1"/>
    <col min="12" max="12" width="11" style="31" bestFit="1" customWidth="1"/>
    <col min="13" max="13" width="17" style="31" bestFit="1" customWidth="1"/>
    <col min="14" max="14" width="10" style="31" customWidth="1"/>
    <col min="15" max="16384" width="10.7109375" style="31"/>
  </cols>
  <sheetData>
    <row r="1" spans="1:15" ht="12.75" customHeight="1">
      <c r="A1" s="54" t="s">
        <v>135</v>
      </c>
      <c r="B1" s="54"/>
      <c r="C1" s="54"/>
    </row>
    <row r="3" spans="1:15" ht="12.75" customHeight="1">
      <c r="B3" s="32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/>
    </row>
    <row r="4" spans="1:15" ht="15" customHeight="1">
      <c r="B4" s="35" t="s">
        <v>136</v>
      </c>
      <c r="H4" s="36"/>
      <c r="O4" s="37"/>
    </row>
    <row r="5" spans="1:15" ht="12.75" customHeight="1">
      <c r="B5" s="38"/>
      <c r="C5" s="39" t="s">
        <v>137</v>
      </c>
      <c r="O5" s="37"/>
    </row>
    <row r="6" spans="1:15" ht="12.75" customHeight="1">
      <c r="B6" s="38"/>
      <c r="C6" s="39" t="s">
        <v>138</v>
      </c>
      <c r="O6" s="37"/>
    </row>
    <row r="7" spans="1:15" ht="12.75" customHeight="1">
      <c r="B7" s="38"/>
      <c r="D7" s="40" t="s">
        <v>139</v>
      </c>
      <c r="O7" s="37"/>
    </row>
    <row r="8" spans="1:15" ht="12.75" customHeight="1">
      <c r="B8" s="38"/>
      <c r="D8" s="40" t="s">
        <v>140</v>
      </c>
      <c r="O8" s="37"/>
    </row>
    <row r="9" spans="1:15" ht="15" customHeight="1">
      <c r="B9" s="38"/>
      <c r="C9" s="39" t="s">
        <v>141</v>
      </c>
      <c r="O9" s="37"/>
    </row>
    <row r="10" spans="1:15" ht="12.75" customHeight="1">
      <c r="B10" s="38"/>
      <c r="C10" s="39"/>
      <c r="O10" s="37"/>
    </row>
    <row r="11" spans="1:15" ht="15" customHeight="1">
      <c r="B11" s="41"/>
      <c r="C11" s="39"/>
      <c r="O11" s="37"/>
    </row>
    <row r="12" spans="1:15" ht="15" customHeight="1">
      <c r="B12" s="38"/>
      <c r="C12" s="40" t="s">
        <v>142</v>
      </c>
      <c r="O12" s="37"/>
    </row>
    <row r="13" spans="1:15" ht="15" customHeight="1">
      <c r="B13" s="38"/>
      <c r="C13" s="42" t="s">
        <v>143</v>
      </c>
      <c r="D13" s="42" t="s">
        <v>144</v>
      </c>
      <c r="E13" s="42" t="s">
        <v>145</v>
      </c>
      <c r="F13" s="42" t="s">
        <v>146</v>
      </c>
      <c r="G13" s="42" t="s">
        <v>147</v>
      </c>
      <c r="H13" s="42" t="s">
        <v>148</v>
      </c>
      <c r="I13" s="42" t="s">
        <v>149</v>
      </c>
      <c r="J13" s="42" t="s">
        <v>150</v>
      </c>
      <c r="K13" s="42" t="s">
        <v>151</v>
      </c>
      <c r="L13" s="42" t="s">
        <v>152</v>
      </c>
      <c r="M13" s="42" t="s">
        <v>153</v>
      </c>
      <c r="N13" s="42" t="s">
        <v>154</v>
      </c>
      <c r="O13" s="37"/>
    </row>
    <row r="14" spans="1:15" ht="15" customHeight="1">
      <c r="B14" s="38"/>
      <c r="C14" s="43">
        <v>1</v>
      </c>
      <c r="D14" s="43">
        <v>15</v>
      </c>
      <c r="E14" s="43">
        <v>28</v>
      </c>
      <c r="F14" s="43">
        <v>24</v>
      </c>
      <c r="G14" s="43">
        <v>2</v>
      </c>
      <c r="H14" s="43">
        <v>0</v>
      </c>
      <c r="I14" s="44">
        <v>62.5</v>
      </c>
      <c r="J14" s="43">
        <v>6</v>
      </c>
      <c r="K14" s="43" t="s">
        <v>155</v>
      </c>
      <c r="L14" s="43" t="s">
        <v>156</v>
      </c>
      <c r="M14" s="43" t="s">
        <v>157</v>
      </c>
      <c r="N14" s="45">
        <v>32827</v>
      </c>
      <c r="O14" s="37"/>
    </row>
    <row r="15" spans="1:15" ht="15" customHeight="1">
      <c r="B15" s="38"/>
      <c r="C15" s="43">
        <v>2</v>
      </c>
      <c r="D15" s="43">
        <v>59</v>
      </c>
      <c r="E15" s="43">
        <v>254</v>
      </c>
      <c r="F15" s="43">
        <v>172</v>
      </c>
      <c r="G15" s="43">
        <v>4</v>
      </c>
      <c r="H15" s="43">
        <v>0</v>
      </c>
      <c r="I15" s="44">
        <v>34.299999999999997</v>
      </c>
      <c r="J15" s="43">
        <v>6</v>
      </c>
      <c r="K15" s="43" t="s">
        <v>158</v>
      </c>
      <c r="L15" s="43" t="s">
        <v>156</v>
      </c>
      <c r="M15" s="43" t="s">
        <v>159</v>
      </c>
      <c r="N15" s="45">
        <v>32835</v>
      </c>
      <c r="O15" s="37"/>
    </row>
    <row r="16" spans="1:15" ht="15" customHeight="1">
      <c r="B16" s="38"/>
      <c r="C16" s="43">
        <v>3</v>
      </c>
      <c r="D16" s="43">
        <v>8</v>
      </c>
      <c r="E16" s="43">
        <v>24</v>
      </c>
      <c r="F16" s="43">
        <v>16</v>
      </c>
      <c r="G16" s="43">
        <v>1</v>
      </c>
      <c r="H16" s="43">
        <v>0</v>
      </c>
      <c r="I16" s="44">
        <v>50</v>
      </c>
      <c r="J16" s="43">
        <v>6</v>
      </c>
      <c r="K16" s="43" t="s">
        <v>160</v>
      </c>
      <c r="L16" s="43" t="s">
        <v>156</v>
      </c>
      <c r="M16" s="43" t="s">
        <v>159</v>
      </c>
      <c r="N16" s="45">
        <v>32835</v>
      </c>
      <c r="O16" s="37"/>
    </row>
    <row r="17" spans="2:15" ht="15" customHeight="1">
      <c r="B17" s="38"/>
      <c r="C17" s="43">
        <v>4</v>
      </c>
      <c r="D17" s="43">
        <v>41</v>
      </c>
      <c r="E17" s="43">
        <v>124</v>
      </c>
      <c r="F17" s="43">
        <v>90</v>
      </c>
      <c r="G17" s="43">
        <v>5</v>
      </c>
      <c r="H17" s="43">
        <v>0</v>
      </c>
      <c r="I17" s="44">
        <v>45.55</v>
      </c>
      <c r="J17" s="43">
        <v>7</v>
      </c>
      <c r="K17" s="43" t="s">
        <v>155</v>
      </c>
      <c r="L17" s="43" t="s">
        <v>156</v>
      </c>
      <c r="M17" s="43" t="s">
        <v>161</v>
      </c>
      <c r="N17" s="45">
        <v>32843</v>
      </c>
      <c r="O17" s="37"/>
    </row>
    <row r="18" spans="2:15" ht="15" customHeight="1">
      <c r="B18" s="38"/>
      <c r="C18" s="43">
        <v>5</v>
      </c>
      <c r="D18" s="43">
        <v>35</v>
      </c>
      <c r="E18" s="43">
        <v>74</v>
      </c>
      <c r="F18" s="43">
        <v>51</v>
      </c>
      <c r="G18" s="43">
        <v>5</v>
      </c>
      <c r="H18" s="43">
        <v>0</v>
      </c>
      <c r="I18" s="44">
        <v>68.62</v>
      </c>
      <c r="J18" s="43">
        <v>6</v>
      </c>
      <c r="K18" s="43" t="s">
        <v>158</v>
      </c>
      <c r="L18" s="43" t="s">
        <v>156</v>
      </c>
      <c r="M18" s="43" t="s">
        <v>162</v>
      </c>
      <c r="N18" s="45">
        <v>32851</v>
      </c>
      <c r="O18" s="37"/>
    </row>
    <row r="19" spans="2:15" ht="15" customHeight="1">
      <c r="B19" s="38"/>
      <c r="C19" s="43">
        <v>6</v>
      </c>
      <c r="D19" s="43">
        <v>57</v>
      </c>
      <c r="E19" s="43">
        <v>193</v>
      </c>
      <c r="F19" s="43">
        <v>134</v>
      </c>
      <c r="G19" s="43">
        <v>6</v>
      </c>
      <c r="H19" s="43">
        <v>0</v>
      </c>
      <c r="I19" s="44">
        <v>42.53</v>
      </c>
      <c r="J19" s="43">
        <v>6</v>
      </c>
      <c r="K19" s="43" t="s">
        <v>163</v>
      </c>
      <c r="L19" s="43" t="s">
        <v>156</v>
      </c>
      <c r="M19" s="43" t="s">
        <v>162</v>
      </c>
      <c r="N19" s="45">
        <v>32851</v>
      </c>
      <c r="O19" s="37"/>
    </row>
    <row r="20" spans="2:15" ht="15" customHeight="1">
      <c r="B20" s="38"/>
      <c r="C20" s="43">
        <v>7</v>
      </c>
      <c r="D20" s="43">
        <v>0</v>
      </c>
      <c r="E20" s="43">
        <v>1</v>
      </c>
      <c r="F20" s="43">
        <v>1</v>
      </c>
      <c r="G20" s="43">
        <v>0</v>
      </c>
      <c r="H20" s="43">
        <v>0</v>
      </c>
      <c r="I20" s="44">
        <v>0</v>
      </c>
      <c r="J20" s="43">
        <v>6</v>
      </c>
      <c r="K20" s="43" t="s">
        <v>163</v>
      </c>
      <c r="L20" s="43" t="s">
        <v>164</v>
      </c>
      <c r="M20" s="43" t="s">
        <v>165</v>
      </c>
      <c r="N20" s="45">
        <v>32906</v>
      </c>
      <c r="O20" s="37"/>
    </row>
    <row r="21" spans="2:15" ht="15" customHeight="1">
      <c r="B21" s="38"/>
      <c r="C21" s="43">
        <v>8</v>
      </c>
      <c r="D21" s="43">
        <v>24</v>
      </c>
      <c r="E21" s="43">
        <v>50</v>
      </c>
      <c r="F21" s="43">
        <v>44</v>
      </c>
      <c r="G21" s="43">
        <v>3</v>
      </c>
      <c r="H21" s="43">
        <v>0</v>
      </c>
      <c r="I21" s="44">
        <v>54.54</v>
      </c>
      <c r="J21" s="43">
        <v>6</v>
      </c>
      <c r="K21" s="43" t="s">
        <v>163</v>
      </c>
      <c r="L21" s="43" t="s">
        <v>164</v>
      </c>
      <c r="M21" s="43" t="s">
        <v>165</v>
      </c>
      <c r="N21" s="45">
        <v>32906</v>
      </c>
      <c r="O21" s="37"/>
    </row>
    <row r="22" spans="2:15" ht="15" customHeight="1">
      <c r="B22" s="38"/>
      <c r="C22" s="43">
        <v>9</v>
      </c>
      <c r="D22" s="43">
        <v>88</v>
      </c>
      <c r="E22" s="43">
        <v>324</v>
      </c>
      <c r="F22" s="43">
        <v>266</v>
      </c>
      <c r="G22" s="43">
        <v>5</v>
      </c>
      <c r="H22" s="43">
        <v>0</v>
      </c>
      <c r="I22" s="44">
        <v>33.08</v>
      </c>
      <c r="J22" s="43">
        <v>6</v>
      </c>
      <c r="K22" s="43" t="s">
        <v>163</v>
      </c>
      <c r="L22" s="43" t="s">
        <v>164</v>
      </c>
      <c r="M22" s="43" t="s">
        <v>166</v>
      </c>
      <c r="N22" s="45">
        <v>32913</v>
      </c>
      <c r="O22" s="37"/>
    </row>
    <row r="23" spans="2:15" ht="15" customHeight="1">
      <c r="B23" s="38"/>
      <c r="C23" s="43">
        <v>10</v>
      </c>
      <c r="D23" s="43">
        <v>5</v>
      </c>
      <c r="E23" s="43">
        <v>15</v>
      </c>
      <c r="F23" s="43">
        <v>13</v>
      </c>
      <c r="G23" s="43">
        <v>1</v>
      </c>
      <c r="H23" s="43">
        <v>0</v>
      </c>
      <c r="I23" s="44">
        <v>38.46</v>
      </c>
      <c r="J23" s="43">
        <v>6</v>
      </c>
      <c r="K23" s="43" t="s">
        <v>163</v>
      </c>
      <c r="L23" s="43" t="s">
        <v>164</v>
      </c>
      <c r="M23" s="43" t="s">
        <v>167</v>
      </c>
      <c r="N23" s="45">
        <v>32926</v>
      </c>
      <c r="O23" s="37"/>
    </row>
    <row r="24" spans="2:15" ht="15" customHeight="1">
      <c r="B24" s="38"/>
      <c r="C24" s="43">
        <v>11</v>
      </c>
      <c r="D24" s="43">
        <v>10</v>
      </c>
      <c r="E24" s="43">
        <v>30</v>
      </c>
      <c r="F24" s="43">
        <v>19</v>
      </c>
      <c r="G24" s="43">
        <v>1</v>
      </c>
      <c r="H24" s="43">
        <v>0</v>
      </c>
      <c r="I24" s="44">
        <v>52.63</v>
      </c>
      <c r="J24" s="43">
        <v>6</v>
      </c>
      <c r="K24" s="43" t="s">
        <v>155</v>
      </c>
      <c r="L24" s="43" t="s">
        <v>168</v>
      </c>
      <c r="M24" s="43" t="s">
        <v>169</v>
      </c>
      <c r="N24" s="45">
        <v>33080</v>
      </c>
      <c r="O24" s="37"/>
    </row>
    <row r="25" spans="2:15" ht="15" customHeight="1">
      <c r="B25" s="38"/>
      <c r="C25" s="43">
        <v>12</v>
      </c>
      <c r="D25" s="43">
        <v>27</v>
      </c>
      <c r="E25" s="43">
        <v>93</v>
      </c>
      <c r="F25" s="43">
        <v>65</v>
      </c>
      <c r="G25" s="43">
        <v>4</v>
      </c>
      <c r="H25" s="43">
        <v>0</v>
      </c>
      <c r="I25" s="44">
        <v>41.53</v>
      </c>
      <c r="J25" s="43">
        <v>6</v>
      </c>
      <c r="K25" s="43" t="s">
        <v>163</v>
      </c>
      <c r="L25" s="43" t="s">
        <v>168</v>
      </c>
      <c r="M25" s="43" t="s">
        <v>169</v>
      </c>
      <c r="N25" s="45">
        <v>33080</v>
      </c>
      <c r="O25" s="37"/>
    </row>
    <row r="26" spans="2:15" ht="15" customHeight="1">
      <c r="B26" s="38"/>
      <c r="C26" s="43">
        <v>13</v>
      </c>
      <c r="D26" s="43">
        <v>68</v>
      </c>
      <c r="E26" s="43">
        <v>216</v>
      </c>
      <c r="F26" s="43">
        <v>136</v>
      </c>
      <c r="G26" s="43">
        <v>8</v>
      </c>
      <c r="H26" s="43">
        <v>0</v>
      </c>
      <c r="I26" s="44">
        <v>50</v>
      </c>
      <c r="J26" s="43">
        <v>6</v>
      </c>
      <c r="K26" s="43" t="s">
        <v>163</v>
      </c>
      <c r="L26" s="43" t="s">
        <v>168</v>
      </c>
      <c r="M26" s="43" t="s">
        <v>52</v>
      </c>
      <c r="N26" s="45">
        <v>33094</v>
      </c>
      <c r="O26" s="37"/>
    </row>
    <row r="27" spans="2:15" ht="15" customHeight="1">
      <c r="B27" s="38"/>
      <c r="C27" s="43">
        <v>14</v>
      </c>
      <c r="D27" s="43">
        <v>119</v>
      </c>
      <c r="E27" s="43">
        <v>225</v>
      </c>
      <c r="F27" s="43">
        <v>189</v>
      </c>
      <c r="G27" s="43">
        <v>17</v>
      </c>
      <c r="H27" s="43">
        <v>0</v>
      </c>
      <c r="I27" s="44">
        <v>62.96</v>
      </c>
      <c r="J27" s="43">
        <v>6</v>
      </c>
      <c r="K27" s="43" t="s">
        <v>170</v>
      </c>
      <c r="L27" s="43" t="s">
        <v>168</v>
      </c>
      <c r="M27" s="43" t="s">
        <v>52</v>
      </c>
      <c r="N27" s="45">
        <v>33094</v>
      </c>
      <c r="O27" s="37"/>
    </row>
    <row r="28" spans="2:15" ht="15" customHeight="1">
      <c r="B28" s="38"/>
      <c r="C28" s="43">
        <v>15</v>
      </c>
      <c r="D28" s="43">
        <v>21</v>
      </c>
      <c r="E28" s="43">
        <v>39</v>
      </c>
      <c r="F28" s="43">
        <v>30</v>
      </c>
      <c r="G28" s="43">
        <v>3</v>
      </c>
      <c r="H28" s="43">
        <v>0</v>
      </c>
      <c r="I28" s="44">
        <v>70</v>
      </c>
      <c r="J28" s="43">
        <v>7</v>
      </c>
      <c r="K28" s="43" t="s">
        <v>163</v>
      </c>
      <c r="L28" s="43" t="s">
        <v>168</v>
      </c>
      <c r="M28" s="43" t="s">
        <v>171</v>
      </c>
      <c r="N28" s="45">
        <v>33108</v>
      </c>
      <c r="O28" s="37"/>
    </row>
    <row r="29" spans="2:15" ht="12.75" customHeight="1">
      <c r="B29" s="38"/>
      <c r="C29" s="43">
        <v>16</v>
      </c>
      <c r="D29" s="43">
        <v>11</v>
      </c>
      <c r="E29" s="43">
        <v>92</v>
      </c>
      <c r="F29" s="43">
        <v>0</v>
      </c>
      <c r="G29" s="43">
        <v>0</v>
      </c>
      <c r="H29" s="43">
        <v>0</v>
      </c>
      <c r="I29" s="44">
        <v>0</v>
      </c>
      <c r="J29" s="43">
        <v>6</v>
      </c>
      <c r="K29" s="43" t="s">
        <v>158</v>
      </c>
      <c r="L29" s="43" t="s">
        <v>172</v>
      </c>
      <c r="M29" s="43" t="s">
        <v>173</v>
      </c>
      <c r="N29" s="45">
        <v>33200</v>
      </c>
      <c r="O29" s="37"/>
    </row>
    <row r="30" spans="2:15" ht="12.75" customHeight="1">
      <c r="B30" s="38"/>
      <c r="C30" s="43">
        <v>17</v>
      </c>
      <c r="D30" s="43">
        <v>16</v>
      </c>
      <c r="E30" s="43">
        <v>47</v>
      </c>
      <c r="F30" s="43">
        <v>42</v>
      </c>
      <c r="G30" s="43">
        <v>3</v>
      </c>
      <c r="H30" s="43">
        <v>0</v>
      </c>
      <c r="I30" s="44">
        <v>38.090000000000003</v>
      </c>
      <c r="J30" s="43">
        <v>6</v>
      </c>
      <c r="K30" s="43" t="s">
        <v>155</v>
      </c>
      <c r="L30" s="43" t="s">
        <v>174</v>
      </c>
      <c r="M30" s="43" t="s">
        <v>175</v>
      </c>
      <c r="N30" s="45">
        <v>33571</v>
      </c>
      <c r="O30" s="37"/>
    </row>
    <row r="31" spans="2:15" ht="12.75" customHeight="1">
      <c r="B31" s="38"/>
      <c r="C31" s="43">
        <v>18</v>
      </c>
      <c r="D31" s="43">
        <v>7</v>
      </c>
      <c r="E31" s="43">
        <v>36</v>
      </c>
      <c r="F31" s="43">
        <v>25</v>
      </c>
      <c r="G31" s="43">
        <v>1</v>
      </c>
      <c r="H31" s="43">
        <v>0</v>
      </c>
      <c r="I31" s="44">
        <v>28</v>
      </c>
      <c r="J31" s="43">
        <v>6</v>
      </c>
      <c r="K31" s="43" t="s">
        <v>163</v>
      </c>
      <c r="L31" s="43" t="s">
        <v>174</v>
      </c>
      <c r="M31" s="43" t="s">
        <v>175</v>
      </c>
      <c r="N31" s="45">
        <v>33571</v>
      </c>
      <c r="O31" s="37"/>
    </row>
    <row r="32" spans="2:15" ht="12.75" customHeight="1">
      <c r="B32" s="38"/>
      <c r="C32" s="43">
        <v>19</v>
      </c>
      <c r="D32" s="43">
        <v>15</v>
      </c>
      <c r="E32" s="43">
        <v>33</v>
      </c>
      <c r="F32" s="43">
        <v>23</v>
      </c>
      <c r="G32" s="43">
        <v>0</v>
      </c>
      <c r="H32" s="43">
        <v>0</v>
      </c>
      <c r="I32" s="44">
        <v>65.209999999999994</v>
      </c>
      <c r="J32" s="43">
        <v>7</v>
      </c>
      <c r="K32" s="43" t="s">
        <v>163</v>
      </c>
      <c r="L32" s="43" t="s">
        <v>174</v>
      </c>
      <c r="M32" s="43" t="s">
        <v>176</v>
      </c>
      <c r="N32" s="45">
        <v>33598</v>
      </c>
      <c r="O32" s="37"/>
    </row>
    <row r="33" spans="2:15" ht="12.75" customHeight="1">
      <c r="B33" s="38"/>
      <c r="C33" s="43">
        <v>20</v>
      </c>
      <c r="D33" s="43">
        <v>40</v>
      </c>
      <c r="E33" s="43">
        <v>122</v>
      </c>
      <c r="F33" s="43">
        <v>107</v>
      </c>
      <c r="G33" s="43">
        <v>5</v>
      </c>
      <c r="H33" s="43">
        <v>0</v>
      </c>
      <c r="I33" s="44">
        <v>37.380000000000003</v>
      </c>
      <c r="J33" s="43">
        <v>7</v>
      </c>
      <c r="K33" s="43" t="s">
        <v>163</v>
      </c>
      <c r="L33" s="43" t="s">
        <v>174</v>
      </c>
      <c r="M33" s="43" t="s">
        <v>176</v>
      </c>
      <c r="N33" s="45">
        <v>33598</v>
      </c>
      <c r="O33" s="37"/>
    </row>
    <row r="34" spans="2:15" ht="12.75" customHeight="1">
      <c r="B34" s="38"/>
      <c r="C34" s="43">
        <v>21</v>
      </c>
      <c r="D34" s="43">
        <v>148</v>
      </c>
      <c r="E34" s="43">
        <v>298</v>
      </c>
      <c r="F34" s="43">
        <v>213</v>
      </c>
      <c r="G34" s="43">
        <v>14</v>
      </c>
      <c r="H34" s="43">
        <v>0</v>
      </c>
      <c r="I34" s="44">
        <v>69.48</v>
      </c>
      <c r="J34" s="43">
        <v>6</v>
      </c>
      <c r="K34" s="43" t="s">
        <v>170</v>
      </c>
      <c r="L34" s="43" t="s">
        <v>174</v>
      </c>
      <c r="M34" s="43" t="s">
        <v>177</v>
      </c>
      <c r="N34" s="45">
        <v>33605</v>
      </c>
      <c r="O34" s="37"/>
    </row>
    <row r="35" spans="2:15" ht="12.75" customHeight="1">
      <c r="B35" s="38"/>
      <c r="C35" s="43">
        <v>22</v>
      </c>
      <c r="D35" s="43">
        <v>6</v>
      </c>
      <c r="E35" s="43">
        <v>20</v>
      </c>
      <c r="F35" s="43">
        <v>8</v>
      </c>
      <c r="G35" s="43">
        <v>1</v>
      </c>
      <c r="H35" s="43">
        <v>0</v>
      </c>
      <c r="I35" s="44">
        <v>75</v>
      </c>
      <c r="J35" s="43">
        <v>6</v>
      </c>
      <c r="K35" s="43" t="s">
        <v>158</v>
      </c>
      <c r="L35" s="43" t="s">
        <v>174</v>
      </c>
      <c r="M35" s="43" t="s">
        <v>178</v>
      </c>
      <c r="N35" s="45">
        <v>33628</v>
      </c>
      <c r="O35" s="37"/>
    </row>
    <row r="36" spans="2:15" ht="12.75" customHeight="1">
      <c r="B36" s="38"/>
      <c r="C36" s="43">
        <v>23</v>
      </c>
      <c r="D36" s="43">
        <v>17</v>
      </c>
      <c r="E36" s="43">
        <v>36</v>
      </c>
      <c r="F36" s="43">
        <v>29</v>
      </c>
      <c r="G36" s="43">
        <v>2</v>
      </c>
      <c r="H36" s="43">
        <v>0</v>
      </c>
      <c r="I36" s="44">
        <v>58.62</v>
      </c>
      <c r="J36" s="43">
        <v>4</v>
      </c>
      <c r="K36" s="43" t="s">
        <v>158</v>
      </c>
      <c r="L36" s="43" t="s">
        <v>174</v>
      </c>
      <c r="M36" s="43" t="s">
        <v>178</v>
      </c>
      <c r="N36" s="45">
        <v>33628</v>
      </c>
      <c r="O36" s="37"/>
    </row>
    <row r="37" spans="2:15" ht="12.75" customHeight="1">
      <c r="B37" s="38"/>
      <c r="C37" s="43">
        <v>24</v>
      </c>
      <c r="D37" s="43">
        <v>114</v>
      </c>
      <c r="E37" s="43">
        <v>228</v>
      </c>
      <c r="F37" s="43">
        <v>161</v>
      </c>
      <c r="G37" s="43">
        <v>16</v>
      </c>
      <c r="H37" s="43">
        <v>0</v>
      </c>
      <c r="I37" s="44">
        <v>70.8</v>
      </c>
      <c r="J37" s="43">
        <v>4</v>
      </c>
      <c r="K37" s="43" t="s">
        <v>163</v>
      </c>
      <c r="L37" s="43" t="s">
        <v>174</v>
      </c>
      <c r="M37" s="43" t="s">
        <v>179</v>
      </c>
      <c r="N37" s="45">
        <v>33635</v>
      </c>
      <c r="O37" s="37"/>
    </row>
    <row r="38" spans="2:15" ht="12.75" customHeight="1">
      <c r="B38" s="38"/>
      <c r="C38" s="43">
        <v>25</v>
      </c>
      <c r="D38" s="43">
        <v>5</v>
      </c>
      <c r="E38" s="43">
        <v>12</v>
      </c>
      <c r="F38" s="43">
        <v>9</v>
      </c>
      <c r="G38" s="43">
        <v>1</v>
      </c>
      <c r="H38" s="43">
        <v>0</v>
      </c>
      <c r="I38" s="44">
        <v>55.55</v>
      </c>
      <c r="J38" s="43">
        <v>4</v>
      </c>
      <c r="K38" s="43" t="s">
        <v>163</v>
      </c>
      <c r="L38" s="43" t="s">
        <v>174</v>
      </c>
      <c r="M38" s="43" t="s">
        <v>179</v>
      </c>
      <c r="N38" s="45">
        <v>33635</v>
      </c>
      <c r="O38" s="37"/>
    </row>
    <row r="39" spans="2:15" ht="12.75" customHeight="1">
      <c r="B39" s="38"/>
      <c r="C39" s="43">
        <v>26</v>
      </c>
      <c r="D39" s="43">
        <v>0</v>
      </c>
      <c r="E39" s="43">
        <v>4</v>
      </c>
      <c r="F39" s="43">
        <v>3</v>
      </c>
      <c r="G39" s="43">
        <v>0</v>
      </c>
      <c r="H39" s="43">
        <v>0</v>
      </c>
      <c r="I39" s="44">
        <v>0</v>
      </c>
      <c r="J39" s="43">
        <v>4</v>
      </c>
      <c r="K39" s="43" t="s">
        <v>163</v>
      </c>
      <c r="L39" s="43" t="s">
        <v>180</v>
      </c>
      <c r="M39" s="43" t="s">
        <v>181</v>
      </c>
      <c r="N39" s="45">
        <v>33895</v>
      </c>
      <c r="O39" s="37"/>
    </row>
    <row r="40" spans="2:15" ht="12.75" customHeight="1">
      <c r="B40" s="38"/>
      <c r="C40" s="43">
        <v>27</v>
      </c>
      <c r="D40" s="43">
        <v>11</v>
      </c>
      <c r="E40" s="43">
        <v>35</v>
      </c>
      <c r="F40" s="43">
        <v>24</v>
      </c>
      <c r="G40" s="43">
        <v>1</v>
      </c>
      <c r="H40" s="43">
        <v>0</v>
      </c>
      <c r="I40" s="44">
        <v>45.83</v>
      </c>
      <c r="J40" s="43">
        <v>4</v>
      </c>
      <c r="K40" s="43" t="s">
        <v>160</v>
      </c>
      <c r="L40" s="43" t="s">
        <v>182</v>
      </c>
      <c r="M40" s="43" t="s">
        <v>183</v>
      </c>
      <c r="N40" s="45">
        <v>33921</v>
      </c>
      <c r="O40" s="37"/>
    </row>
    <row r="41" spans="2:15" ht="12.75" customHeight="1">
      <c r="B41" s="38"/>
      <c r="C41" s="43">
        <v>28</v>
      </c>
      <c r="D41" s="43">
        <v>111</v>
      </c>
      <c r="E41" s="43">
        <v>373</v>
      </c>
      <c r="F41" s="43">
        <v>270</v>
      </c>
      <c r="G41" s="43">
        <v>19</v>
      </c>
      <c r="H41" s="43">
        <v>0</v>
      </c>
      <c r="I41" s="44">
        <v>41.11</v>
      </c>
      <c r="J41" s="43">
        <v>4</v>
      </c>
      <c r="K41" s="43" t="s">
        <v>163</v>
      </c>
      <c r="L41" s="43" t="s">
        <v>182</v>
      </c>
      <c r="M41" s="43" t="s">
        <v>184</v>
      </c>
      <c r="N41" s="45">
        <v>33934</v>
      </c>
      <c r="O41" s="37"/>
    </row>
    <row r="42" spans="2:15" ht="12.75" customHeight="1">
      <c r="B42" s="38"/>
      <c r="C42" s="43">
        <v>29</v>
      </c>
      <c r="D42" s="43">
        <v>1</v>
      </c>
      <c r="E42" s="43">
        <v>6</v>
      </c>
      <c r="F42" s="43">
        <v>5</v>
      </c>
      <c r="G42" s="43">
        <v>0</v>
      </c>
      <c r="H42" s="43">
        <v>0</v>
      </c>
      <c r="I42" s="44">
        <v>20</v>
      </c>
      <c r="J42" s="43">
        <v>4</v>
      </c>
      <c r="K42" s="43" t="s">
        <v>158</v>
      </c>
      <c r="L42" s="43" t="s">
        <v>182</v>
      </c>
      <c r="M42" s="43" t="s">
        <v>184</v>
      </c>
      <c r="N42" s="45">
        <v>33934</v>
      </c>
      <c r="O42" s="37"/>
    </row>
    <row r="43" spans="2:15" ht="12.75" customHeight="1">
      <c r="B43" s="38"/>
      <c r="C43" s="43">
        <v>30</v>
      </c>
      <c r="D43" s="43">
        <v>6</v>
      </c>
      <c r="E43" s="43">
        <v>27</v>
      </c>
      <c r="F43" s="43">
        <v>17</v>
      </c>
      <c r="G43" s="43">
        <v>1</v>
      </c>
      <c r="H43" s="43">
        <v>0</v>
      </c>
      <c r="I43" s="44">
        <v>35.29</v>
      </c>
      <c r="J43" s="43">
        <v>4</v>
      </c>
      <c r="K43" s="43" t="s">
        <v>163</v>
      </c>
      <c r="L43" s="43" t="s">
        <v>182</v>
      </c>
      <c r="M43" s="43" t="s">
        <v>185</v>
      </c>
      <c r="N43" s="45">
        <v>33964</v>
      </c>
      <c r="O43" s="37"/>
    </row>
    <row r="44" spans="2:15" ht="12.75" customHeight="1">
      <c r="B44" s="38"/>
      <c r="C44" s="43">
        <v>31</v>
      </c>
      <c r="D44" s="43">
        <v>0</v>
      </c>
      <c r="E44" s="43">
        <v>1</v>
      </c>
      <c r="F44" s="43">
        <v>1</v>
      </c>
      <c r="G44" s="43">
        <v>0</v>
      </c>
      <c r="H44" s="43">
        <v>0</v>
      </c>
      <c r="I44" s="44">
        <v>0</v>
      </c>
      <c r="J44" s="43">
        <v>4</v>
      </c>
      <c r="K44" s="43" t="s">
        <v>163</v>
      </c>
      <c r="L44" s="43" t="s">
        <v>182</v>
      </c>
      <c r="M44" s="43" t="s">
        <v>185</v>
      </c>
      <c r="N44" s="45">
        <v>33964</v>
      </c>
      <c r="O44" s="37"/>
    </row>
    <row r="45" spans="2:15" ht="12.75" customHeight="1">
      <c r="B45" s="38"/>
      <c r="C45" s="43">
        <v>32</v>
      </c>
      <c r="D45" s="43">
        <v>73</v>
      </c>
      <c r="E45" s="43">
        <v>272</v>
      </c>
      <c r="F45" s="43">
        <v>208</v>
      </c>
      <c r="G45" s="43">
        <v>8</v>
      </c>
      <c r="H45" s="43">
        <v>1</v>
      </c>
      <c r="I45" s="44">
        <v>35.090000000000003</v>
      </c>
      <c r="J45" s="43">
        <v>5</v>
      </c>
      <c r="K45" s="43" t="s">
        <v>163</v>
      </c>
      <c r="L45" s="43" t="s">
        <v>182</v>
      </c>
      <c r="M45" s="43" t="s">
        <v>186</v>
      </c>
      <c r="N45" s="45">
        <v>33971</v>
      </c>
      <c r="O45" s="37"/>
    </row>
    <row r="46" spans="2:15" ht="12.75" customHeight="1">
      <c r="B46" s="38"/>
      <c r="C46" s="43">
        <v>33</v>
      </c>
      <c r="D46" s="43">
        <v>50</v>
      </c>
      <c r="E46" s="43">
        <v>158</v>
      </c>
      <c r="F46" s="43">
        <v>118</v>
      </c>
      <c r="G46" s="43">
        <v>6</v>
      </c>
      <c r="H46" s="43">
        <v>0</v>
      </c>
      <c r="I46" s="44">
        <v>42.37</v>
      </c>
      <c r="J46" s="43">
        <v>4</v>
      </c>
      <c r="K46" s="43" t="s">
        <v>163</v>
      </c>
      <c r="L46" s="43" t="s">
        <v>168</v>
      </c>
      <c r="M46" s="43" t="s">
        <v>187</v>
      </c>
      <c r="N46" s="45">
        <v>33998</v>
      </c>
      <c r="O46" s="37"/>
    </row>
    <row r="47" spans="2:15" ht="12.75" customHeight="1">
      <c r="B47" s="38"/>
      <c r="C47" s="43">
        <v>34</v>
      </c>
      <c r="D47" s="43">
        <v>9</v>
      </c>
      <c r="E47" s="43">
        <v>17</v>
      </c>
      <c r="F47" s="43">
        <v>19</v>
      </c>
      <c r="G47" s="43">
        <v>2</v>
      </c>
      <c r="H47" s="43">
        <v>0</v>
      </c>
      <c r="I47" s="44">
        <v>47.36</v>
      </c>
      <c r="J47" s="43">
        <v>4</v>
      </c>
      <c r="K47" s="43" t="s">
        <v>170</v>
      </c>
      <c r="L47" s="43" t="s">
        <v>168</v>
      </c>
      <c r="M47" s="43" t="s">
        <v>187</v>
      </c>
      <c r="N47" s="45">
        <v>33998</v>
      </c>
      <c r="O47" s="37"/>
    </row>
    <row r="48" spans="2:15" ht="12.75" customHeight="1">
      <c r="B48" s="38"/>
      <c r="C48" s="43">
        <v>35</v>
      </c>
      <c r="D48" s="43">
        <v>165</v>
      </c>
      <c r="E48" s="43">
        <v>361</v>
      </c>
      <c r="F48" s="43">
        <v>296</v>
      </c>
      <c r="G48" s="43">
        <v>24</v>
      </c>
      <c r="H48" s="43">
        <v>1</v>
      </c>
      <c r="I48" s="44">
        <v>55.74</v>
      </c>
      <c r="J48" s="43">
        <v>4</v>
      </c>
      <c r="K48" s="43" t="s">
        <v>163</v>
      </c>
      <c r="L48" s="43" t="s">
        <v>168</v>
      </c>
      <c r="M48" s="43" t="s">
        <v>188</v>
      </c>
      <c r="N48" s="45">
        <v>34011</v>
      </c>
      <c r="O48" s="37"/>
    </row>
    <row r="49" spans="2:15" ht="12.75" customHeight="1">
      <c r="B49" s="38"/>
      <c r="C49" s="43">
        <v>36</v>
      </c>
      <c r="D49" s="43">
        <v>78</v>
      </c>
      <c r="E49" s="43">
        <v>285</v>
      </c>
      <c r="F49" s="43">
        <v>213</v>
      </c>
      <c r="G49" s="43">
        <v>10</v>
      </c>
      <c r="H49" s="43">
        <v>0</v>
      </c>
      <c r="I49" s="44">
        <v>36.61</v>
      </c>
      <c r="J49" s="43">
        <v>4</v>
      </c>
      <c r="K49" s="43" t="s">
        <v>158</v>
      </c>
      <c r="L49" s="43" t="s">
        <v>168</v>
      </c>
      <c r="M49" s="43" t="s">
        <v>189</v>
      </c>
      <c r="N49" s="45">
        <v>34019</v>
      </c>
      <c r="O49" s="37"/>
    </row>
    <row r="50" spans="2:15" ht="12.75" customHeight="1">
      <c r="B50" s="38"/>
      <c r="C50" s="43">
        <v>37</v>
      </c>
      <c r="D50" s="43">
        <v>62</v>
      </c>
      <c r="E50" s="43">
        <v>128</v>
      </c>
      <c r="F50" s="43">
        <v>114</v>
      </c>
      <c r="G50" s="43">
        <v>7</v>
      </c>
      <c r="H50" s="43">
        <v>0</v>
      </c>
      <c r="I50" s="44">
        <v>54.38</v>
      </c>
      <c r="J50" s="43">
        <v>4</v>
      </c>
      <c r="K50" s="43" t="s">
        <v>163</v>
      </c>
      <c r="L50" s="43" t="s">
        <v>180</v>
      </c>
      <c r="M50" s="43" t="s">
        <v>190</v>
      </c>
      <c r="N50" s="45">
        <v>34041</v>
      </c>
      <c r="O50" s="37"/>
    </row>
    <row r="51" spans="2:15" ht="12.75" customHeight="1">
      <c r="B51" s="38"/>
      <c r="C51" s="43">
        <v>38</v>
      </c>
      <c r="D51" s="43">
        <v>28</v>
      </c>
      <c r="E51" s="43">
        <v>74</v>
      </c>
      <c r="F51" s="43">
        <v>52</v>
      </c>
      <c r="G51" s="43">
        <v>5</v>
      </c>
      <c r="H51" s="43">
        <v>0</v>
      </c>
      <c r="I51" s="44">
        <v>53.84</v>
      </c>
      <c r="J51" s="43">
        <v>4</v>
      </c>
      <c r="K51" s="43" t="s">
        <v>163</v>
      </c>
      <c r="L51" s="43" t="s">
        <v>172</v>
      </c>
      <c r="M51" s="43" t="s">
        <v>191</v>
      </c>
      <c r="N51" s="45">
        <v>34177</v>
      </c>
      <c r="O51" s="37"/>
    </row>
    <row r="52" spans="2:15" ht="12.75" customHeight="1">
      <c r="B52" s="38"/>
      <c r="C52" s="43">
        <v>39</v>
      </c>
      <c r="D52" s="43">
        <v>104</v>
      </c>
      <c r="E52" s="43">
        <v>217</v>
      </c>
      <c r="F52" s="43">
        <v>161</v>
      </c>
      <c r="G52" s="43">
        <v>11</v>
      </c>
      <c r="H52" s="43">
        <v>1</v>
      </c>
      <c r="I52" s="44">
        <v>64.59</v>
      </c>
      <c r="J52" s="43">
        <v>4</v>
      </c>
      <c r="K52" s="43" t="s">
        <v>170</v>
      </c>
      <c r="L52" s="43" t="s">
        <v>172</v>
      </c>
      <c r="M52" s="43" t="s">
        <v>191</v>
      </c>
      <c r="N52" s="45">
        <v>34177</v>
      </c>
      <c r="O52" s="37"/>
    </row>
    <row r="53" spans="2:15" ht="12.75" customHeight="1">
      <c r="B53" s="38"/>
      <c r="C53" s="43">
        <v>40</v>
      </c>
      <c r="D53" s="43">
        <v>71</v>
      </c>
      <c r="E53" s="43">
        <v>202</v>
      </c>
      <c r="F53" s="43">
        <v>152</v>
      </c>
      <c r="G53" s="43">
        <v>10</v>
      </c>
      <c r="H53" s="43">
        <v>0</v>
      </c>
      <c r="I53" s="44">
        <v>46.71</v>
      </c>
      <c r="J53" s="43">
        <v>4</v>
      </c>
      <c r="K53" s="43" t="s">
        <v>163</v>
      </c>
      <c r="L53" s="43" t="s">
        <v>172</v>
      </c>
      <c r="M53" s="43" t="s">
        <v>192</v>
      </c>
      <c r="N53" s="45">
        <v>34185</v>
      </c>
      <c r="O53" s="37"/>
    </row>
    <row r="54" spans="2:15" ht="12.75" customHeight="1">
      <c r="B54" s="38"/>
      <c r="C54" s="43">
        <v>41</v>
      </c>
      <c r="D54" s="43">
        <v>142</v>
      </c>
      <c r="E54" s="43">
        <v>260</v>
      </c>
      <c r="F54" s="43">
        <v>224</v>
      </c>
      <c r="G54" s="43">
        <v>22</v>
      </c>
      <c r="H54" s="43">
        <v>0</v>
      </c>
      <c r="I54" s="44">
        <v>63.39</v>
      </c>
      <c r="J54" s="43">
        <v>4</v>
      </c>
      <c r="K54" s="43" t="s">
        <v>163</v>
      </c>
      <c r="L54" s="43" t="s">
        <v>172</v>
      </c>
      <c r="M54" s="43" t="s">
        <v>193</v>
      </c>
      <c r="N54" s="45">
        <v>34352</v>
      </c>
      <c r="O54" s="37"/>
    </row>
    <row r="55" spans="2:15" ht="12.75" customHeight="1">
      <c r="B55" s="38"/>
      <c r="C55" s="43">
        <v>42</v>
      </c>
      <c r="D55" s="43">
        <v>96</v>
      </c>
      <c r="E55" s="43">
        <v>180</v>
      </c>
      <c r="F55" s="43">
        <v>140</v>
      </c>
      <c r="G55" s="43">
        <v>15</v>
      </c>
      <c r="H55" s="43">
        <v>0</v>
      </c>
      <c r="I55" s="44">
        <v>68.569999999999993</v>
      </c>
      <c r="J55" s="43">
        <v>4</v>
      </c>
      <c r="K55" s="43" t="s">
        <v>155</v>
      </c>
      <c r="L55" s="43" t="s">
        <v>172</v>
      </c>
      <c r="M55" s="43" t="s">
        <v>194</v>
      </c>
      <c r="N55" s="45">
        <v>34360</v>
      </c>
      <c r="O55" s="37"/>
    </row>
    <row r="56" spans="2:15" ht="12.75" customHeight="1">
      <c r="B56" s="38"/>
      <c r="C56" s="43">
        <v>43</v>
      </c>
      <c r="D56" s="43">
        <v>6</v>
      </c>
      <c r="E56" s="43">
        <v>25</v>
      </c>
      <c r="F56" s="43">
        <v>14</v>
      </c>
      <c r="G56" s="43">
        <v>1</v>
      </c>
      <c r="H56" s="43">
        <v>0</v>
      </c>
      <c r="I56" s="44">
        <v>42.85</v>
      </c>
      <c r="J56" s="43">
        <v>4</v>
      </c>
      <c r="K56" s="43" t="s">
        <v>155</v>
      </c>
      <c r="L56" s="43" t="s">
        <v>172</v>
      </c>
      <c r="M56" s="43" t="s">
        <v>195</v>
      </c>
      <c r="N56" s="45">
        <v>34373</v>
      </c>
      <c r="O56" s="37"/>
    </row>
    <row r="57" spans="2:15" ht="12.75" customHeight="1">
      <c r="B57" s="38"/>
      <c r="C57" s="43">
        <v>44</v>
      </c>
      <c r="D57" s="43">
        <v>43</v>
      </c>
      <c r="E57" s="43">
        <v>55</v>
      </c>
      <c r="F57" s="43">
        <v>47</v>
      </c>
      <c r="G57" s="43">
        <v>7</v>
      </c>
      <c r="H57" s="43">
        <v>0</v>
      </c>
      <c r="I57" s="44">
        <v>91.48</v>
      </c>
      <c r="J57" s="43">
        <v>4</v>
      </c>
      <c r="K57" s="43" t="s">
        <v>163</v>
      </c>
      <c r="L57" s="43" t="s">
        <v>164</v>
      </c>
      <c r="M57" s="43" t="s">
        <v>196</v>
      </c>
      <c r="N57" s="45">
        <v>34412</v>
      </c>
      <c r="O57" s="37"/>
    </row>
    <row r="58" spans="2:15" ht="12.75" customHeight="1">
      <c r="B58" s="38"/>
      <c r="C58" s="43">
        <v>45</v>
      </c>
      <c r="D58" s="43">
        <v>11</v>
      </c>
      <c r="E58" s="43">
        <v>57</v>
      </c>
      <c r="F58" s="43">
        <v>42</v>
      </c>
      <c r="G58" s="43">
        <v>0</v>
      </c>
      <c r="H58" s="43">
        <v>0</v>
      </c>
      <c r="I58" s="44">
        <v>26.19</v>
      </c>
      <c r="J58" s="43">
        <v>4</v>
      </c>
      <c r="K58" s="43" t="s">
        <v>170</v>
      </c>
      <c r="L58" s="43" t="s">
        <v>164</v>
      </c>
      <c r="M58" s="43" t="s">
        <v>196</v>
      </c>
      <c r="N58" s="45">
        <v>34412</v>
      </c>
      <c r="O58" s="37"/>
    </row>
    <row r="59" spans="2:15" ht="12.75" customHeight="1">
      <c r="B59" s="38"/>
      <c r="C59" s="43">
        <v>46</v>
      </c>
      <c r="D59" s="43">
        <v>34</v>
      </c>
      <c r="E59" s="43">
        <v>70</v>
      </c>
      <c r="F59" s="43">
        <v>43</v>
      </c>
      <c r="G59" s="43">
        <v>7</v>
      </c>
      <c r="H59" s="43">
        <v>0</v>
      </c>
      <c r="I59" s="44">
        <v>79.06</v>
      </c>
      <c r="J59" s="43">
        <v>4</v>
      </c>
      <c r="K59" s="43" t="s">
        <v>158</v>
      </c>
      <c r="L59" s="43" t="s">
        <v>197</v>
      </c>
      <c r="M59" s="43" t="s">
        <v>189</v>
      </c>
      <c r="N59" s="45">
        <v>34656</v>
      </c>
      <c r="O59" s="37"/>
    </row>
    <row r="60" spans="2:15" ht="12.75" customHeight="1">
      <c r="B60" s="38"/>
      <c r="C60" s="43">
        <v>47</v>
      </c>
      <c r="D60" s="43">
        <v>85</v>
      </c>
      <c r="E60" s="43">
        <v>178</v>
      </c>
      <c r="F60" s="43">
        <v>130</v>
      </c>
      <c r="G60" s="43">
        <v>10</v>
      </c>
      <c r="H60" s="43">
        <v>1</v>
      </c>
      <c r="I60" s="44">
        <v>65.38</v>
      </c>
      <c r="J60" s="43">
        <v>5</v>
      </c>
      <c r="K60" s="43" t="s">
        <v>163</v>
      </c>
      <c r="L60" s="43" t="s">
        <v>197</v>
      </c>
      <c r="M60" s="43" t="s">
        <v>189</v>
      </c>
      <c r="N60" s="45">
        <v>34656</v>
      </c>
      <c r="O60" s="37"/>
    </row>
    <row r="61" spans="2:15" ht="12.75" customHeight="1">
      <c r="B61" s="38"/>
      <c r="C61" s="43">
        <v>48</v>
      </c>
      <c r="D61" s="43">
        <v>179</v>
      </c>
      <c r="E61" s="43">
        <v>414</v>
      </c>
      <c r="F61" s="43">
        <v>322</v>
      </c>
      <c r="G61" s="43">
        <v>24</v>
      </c>
      <c r="H61" s="43">
        <v>1</v>
      </c>
      <c r="I61" s="44">
        <v>55.59</v>
      </c>
      <c r="J61" s="43">
        <v>4</v>
      </c>
      <c r="K61" s="43" t="s">
        <v>163</v>
      </c>
      <c r="L61" s="43" t="s">
        <v>197</v>
      </c>
      <c r="M61" s="43" t="s">
        <v>198</v>
      </c>
      <c r="N61" s="45">
        <v>34669</v>
      </c>
      <c r="O61" s="37"/>
    </row>
    <row r="62" spans="2:15" ht="12.75" customHeight="1">
      <c r="B62" s="38"/>
      <c r="C62" s="43">
        <v>49</v>
      </c>
      <c r="D62" s="43">
        <v>54</v>
      </c>
      <c r="E62" s="43">
        <v>180</v>
      </c>
      <c r="F62" s="43">
        <v>138</v>
      </c>
      <c r="G62" s="43">
        <v>3</v>
      </c>
      <c r="H62" s="43">
        <v>0</v>
      </c>
      <c r="I62" s="44">
        <v>39.130000000000003</v>
      </c>
      <c r="J62" s="43">
        <v>4</v>
      </c>
      <c r="K62" s="43" t="s">
        <v>163</v>
      </c>
      <c r="L62" s="43" t="s">
        <v>197</v>
      </c>
      <c r="M62" s="43" t="s">
        <v>198</v>
      </c>
      <c r="N62" s="45">
        <v>34669</v>
      </c>
      <c r="O62" s="37"/>
    </row>
    <row r="63" spans="2:15" ht="12.75" customHeight="1">
      <c r="B63" s="38"/>
      <c r="C63" s="43">
        <v>50</v>
      </c>
      <c r="D63" s="43">
        <v>40</v>
      </c>
      <c r="E63" s="43">
        <v>72</v>
      </c>
      <c r="F63" s="43">
        <v>55</v>
      </c>
      <c r="G63" s="43">
        <v>9</v>
      </c>
      <c r="H63" s="43">
        <v>0</v>
      </c>
      <c r="I63" s="44">
        <v>72.72</v>
      </c>
      <c r="J63" s="43">
        <v>4</v>
      </c>
      <c r="K63" s="43" t="s">
        <v>163</v>
      </c>
      <c r="L63" s="43" t="s">
        <v>197</v>
      </c>
      <c r="M63" s="43" t="s">
        <v>199</v>
      </c>
      <c r="N63" s="45">
        <v>34678</v>
      </c>
      <c r="O63" s="37"/>
    </row>
    <row r="64" spans="2:15" ht="12.75" customHeight="1">
      <c r="B64" s="38"/>
      <c r="C64" s="43">
        <v>51</v>
      </c>
      <c r="D64" s="43">
        <v>10</v>
      </c>
      <c r="E64" s="43">
        <v>38</v>
      </c>
      <c r="F64" s="43">
        <v>24</v>
      </c>
      <c r="G64" s="43">
        <v>2</v>
      </c>
      <c r="H64" s="43">
        <v>0</v>
      </c>
      <c r="I64" s="44">
        <v>41.66</v>
      </c>
      <c r="J64" s="43">
        <v>4</v>
      </c>
      <c r="K64" s="43" t="s">
        <v>163</v>
      </c>
      <c r="L64" s="43" t="s">
        <v>197</v>
      </c>
      <c r="M64" s="43" t="s">
        <v>199</v>
      </c>
      <c r="N64" s="45">
        <v>34678</v>
      </c>
      <c r="O64" s="37"/>
    </row>
    <row r="65" spans="2:15" ht="12.75" customHeight="1">
      <c r="B65" s="38"/>
      <c r="C65" s="43">
        <v>52</v>
      </c>
      <c r="D65" s="43">
        <v>4</v>
      </c>
      <c r="E65" s="43">
        <v>7</v>
      </c>
      <c r="F65" s="43">
        <v>4</v>
      </c>
      <c r="G65" s="43">
        <v>1</v>
      </c>
      <c r="H65" s="43">
        <v>0</v>
      </c>
      <c r="I65" s="44">
        <v>100</v>
      </c>
      <c r="J65" s="43">
        <v>4</v>
      </c>
      <c r="K65" s="43" t="s">
        <v>163</v>
      </c>
      <c r="L65" s="43" t="s">
        <v>164</v>
      </c>
      <c r="M65" s="43" t="s">
        <v>194</v>
      </c>
      <c r="N65" s="45">
        <v>34990</v>
      </c>
      <c r="O65" s="37"/>
    </row>
    <row r="66" spans="2:15" ht="12.75" customHeight="1">
      <c r="B66" s="38"/>
      <c r="C66" s="43">
        <v>53</v>
      </c>
      <c r="D66" s="43">
        <v>0</v>
      </c>
      <c r="E66" s="43">
        <v>3</v>
      </c>
      <c r="F66" s="43">
        <v>0</v>
      </c>
      <c r="G66" s="43">
        <v>0</v>
      </c>
      <c r="H66" s="43">
        <v>0</v>
      </c>
      <c r="I66" s="44" t="s">
        <v>200</v>
      </c>
      <c r="J66" s="43">
        <v>4</v>
      </c>
      <c r="K66" s="43" t="s">
        <v>170</v>
      </c>
      <c r="L66" s="43" t="s">
        <v>164</v>
      </c>
      <c r="M66" s="43" t="s">
        <v>194</v>
      </c>
      <c r="N66" s="45">
        <v>34990</v>
      </c>
      <c r="O66" s="37"/>
    </row>
    <row r="67" spans="2:15" ht="12.75" customHeight="1">
      <c r="B67" s="38"/>
      <c r="C67" s="43">
        <v>54</v>
      </c>
      <c r="D67" s="43">
        <v>52</v>
      </c>
      <c r="E67" s="43">
        <v>98</v>
      </c>
      <c r="F67" s="43">
        <v>88</v>
      </c>
      <c r="G67" s="43">
        <v>5</v>
      </c>
      <c r="H67" s="43">
        <v>0</v>
      </c>
      <c r="I67" s="44">
        <v>59.09</v>
      </c>
      <c r="J67" s="43">
        <v>4</v>
      </c>
      <c r="K67" s="43" t="s">
        <v>170</v>
      </c>
      <c r="L67" s="43" t="s">
        <v>164</v>
      </c>
      <c r="M67" s="43" t="s">
        <v>188</v>
      </c>
      <c r="N67" s="45">
        <v>34997</v>
      </c>
      <c r="O67" s="37"/>
    </row>
    <row r="68" spans="2:15" ht="12.75" customHeight="1">
      <c r="B68" s="38"/>
      <c r="C68" s="43">
        <v>55</v>
      </c>
      <c r="D68" s="43">
        <v>2</v>
      </c>
      <c r="E68" s="43">
        <v>8</v>
      </c>
      <c r="F68" s="43">
        <v>8</v>
      </c>
      <c r="G68" s="43">
        <v>0</v>
      </c>
      <c r="H68" s="43">
        <v>0</v>
      </c>
      <c r="I68" s="44">
        <v>25</v>
      </c>
      <c r="J68" s="43">
        <v>4</v>
      </c>
      <c r="K68" s="43" t="s">
        <v>155</v>
      </c>
      <c r="L68" s="43" t="s">
        <v>164</v>
      </c>
      <c r="M68" s="43" t="s">
        <v>201</v>
      </c>
      <c r="N68" s="45">
        <v>35011</v>
      </c>
      <c r="O68" s="37"/>
    </row>
    <row r="69" spans="2:15" ht="12.75" customHeight="1">
      <c r="B69" s="38"/>
      <c r="C69" s="43">
        <v>56</v>
      </c>
      <c r="D69" s="43">
        <v>24</v>
      </c>
      <c r="E69" s="43">
        <v>71</v>
      </c>
      <c r="F69" s="43">
        <v>41</v>
      </c>
      <c r="G69" s="43">
        <v>4</v>
      </c>
      <c r="H69" s="43">
        <v>0</v>
      </c>
      <c r="I69" s="44">
        <v>58.53</v>
      </c>
      <c r="J69" s="43">
        <v>4</v>
      </c>
      <c r="K69" s="43" t="s">
        <v>155</v>
      </c>
      <c r="L69" s="43" t="s">
        <v>168</v>
      </c>
      <c r="M69" s="43" t="s">
        <v>202</v>
      </c>
      <c r="N69" s="45">
        <v>35222</v>
      </c>
      <c r="O69" s="37"/>
    </row>
    <row r="70" spans="2:15" ht="12.75" customHeight="1">
      <c r="B70" s="38"/>
      <c r="C70" s="43">
        <v>57</v>
      </c>
      <c r="D70" s="43">
        <v>122</v>
      </c>
      <c r="E70" s="43">
        <v>263</v>
      </c>
      <c r="F70" s="43">
        <v>177</v>
      </c>
      <c r="G70" s="43">
        <v>19</v>
      </c>
      <c r="H70" s="43">
        <v>1</v>
      </c>
      <c r="I70" s="44">
        <v>68.92</v>
      </c>
      <c r="J70" s="43">
        <v>4</v>
      </c>
      <c r="K70" s="43" t="s">
        <v>163</v>
      </c>
      <c r="L70" s="43" t="s">
        <v>168</v>
      </c>
      <c r="M70" s="43" t="s">
        <v>202</v>
      </c>
      <c r="N70" s="45">
        <v>35222</v>
      </c>
      <c r="O70" s="37"/>
    </row>
    <row r="71" spans="2:15" ht="12.75" customHeight="1">
      <c r="B71" s="38"/>
      <c r="C71" s="43">
        <v>58</v>
      </c>
      <c r="D71" s="43">
        <v>31</v>
      </c>
      <c r="E71" s="43">
        <v>81</v>
      </c>
      <c r="F71" s="43">
        <v>59</v>
      </c>
      <c r="G71" s="43">
        <v>5</v>
      </c>
      <c r="H71" s="43">
        <v>0</v>
      </c>
      <c r="I71" s="44">
        <v>52.54</v>
      </c>
      <c r="J71" s="43">
        <v>4</v>
      </c>
      <c r="K71" s="43" t="s">
        <v>155</v>
      </c>
      <c r="L71" s="43" t="s">
        <v>168</v>
      </c>
      <c r="M71" s="43" t="s">
        <v>169</v>
      </c>
      <c r="N71" s="45">
        <v>35236</v>
      </c>
      <c r="O71" s="37"/>
    </row>
    <row r="72" spans="2:15" ht="12.75" customHeight="1">
      <c r="B72" s="38"/>
      <c r="C72" s="43">
        <v>59</v>
      </c>
      <c r="D72" s="43">
        <v>177</v>
      </c>
      <c r="E72" s="43">
        <v>462</v>
      </c>
      <c r="F72" s="43">
        <v>360</v>
      </c>
      <c r="G72" s="43">
        <v>26</v>
      </c>
      <c r="H72" s="43">
        <v>0</v>
      </c>
      <c r="I72" s="44">
        <v>49.16</v>
      </c>
      <c r="J72" s="43">
        <v>4</v>
      </c>
      <c r="K72" s="43" t="s">
        <v>163</v>
      </c>
      <c r="L72" s="43" t="s">
        <v>168</v>
      </c>
      <c r="M72" s="43" t="s">
        <v>203</v>
      </c>
      <c r="N72" s="45">
        <v>35250</v>
      </c>
      <c r="O72" s="37"/>
    </row>
    <row r="73" spans="2:15" ht="12.75" customHeight="1">
      <c r="B73" s="38"/>
      <c r="C73" s="43">
        <v>60</v>
      </c>
      <c r="D73" s="43">
        <v>74</v>
      </c>
      <c r="E73" s="43">
        <v>111</v>
      </c>
      <c r="F73" s="43">
        <v>97</v>
      </c>
      <c r="G73" s="43">
        <v>11</v>
      </c>
      <c r="H73" s="43">
        <v>1</v>
      </c>
      <c r="I73" s="44">
        <v>76.28</v>
      </c>
      <c r="J73" s="43">
        <v>4</v>
      </c>
      <c r="K73" s="43" t="s">
        <v>163</v>
      </c>
      <c r="L73" s="43" t="s">
        <v>168</v>
      </c>
      <c r="M73" s="43" t="s">
        <v>203</v>
      </c>
      <c r="N73" s="45">
        <v>35250</v>
      </c>
      <c r="O73" s="37"/>
    </row>
    <row r="74" spans="2:15" ht="12.75" customHeight="1">
      <c r="B74" s="38"/>
      <c r="C74" s="43">
        <v>61</v>
      </c>
      <c r="D74" s="43">
        <v>10</v>
      </c>
      <c r="E74" s="43">
        <v>12</v>
      </c>
      <c r="F74" s="43">
        <v>11</v>
      </c>
      <c r="G74" s="43">
        <v>2</v>
      </c>
      <c r="H74" s="43">
        <v>0</v>
      </c>
      <c r="I74" s="44">
        <v>90.9</v>
      </c>
      <c r="J74" s="43">
        <v>4</v>
      </c>
      <c r="K74" s="43" t="s">
        <v>163</v>
      </c>
      <c r="L74" s="43" t="s">
        <v>174</v>
      </c>
      <c r="M74" s="43" t="s">
        <v>190</v>
      </c>
      <c r="N74" s="45">
        <v>35348</v>
      </c>
      <c r="O74" s="37"/>
    </row>
    <row r="75" spans="2:15" ht="12.75" customHeight="1">
      <c r="B75" s="38"/>
      <c r="C75" s="43">
        <v>62</v>
      </c>
      <c r="D75" s="43">
        <v>0</v>
      </c>
      <c r="E75" s="43">
        <v>6</v>
      </c>
      <c r="F75" s="43">
        <v>7</v>
      </c>
      <c r="G75" s="43">
        <v>0</v>
      </c>
      <c r="H75" s="43">
        <v>0</v>
      </c>
      <c r="I75" s="44">
        <v>0</v>
      </c>
      <c r="J75" s="43">
        <v>4</v>
      </c>
      <c r="K75" s="43" t="s">
        <v>155</v>
      </c>
      <c r="L75" s="43" t="s">
        <v>174</v>
      </c>
      <c r="M75" s="43" t="s">
        <v>190</v>
      </c>
      <c r="N75" s="45">
        <v>35348</v>
      </c>
      <c r="O75" s="37"/>
    </row>
    <row r="76" spans="2:15" ht="12.75" customHeight="1">
      <c r="B76" s="38"/>
      <c r="C76" s="43">
        <v>63</v>
      </c>
      <c r="D76" s="43">
        <v>42</v>
      </c>
      <c r="E76" s="43">
        <v>80</v>
      </c>
      <c r="F76" s="43">
        <v>64</v>
      </c>
      <c r="G76" s="43">
        <v>7</v>
      </c>
      <c r="H76" s="43">
        <v>0</v>
      </c>
      <c r="I76" s="44">
        <v>65.62</v>
      </c>
      <c r="J76" s="43">
        <v>4</v>
      </c>
      <c r="K76" s="43" t="s">
        <v>163</v>
      </c>
      <c r="L76" s="43" t="s">
        <v>182</v>
      </c>
      <c r="M76" s="43" t="s">
        <v>195</v>
      </c>
      <c r="N76" s="45">
        <v>35389</v>
      </c>
      <c r="O76" s="37"/>
    </row>
    <row r="77" spans="2:15" ht="12.75" customHeight="1">
      <c r="B77" s="38"/>
      <c r="C77" s="43">
        <v>64</v>
      </c>
      <c r="D77" s="43">
        <v>7</v>
      </c>
      <c r="E77" s="43">
        <v>43</v>
      </c>
      <c r="F77" s="43">
        <v>33</v>
      </c>
      <c r="G77" s="43">
        <v>1</v>
      </c>
      <c r="H77" s="43">
        <v>0</v>
      </c>
      <c r="I77" s="44">
        <v>21.21</v>
      </c>
      <c r="J77" s="43">
        <v>4</v>
      </c>
      <c r="K77" s="43" t="s">
        <v>163</v>
      </c>
      <c r="L77" s="43" t="s">
        <v>182</v>
      </c>
      <c r="M77" s="43" t="s">
        <v>195</v>
      </c>
      <c r="N77" s="45">
        <v>35389</v>
      </c>
      <c r="O77" s="37"/>
    </row>
    <row r="78" spans="2:15" ht="12.75" customHeight="1">
      <c r="B78" s="38"/>
      <c r="C78" s="43">
        <v>65</v>
      </c>
      <c r="D78" s="43">
        <v>18</v>
      </c>
      <c r="E78" s="43">
        <v>91</v>
      </c>
      <c r="F78" s="43">
        <v>62</v>
      </c>
      <c r="G78" s="43">
        <v>3</v>
      </c>
      <c r="H78" s="43">
        <v>0</v>
      </c>
      <c r="I78" s="44">
        <v>29.03</v>
      </c>
      <c r="J78" s="43">
        <v>4</v>
      </c>
      <c r="K78" s="43" t="s">
        <v>155</v>
      </c>
      <c r="L78" s="43" t="s">
        <v>182</v>
      </c>
      <c r="M78" s="43" t="s">
        <v>187</v>
      </c>
      <c r="N78" s="45">
        <v>35396</v>
      </c>
      <c r="O78" s="37"/>
    </row>
    <row r="79" spans="2:15" ht="12.75" customHeight="1">
      <c r="B79" s="38"/>
      <c r="C79" s="43">
        <v>66</v>
      </c>
      <c r="D79" s="43">
        <v>2</v>
      </c>
      <c r="E79" s="43">
        <v>28</v>
      </c>
      <c r="F79" s="43">
        <v>25</v>
      </c>
      <c r="G79" s="43">
        <v>0</v>
      </c>
      <c r="H79" s="43">
        <v>0</v>
      </c>
      <c r="I79" s="44">
        <v>8</v>
      </c>
      <c r="J79" s="43">
        <v>4</v>
      </c>
      <c r="K79" s="43" t="s">
        <v>163</v>
      </c>
      <c r="L79" s="43" t="s">
        <v>182</v>
      </c>
      <c r="M79" s="43" t="s">
        <v>187</v>
      </c>
      <c r="N79" s="45">
        <v>35396</v>
      </c>
      <c r="O79" s="37"/>
    </row>
    <row r="80" spans="2:15" ht="12.75" customHeight="1">
      <c r="B80" s="38"/>
      <c r="C80" s="43">
        <v>67</v>
      </c>
      <c r="D80" s="43">
        <v>61</v>
      </c>
      <c r="E80" s="43">
        <v>211</v>
      </c>
      <c r="F80" s="43">
        <v>173</v>
      </c>
      <c r="G80" s="43">
        <v>4</v>
      </c>
      <c r="H80" s="43">
        <v>1</v>
      </c>
      <c r="I80" s="44">
        <v>35.26</v>
      </c>
      <c r="J80" s="43">
        <v>4</v>
      </c>
      <c r="K80" s="43" t="s">
        <v>163</v>
      </c>
      <c r="L80" s="43" t="s">
        <v>182</v>
      </c>
      <c r="M80" s="43" t="s">
        <v>204</v>
      </c>
      <c r="N80" s="45">
        <v>35407</v>
      </c>
      <c r="O80" s="37"/>
    </row>
    <row r="81" spans="2:15" ht="12.75" customHeight="1">
      <c r="B81" s="38"/>
      <c r="C81" s="43">
        <v>68</v>
      </c>
      <c r="D81" s="43">
        <v>36</v>
      </c>
      <c r="E81" s="43">
        <v>129</v>
      </c>
      <c r="F81" s="43">
        <v>98</v>
      </c>
      <c r="G81" s="43">
        <v>4</v>
      </c>
      <c r="H81" s="43">
        <v>0</v>
      </c>
      <c r="I81" s="44">
        <v>36.729999999999997</v>
      </c>
      <c r="J81" s="43">
        <v>5</v>
      </c>
      <c r="K81" s="43" t="s">
        <v>163</v>
      </c>
      <c r="L81" s="43" t="s">
        <v>182</v>
      </c>
      <c r="M81" s="43" t="s">
        <v>204</v>
      </c>
      <c r="N81" s="45">
        <v>35407</v>
      </c>
      <c r="O81" s="37"/>
    </row>
    <row r="82" spans="2:15" ht="12.75" customHeight="1">
      <c r="B82" s="38"/>
      <c r="C82" s="43">
        <v>69</v>
      </c>
      <c r="D82" s="43">
        <v>15</v>
      </c>
      <c r="E82" s="43">
        <v>58</v>
      </c>
      <c r="F82" s="43">
        <v>45</v>
      </c>
      <c r="G82" s="43">
        <v>2</v>
      </c>
      <c r="H82" s="43">
        <v>0</v>
      </c>
      <c r="I82" s="44">
        <v>33.33</v>
      </c>
      <c r="J82" s="43">
        <v>4</v>
      </c>
      <c r="K82" s="43" t="s">
        <v>155</v>
      </c>
      <c r="L82" s="43" t="s">
        <v>182</v>
      </c>
      <c r="M82" s="43" t="s">
        <v>183</v>
      </c>
      <c r="N82" s="45">
        <v>35425</v>
      </c>
      <c r="O82" s="37"/>
    </row>
    <row r="83" spans="2:15" ht="12.75" customHeight="1">
      <c r="B83" s="38"/>
      <c r="C83" s="43">
        <v>70</v>
      </c>
      <c r="D83" s="43">
        <v>4</v>
      </c>
      <c r="E83" s="43">
        <v>32</v>
      </c>
      <c r="F83" s="43">
        <v>25</v>
      </c>
      <c r="G83" s="43">
        <v>1</v>
      </c>
      <c r="H83" s="43">
        <v>0</v>
      </c>
      <c r="I83" s="44">
        <v>16</v>
      </c>
      <c r="J83" s="43">
        <v>4</v>
      </c>
      <c r="K83" s="43" t="s">
        <v>163</v>
      </c>
      <c r="L83" s="43" t="s">
        <v>182</v>
      </c>
      <c r="M83" s="43" t="s">
        <v>183</v>
      </c>
      <c r="N83" s="45">
        <v>35425</v>
      </c>
      <c r="O83" s="37"/>
    </row>
    <row r="84" spans="2:15" ht="12.75" customHeight="1">
      <c r="B84" s="38"/>
      <c r="C84" s="43">
        <v>71</v>
      </c>
      <c r="D84" s="43">
        <v>169</v>
      </c>
      <c r="E84" s="43">
        <v>329</v>
      </c>
      <c r="F84" s="43">
        <v>254</v>
      </c>
      <c r="G84" s="43">
        <v>26</v>
      </c>
      <c r="H84" s="43">
        <v>0</v>
      </c>
      <c r="I84" s="44">
        <v>66.53</v>
      </c>
      <c r="J84" s="43">
        <v>5</v>
      </c>
      <c r="K84" s="43" t="s">
        <v>163</v>
      </c>
      <c r="L84" s="43" t="s">
        <v>182</v>
      </c>
      <c r="M84" s="43" t="s">
        <v>186</v>
      </c>
      <c r="N84" s="45">
        <v>35432</v>
      </c>
      <c r="O84" s="37"/>
    </row>
    <row r="85" spans="2:15" ht="12.75" customHeight="1">
      <c r="B85" s="38"/>
      <c r="C85" s="43">
        <v>72</v>
      </c>
      <c r="D85" s="43">
        <v>9</v>
      </c>
      <c r="E85" s="43">
        <v>38</v>
      </c>
      <c r="F85" s="43">
        <v>28</v>
      </c>
      <c r="G85" s="43">
        <v>1</v>
      </c>
      <c r="H85" s="43">
        <v>0</v>
      </c>
      <c r="I85" s="44">
        <v>32.14</v>
      </c>
      <c r="J85" s="43">
        <v>5</v>
      </c>
      <c r="K85" s="43" t="s">
        <v>163</v>
      </c>
      <c r="L85" s="43" t="s">
        <v>182</v>
      </c>
      <c r="M85" s="43" t="s">
        <v>186</v>
      </c>
      <c r="N85" s="45">
        <v>35432</v>
      </c>
      <c r="O85" s="37"/>
    </row>
    <row r="86" spans="2:15" ht="12.75" customHeight="1">
      <c r="B86" s="38"/>
      <c r="C86" s="43">
        <v>73</v>
      </c>
      <c r="D86" s="43">
        <v>35</v>
      </c>
      <c r="E86" s="43">
        <v>72</v>
      </c>
      <c r="F86" s="43">
        <v>55</v>
      </c>
      <c r="G86" s="43">
        <v>7</v>
      </c>
      <c r="H86" s="43">
        <v>0</v>
      </c>
      <c r="I86" s="44">
        <v>63.63</v>
      </c>
      <c r="J86" s="43">
        <v>4</v>
      </c>
      <c r="K86" s="43" t="s">
        <v>163</v>
      </c>
      <c r="L86" s="43" t="s">
        <v>182</v>
      </c>
      <c r="M86" s="43" t="s">
        <v>184</v>
      </c>
      <c r="N86" s="45">
        <v>35446</v>
      </c>
      <c r="O86" s="37"/>
    </row>
    <row r="87" spans="2:15" ht="12.75" customHeight="1">
      <c r="B87" s="38"/>
      <c r="C87" s="43">
        <v>74</v>
      </c>
      <c r="D87" s="43">
        <v>9</v>
      </c>
      <c r="E87" s="43">
        <v>13</v>
      </c>
      <c r="F87" s="43">
        <v>11</v>
      </c>
      <c r="G87" s="43">
        <v>2</v>
      </c>
      <c r="H87" s="43">
        <v>0</v>
      </c>
      <c r="I87" s="44">
        <v>81.81</v>
      </c>
      <c r="J87" s="43">
        <v>4</v>
      </c>
      <c r="K87" s="43" t="s">
        <v>163</v>
      </c>
      <c r="L87" s="43" t="s">
        <v>182</v>
      </c>
      <c r="M87" s="43" t="s">
        <v>184</v>
      </c>
      <c r="N87" s="45">
        <v>35446</v>
      </c>
      <c r="O87" s="37"/>
    </row>
    <row r="88" spans="2:15" ht="12.75" customHeight="1">
      <c r="B88" s="38"/>
      <c r="C88" s="43">
        <v>75</v>
      </c>
      <c r="D88" s="43">
        <v>7</v>
      </c>
      <c r="E88" s="43">
        <v>40</v>
      </c>
      <c r="F88" s="43">
        <v>30</v>
      </c>
      <c r="G88" s="43">
        <v>1</v>
      </c>
      <c r="H88" s="43">
        <v>0</v>
      </c>
      <c r="I88" s="44">
        <v>23.33</v>
      </c>
      <c r="J88" s="43">
        <v>4</v>
      </c>
      <c r="K88" s="43" t="s">
        <v>155</v>
      </c>
      <c r="L88" s="43" t="s">
        <v>197</v>
      </c>
      <c r="M88" s="43" t="s">
        <v>205</v>
      </c>
      <c r="N88" s="45">
        <v>35495</v>
      </c>
      <c r="O88" s="37"/>
    </row>
    <row r="89" spans="2:15" ht="12.75" customHeight="1">
      <c r="B89" s="38"/>
      <c r="C89" s="43">
        <v>76</v>
      </c>
      <c r="D89" s="43">
        <v>15</v>
      </c>
      <c r="E89" s="43">
        <v>43</v>
      </c>
      <c r="F89" s="43">
        <v>36</v>
      </c>
      <c r="G89" s="43">
        <v>1</v>
      </c>
      <c r="H89" s="43">
        <v>0</v>
      </c>
      <c r="I89" s="44">
        <v>41.66</v>
      </c>
      <c r="J89" s="43">
        <v>4</v>
      </c>
      <c r="K89" s="43" t="s">
        <v>170</v>
      </c>
      <c r="L89" s="43" t="s">
        <v>197</v>
      </c>
      <c r="M89" s="43" t="s">
        <v>205</v>
      </c>
      <c r="N89" s="45">
        <v>35495</v>
      </c>
      <c r="O89" s="37"/>
    </row>
    <row r="90" spans="2:15" ht="12.75" customHeight="1">
      <c r="B90" s="38"/>
      <c r="C90" s="43">
        <v>77</v>
      </c>
      <c r="D90" s="43">
        <v>88</v>
      </c>
      <c r="E90" s="43">
        <v>306</v>
      </c>
      <c r="F90" s="43">
        <v>233</v>
      </c>
      <c r="G90" s="43">
        <v>9</v>
      </c>
      <c r="H90" s="43">
        <v>0</v>
      </c>
      <c r="I90" s="44">
        <v>37.76</v>
      </c>
      <c r="J90" s="43">
        <v>4</v>
      </c>
      <c r="K90" s="43" t="s">
        <v>160</v>
      </c>
      <c r="L90" s="43" t="s">
        <v>197</v>
      </c>
      <c r="M90" s="43" t="s">
        <v>206</v>
      </c>
      <c r="N90" s="45">
        <v>35503</v>
      </c>
      <c r="O90" s="37"/>
    </row>
    <row r="91" spans="2:15" ht="12.75" customHeight="1">
      <c r="B91" s="38"/>
      <c r="C91" s="43">
        <v>78</v>
      </c>
      <c r="D91" s="43">
        <v>92</v>
      </c>
      <c r="E91" s="43">
        <v>222</v>
      </c>
      <c r="F91" s="43">
        <v>147</v>
      </c>
      <c r="G91" s="43">
        <v>14</v>
      </c>
      <c r="H91" s="43">
        <v>1</v>
      </c>
      <c r="I91" s="44">
        <v>62.58</v>
      </c>
      <c r="J91" s="43">
        <v>4</v>
      </c>
      <c r="K91" s="43" t="s">
        <v>163</v>
      </c>
      <c r="L91" s="43" t="s">
        <v>197</v>
      </c>
      <c r="M91" s="43" t="s">
        <v>207</v>
      </c>
      <c r="N91" s="45">
        <v>35516</v>
      </c>
      <c r="O91" s="37"/>
    </row>
    <row r="92" spans="2:15" ht="12.75" customHeight="1">
      <c r="B92" s="38"/>
      <c r="C92" s="43">
        <v>79</v>
      </c>
      <c r="D92" s="43">
        <v>4</v>
      </c>
      <c r="E92" s="43">
        <v>25</v>
      </c>
      <c r="F92" s="43">
        <v>14</v>
      </c>
      <c r="G92" s="43">
        <v>0</v>
      </c>
      <c r="H92" s="43">
        <v>0</v>
      </c>
      <c r="I92" s="44">
        <v>28.57</v>
      </c>
      <c r="J92" s="43">
        <v>4</v>
      </c>
      <c r="K92" s="43" t="s">
        <v>163</v>
      </c>
      <c r="L92" s="43" t="s">
        <v>197</v>
      </c>
      <c r="M92" s="43" t="s">
        <v>207</v>
      </c>
      <c r="N92" s="45">
        <v>35516</v>
      </c>
      <c r="O92" s="37"/>
    </row>
    <row r="93" spans="2:15" ht="12.75" customHeight="1">
      <c r="B93" s="38"/>
      <c r="C93" s="43">
        <v>80</v>
      </c>
      <c r="D93" s="43">
        <v>83</v>
      </c>
      <c r="E93" s="43">
        <v>287</v>
      </c>
      <c r="F93" s="43">
        <v>231</v>
      </c>
      <c r="G93" s="43">
        <v>9</v>
      </c>
      <c r="H93" s="43">
        <v>0</v>
      </c>
      <c r="I93" s="44">
        <v>35.93</v>
      </c>
      <c r="J93" s="43">
        <v>4</v>
      </c>
      <c r="K93" s="43" t="s">
        <v>163</v>
      </c>
      <c r="L93" s="43" t="s">
        <v>197</v>
      </c>
      <c r="M93" s="43" t="s">
        <v>208</v>
      </c>
      <c r="N93" s="45">
        <v>35537</v>
      </c>
      <c r="O93" s="37"/>
    </row>
    <row r="94" spans="2:15" ht="12.75" customHeight="1">
      <c r="B94" s="38"/>
      <c r="C94" s="43">
        <v>81</v>
      </c>
      <c r="D94" s="43">
        <v>143</v>
      </c>
      <c r="E94" s="43">
        <v>292</v>
      </c>
      <c r="F94" s="43">
        <v>247</v>
      </c>
      <c r="G94" s="43">
        <v>20</v>
      </c>
      <c r="H94" s="43">
        <v>0</v>
      </c>
      <c r="I94" s="44">
        <v>57.89</v>
      </c>
      <c r="J94" s="43">
        <v>4</v>
      </c>
      <c r="K94" s="43" t="s">
        <v>163</v>
      </c>
      <c r="L94" s="43" t="s">
        <v>172</v>
      </c>
      <c r="M94" s="43" t="s">
        <v>209</v>
      </c>
      <c r="N94" s="45">
        <v>35644</v>
      </c>
      <c r="O94" s="37"/>
    </row>
    <row r="95" spans="2:15" ht="12.75" customHeight="1">
      <c r="B95" s="38"/>
      <c r="C95" s="43">
        <v>82</v>
      </c>
      <c r="D95" s="43">
        <v>139</v>
      </c>
      <c r="E95" s="43">
        <v>397</v>
      </c>
      <c r="F95" s="43">
        <v>266</v>
      </c>
      <c r="G95" s="43">
        <v>16</v>
      </c>
      <c r="H95" s="43">
        <v>0</v>
      </c>
      <c r="I95" s="44">
        <v>52.25</v>
      </c>
      <c r="J95" s="43">
        <v>4</v>
      </c>
      <c r="K95" s="43" t="s">
        <v>163</v>
      </c>
      <c r="L95" s="43" t="s">
        <v>172</v>
      </c>
      <c r="M95" s="43" t="s">
        <v>191</v>
      </c>
      <c r="N95" s="45">
        <v>35651</v>
      </c>
      <c r="O95" s="37"/>
    </row>
    <row r="96" spans="2:15" ht="12.75" customHeight="1">
      <c r="B96" s="38"/>
      <c r="C96" s="43">
        <v>83</v>
      </c>
      <c r="D96" s="43">
        <v>8</v>
      </c>
      <c r="E96" s="43">
        <v>43</v>
      </c>
      <c r="F96" s="43">
        <v>44</v>
      </c>
      <c r="G96" s="43">
        <v>1</v>
      </c>
      <c r="H96" s="43">
        <v>0</v>
      </c>
      <c r="I96" s="44">
        <v>18.18</v>
      </c>
      <c r="J96" s="43">
        <v>4</v>
      </c>
      <c r="K96" s="43" t="s">
        <v>163</v>
      </c>
      <c r="L96" s="43" t="s">
        <v>172</v>
      </c>
      <c r="M96" s="43" t="s">
        <v>191</v>
      </c>
      <c r="N96" s="45">
        <v>35651</v>
      </c>
      <c r="O96" s="37"/>
    </row>
    <row r="97" spans="2:15" ht="12.75" customHeight="1">
      <c r="B97" s="38"/>
      <c r="C97" s="43">
        <v>84</v>
      </c>
      <c r="D97" s="43">
        <v>23</v>
      </c>
      <c r="E97" s="43">
        <v>129</v>
      </c>
      <c r="F97" s="43">
        <v>93</v>
      </c>
      <c r="G97" s="43">
        <v>2</v>
      </c>
      <c r="H97" s="43">
        <v>0</v>
      </c>
      <c r="I97" s="44">
        <v>24.73</v>
      </c>
      <c r="J97" s="43">
        <v>4</v>
      </c>
      <c r="K97" s="43" t="s">
        <v>163</v>
      </c>
      <c r="L97" s="43" t="s">
        <v>172</v>
      </c>
      <c r="M97" s="43" t="s">
        <v>199</v>
      </c>
      <c r="N97" s="45">
        <v>35753</v>
      </c>
      <c r="O97" s="37"/>
    </row>
    <row r="98" spans="2:15" ht="12.75" customHeight="1">
      <c r="B98" s="38"/>
      <c r="C98" s="43">
        <v>85</v>
      </c>
      <c r="D98" s="43">
        <v>15</v>
      </c>
      <c r="E98" s="43">
        <v>38</v>
      </c>
      <c r="F98" s="43">
        <v>20</v>
      </c>
      <c r="G98" s="43">
        <v>1</v>
      </c>
      <c r="H98" s="43">
        <v>1</v>
      </c>
      <c r="I98" s="44">
        <v>75</v>
      </c>
      <c r="J98" s="43">
        <v>4</v>
      </c>
      <c r="K98" s="43" t="s">
        <v>155</v>
      </c>
      <c r="L98" s="43" t="s">
        <v>172</v>
      </c>
      <c r="M98" s="43" t="s">
        <v>198</v>
      </c>
      <c r="N98" s="45">
        <v>35760</v>
      </c>
      <c r="O98" s="37"/>
    </row>
    <row r="99" spans="2:15" ht="12.75" customHeight="1">
      <c r="B99" s="38"/>
      <c r="C99" s="43">
        <v>86</v>
      </c>
      <c r="D99" s="43">
        <v>148</v>
      </c>
      <c r="E99" s="43">
        <v>320</v>
      </c>
      <c r="F99" s="43">
        <v>244</v>
      </c>
      <c r="G99" s="43">
        <v>20</v>
      </c>
      <c r="H99" s="43">
        <v>3</v>
      </c>
      <c r="I99" s="44">
        <v>60.65</v>
      </c>
      <c r="J99" s="43">
        <v>5</v>
      </c>
      <c r="K99" s="43" t="s">
        <v>155</v>
      </c>
      <c r="L99" s="43" t="s">
        <v>172</v>
      </c>
      <c r="M99" s="43" t="s">
        <v>189</v>
      </c>
      <c r="N99" s="45">
        <v>35767</v>
      </c>
      <c r="O99" s="37"/>
    </row>
    <row r="100" spans="2:15" ht="12.75" customHeight="1">
      <c r="B100" s="38"/>
      <c r="C100" s="43">
        <v>87</v>
      </c>
      <c r="D100" s="43">
        <v>13</v>
      </c>
      <c r="E100" s="43">
        <v>28</v>
      </c>
      <c r="F100" s="43">
        <v>16</v>
      </c>
      <c r="G100" s="43">
        <v>1</v>
      </c>
      <c r="H100" s="43">
        <v>0</v>
      </c>
      <c r="I100" s="44">
        <v>81.25</v>
      </c>
      <c r="J100" s="43">
        <v>4</v>
      </c>
      <c r="K100" s="43" t="s">
        <v>163</v>
      </c>
      <c r="L100" s="43" t="s">
        <v>172</v>
      </c>
      <c r="M100" s="43" t="s">
        <v>189</v>
      </c>
      <c r="N100" s="45">
        <v>35767</v>
      </c>
      <c r="O100" s="37"/>
    </row>
    <row r="101" spans="2:15" ht="12.75" customHeight="1">
      <c r="B101" s="38"/>
      <c r="C101" s="43">
        <v>88</v>
      </c>
      <c r="D101" s="43">
        <v>4</v>
      </c>
      <c r="E101" s="43">
        <v>7</v>
      </c>
      <c r="F101" s="43">
        <v>5</v>
      </c>
      <c r="G101" s="43">
        <v>1</v>
      </c>
      <c r="H101" s="43">
        <v>0</v>
      </c>
      <c r="I101" s="44">
        <v>80</v>
      </c>
      <c r="J101" s="43">
        <v>4</v>
      </c>
      <c r="K101" s="43" t="s">
        <v>163</v>
      </c>
      <c r="L101" s="43" t="s">
        <v>174</v>
      </c>
      <c r="M101" s="43" t="s">
        <v>188</v>
      </c>
      <c r="N101" s="45">
        <v>35860</v>
      </c>
      <c r="O101" s="37"/>
    </row>
    <row r="102" spans="2:15" ht="12.75" customHeight="1">
      <c r="B102" s="38"/>
      <c r="C102" s="43">
        <v>89</v>
      </c>
      <c r="D102" s="43">
        <v>155</v>
      </c>
      <c r="E102" s="43">
        <v>286</v>
      </c>
      <c r="F102" s="43">
        <v>191</v>
      </c>
      <c r="G102" s="43">
        <v>14</v>
      </c>
      <c r="H102" s="43">
        <v>4</v>
      </c>
      <c r="I102" s="44">
        <v>81.150000000000006</v>
      </c>
      <c r="J102" s="43">
        <v>4</v>
      </c>
      <c r="K102" s="43" t="s">
        <v>170</v>
      </c>
      <c r="L102" s="43" t="s">
        <v>174</v>
      </c>
      <c r="M102" s="43" t="s">
        <v>188</v>
      </c>
      <c r="N102" s="45">
        <v>35860</v>
      </c>
      <c r="O102" s="37"/>
    </row>
    <row r="103" spans="2:15" ht="12.75" customHeight="1">
      <c r="B103" s="38"/>
      <c r="C103" s="43">
        <v>90</v>
      </c>
      <c r="D103" s="43">
        <v>79</v>
      </c>
      <c r="E103" s="43">
        <v>109</v>
      </c>
      <c r="F103" s="43">
        <v>86</v>
      </c>
      <c r="G103" s="43">
        <v>12</v>
      </c>
      <c r="H103" s="43">
        <v>2</v>
      </c>
      <c r="I103" s="44">
        <v>91.86</v>
      </c>
      <c r="J103" s="43">
        <v>4</v>
      </c>
      <c r="K103" s="43" t="s">
        <v>163</v>
      </c>
      <c r="L103" s="43" t="s">
        <v>174</v>
      </c>
      <c r="M103" s="43" t="s">
        <v>187</v>
      </c>
      <c r="N103" s="45">
        <v>35872</v>
      </c>
      <c r="O103" s="37"/>
    </row>
    <row r="104" spans="2:15" ht="12.75" customHeight="1">
      <c r="B104" s="38"/>
      <c r="C104" s="43">
        <v>91</v>
      </c>
      <c r="D104" s="43">
        <v>177</v>
      </c>
      <c r="E104" s="43">
        <v>298</v>
      </c>
      <c r="F104" s="43">
        <v>207</v>
      </c>
      <c r="G104" s="43">
        <v>29</v>
      </c>
      <c r="H104" s="43">
        <v>3</v>
      </c>
      <c r="I104" s="44">
        <v>85.5</v>
      </c>
      <c r="J104" s="43">
        <v>4</v>
      </c>
      <c r="K104" s="43" t="s">
        <v>155</v>
      </c>
      <c r="L104" s="43" t="s">
        <v>174</v>
      </c>
      <c r="M104" s="43" t="s">
        <v>194</v>
      </c>
      <c r="N104" s="45">
        <v>35879</v>
      </c>
      <c r="O104" s="37"/>
    </row>
    <row r="105" spans="2:15" ht="12.75" customHeight="1">
      <c r="B105" s="38"/>
      <c r="C105" s="43">
        <v>92</v>
      </c>
      <c r="D105" s="43">
        <v>31</v>
      </c>
      <c r="E105" s="43">
        <v>75</v>
      </c>
      <c r="F105" s="43">
        <v>64</v>
      </c>
      <c r="G105" s="43">
        <v>4</v>
      </c>
      <c r="H105" s="43">
        <v>0</v>
      </c>
      <c r="I105" s="44">
        <v>48.43</v>
      </c>
      <c r="J105" s="43">
        <v>4</v>
      </c>
      <c r="K105" s="43" t="s">
        <v>163</v>
      </c>
      <c r="L105" s="43" t="s">
        <v>174</v>
      </c>
      <c r="M105" s="43" t="s">
        <v>194</v>
      </c>
      <c r="N105" s="45">
        <v>35879</v>
      </c>
      <c r="O105" s="37"/>
    </row>
    <row r="106" spans="2:15" ht="12.75" customHeight="1">
      <c r="B106" s="38"/>
      <c r="C106" s="43">
        <v>93</v>
      </c>
      <c r="D106" s="43">
        <v>34</v>
      </c>
      <c r="E106" s="43">
        <v>103</v>
      </c>
      <c r="F106" s="43">
        <v>68</v>
      </c>
      <c r="G106" s="43">
        <v>3</v>
      </c>
      <c r="H106" s="43">
        <v>0</v>
      </c>
      <c r="I106" s="44">
        <v>50</v>
      </c>
      <c r="J106" s="43">
        <v>5</v>
      </c>
      <c r="K106" s="43" t="s">
        <v>163</v>
      </c>
      <c r="L106" s="43" t="s">
        <v>180</v>
      </c>
      <c r="M106" s="43" t="s">
        <v>181</v>
      </c>
      <c r="N106" s="45">
        <v>36075</v>
      </c>
      <c r="O106" s="37"/>
    </row>
    <row r="107" spans="2:15" ht="12.75" customHeight="1">
      <c r="B107" s="38"/>
      <c r="C107" s="43">
        <v>94</v>
      </c>
      <c r="D107" s="43">
        <v>7</v>
      </c>
      <c r="E107" s="43">
        <v>27</v>
      </c>
      <c r="F107" s="43">
        <v>14</v>
      </c>
      <c r="G107" s="43">
        <v>0</v>
      </c>
      <c r="H107" s="43">
        <v>0</v>
      </c>
      <c r="I107" s="44">
        <v>50</v>
      </c>
      <c r="J107" s="43">
        <v>4</v>
      </c>
      <c r="K107" s="43" t="s">
        <v>163</v>
      </c>
      <c r="L107" s="43" t="s">
        <v>180</v>
      </c>
      <c r="M107" s="43" t="s">
        <v>181</v>
      </c>
      <c r="N107" s="45">
        <v>36075</v>
      </c>
      <c r="O107" s="37"/>
    </row>
    <row r="108" spans="2:15" ht="12.75" customHeight="1">
      <c r="B108" s="38"/>
      <c r="C108" s="43">
        <v>95</v>
      </c>
      <c r="D108" s="43">
        <v>47</v>
      </c>
      <c r="E108" s="43">
        <v>95</v>
      </c>
      <c r="F108" s="43">
        <v>72</v>
      </c>
      <c r="G108" s="43">
        <v>7</v>
      </c>
      <c r="H108" s="43">
        <v>0</v>
      </c>
      <c r="I108" s="44">
        <v>65.27</v>
      </c>
      <c r="J108" s="43">
        <v>5</v>
      </c>
      <c r="K108" s="43" t="s">
        <v>163</v>
      </c>
      <c r="L108" s="43" t="s">
        <v>164</v>
      </c>
      <c r="M108" s="43" t="s">
        <v>210</v>
      </c>
      <c r="N108" s="45">
        <v>36155</v>
      </c>
      <c r="O108" s="37"/>
    </row>
    <row r="109" spans="2:15" ht="12.75" customHeight="1">
      <c r="B109" s="38"/>
      <c r="C109" s="43">
        <v>96</v>
      </c>
      <c r="D109" s="43">
        <v>113</v>
      </c>
      <c r="E109" s="43">
        <v>200</v>
      </c>
      <c r="F109" s="43">
        <v>151</v>
      </c>
      <c r="G109" s="43">
        <v>13</v>
      </c>
      <c r="H109" s="43">
        <v>2</v>
      </c>
      <c r="I109" s="44">
        <v>74.83</v>
      </c>
      <c r="J109" s="43">
        <v>5</v>
      </c>
      <c r="K109" s="43" t="s">
        <v>163</v>
      </c>
      <c r="L109" s="43" t="s">
        <v>164</v>
      </c>
      <c r="M109" s="43" t="s">
        <v>210</v>
      </c>
      <c r="N109" s="45">
        <v>36155</v>
      </c>
      <c r="O109" s="37"/>
    </row>
    <row r="110" spans="2:15" ht="12.75" customHeight="1">
      <c r="B110" s="38"/>
      <c r="C110" s="43">
        <v>97</v>
      </c>
      <c r="D110" s="43">
        <v>67</v>
      </c>
      <c r="E110" s="43">
        <v>118</v>
      </c>
      <c r="F110" s="43">
        <v>93</v>
      </c>
      <c r="G110" s="43">
        <v>9</v>
      </c>
      <c r="H110" s="43">
        <v>1</v>
      </c>
      <c r="I110" s="44">
        <v>72.040000000000006</v>
      </c>
      <c r="J110" s="43">
        <v>4</v>
      </c>
      <c r="K110" s="43" t="s">
        <v>158</v>
      </c>
      <c r="L110" s="43" t="s">
        <v>164</v>
      </c>
      <c r="M110" s="43" t="s">
        <v>196</v>
      </c>
      <c r="N110" s="45">
        <v>36162</v>
      </c>
      <c r="O110" s="37"/>
    </row>
    <row r="111" spans="2:15" ht="12.75" customHeight="1">
      <c r="B111" s="38"/>
      <c r="C111" s="43">
        <v>98</v>
      </c>
      <c r="D111" s="43">
        <v>0</v>
      </c>
      <c r="E111" s="43">
        <v>5</v>
      </c>
      <c r="F111" s="43">
        <v>3</v>
      </c>
      <c r="G111" s="43">
        <v>0</v>
      </c>
      <c r="H111" s="43">
        <v>0</v>
      </c>
      <c r="I111" s="44">
        <v>0</v>
      </c>
      <c r="J111" s="43">
        <v>4</v>
      </c>
      <c r="K111" s="43" t="s">
        <v>163</v>
      </c>
      <c r="L111" s="43" t="s">
        <v>156</v>
      </c>
      <c r="M111" s="43" t="s">
        <v>188</v>
      </c>
      <c r="N111" s="45">
        <v>36188</v>
      </c>
      <c r="O111" s="37"/>
    </row>
    <row r="112" spans="2:15" ht="12.75" customHeight="1">
      <c r="B112" s="38"/>
      <c r="C112" s="43">
        <v>99</v>
      </c>
      <c r="D112" s="43">
        <v>136</v>
      </c>
      <c r="E112" s="43">
        <v>405</v>
      </c>
      <c r="F112" s="43">
        <v>273</v>
      </c>
      <c r="G112" s="43">
        <v>18</v>
      </c>
      <c r="H112" s="43">
        <v>0</v>
      </c>
      <c r="I112" s="44">
        <v>49.81</v>
      </c>
      <c r="J112" s="43">
        <v>4</v>
      </c>
      <c r="K112" s="43" t="s">
        <v>163</v>
      </c>
      <c r="L112" s="43" t="s">
        <v>156</v>
      </c>
      <c r="M112" s="43" t="s">
        <v>188</v>
      </c>
      <c r="N112" s="45">
        <v>36188</v>
      </c>
      <c r="O112" s="37"/>
    </row>
    <row r="113" spans="2:15" ht="12.75" customHeight="1">
      <c r="B113" s="38"/>
      <c r="C113" s="43">
        <v>100</v>
      </c>
      <c r="D113" s="43">
        <v>6</v>
      </c>
      <c r="E113" s="43">
        <v>13</v>
      </c>
      <c r="F113" s="43">
        <v>11</v>
      </c>
      <c r="G113" s="43">
        <v>1</v>
      </c>
      <c r="H113" s="43">
        <v>0</v>
      </c>
      <c r="I113" s="44">
        <v>54.54</v>
      </c>
      <c r="J113" s="43">
        <v>4</v>
      </c>
      <c r="K113" s="43" t="s">
        <v>158</v>
      </c>
      <c r="L113" s="43" t="s">
        <v>156</v>
      </c>
      <c r="M113" s="43" t="s">
        <v>190</v>
      </c>
      <c r="N113" s="45">
        <v>36195</v>
      </c>
      <c r="O113" s="37"/>
    </row>
    <row r="114" spans="2:15" ht="12.75" customHeight="1">
      <c r="B114" s="38"/>
      <c r="C114" s="43">
        <v>101</v>
      </c>
      <c r="D114" s="43">
        <v>29</v>
      </c>
      <c r="E114" s="43">
        <v>99</v>
      </c>
      <c r="F114" s="43">
        <v>65</v>
      </c>
      <c r="G114" s="43">
        <v>4</v>
      </c>
      <c r="H114" s="43">
        <v>0</v>
      </c>
      <c r="I114" s="44">
        <v>44.61</v>
      </c>
      <c r="J114" s="43">
        <v>4</v>
      </c>
      <c r="K114" s="43" t="s">
        <v>163</v>
      </c>
      <c r="L114" s="43" t="s">
        <v>156</v>
      </c>
      <c r="M114" s="43" t="s">
        <v>190</v>
      </c>
      <c r="N114" s="45">
        <v>36195</v>
      </c>
      <c r="O114" s="37"/>
    </row>
    <row r="115" spans="2:15" ht="12.75" customHeight="1">
      <c r="B115" s="38"/>
      <c r="C115" s="43">
        <v>102</v>
      </c>
      <c r="D115" s="43">
        <v>0</v>
      </c>
      <c r="E115" s="43">
        <v>2</v>
      </c>
      <c r="F115" s="43">
        <v>1</v>
      </c>
      <c r="G115" s="43">
        <v>0</v>
      </c>
      <c r="H115" s="43">
        <v>0</v>
      </c>
      <c r="I115" s="44">
        <v>0</v>
      </c>
      <c r="J115" s="43">
        <v>5</v>
      </c>
      <c r="K115" s="43" t="s">
        <v>155</v>
      </c>
      <c r="L115" s="43" t="s">
        <v>156</v>
      </c>
      <c r="M115" s="43" t="s">
        <v>187</v>
      </c>
      <c r="N115" s="45">
        <v>36207</v>
      </c>
      <c r="O115" s="37"/>
    </row>
    <row r="116" spans="2:15" ht="12.75" customHeight="1">
      <c r="B116" s="38"/>
      <c r="C116" s="43">
        <v>103</v>
      </c>
      <c r="D116" s="43">
        <v>9</v>
      </c>
      <c r="E116" s="43">
        <v>18</v>
      </c>
      <c r="F116" s="43">
        <v>13</v>
      </c>
      <c r="G116" s="43">
        <v>1</v>
      </c>
      <c r="H116" s="43">
        <v>0</v>
      </c>
      <c r="I116" s="44">
        <v>69.23</v>
      </c>
      <c r="J116" s="43">
        <v>4</v>
      </c>
      <c r="K116" s="43" t="s">
        <v>160</v>
      </c>
      <c r="L116" s="43" t="s">
        <v>156</v>
      </c>
      <c r="M116" s="43" t="s">
        <v>187</v>
      </c>
      <c r="N116" s="45">
        <v>36207</v>
      </c>
      <c r="O116" s="37"/>
    </row>
    <row r="117" spans="2:15" ht="12.75" customHeight="1">
      <c r="B117" s="38"/>
      <c r="C117" s="43">
        <v>104</v>
      </c>
      <c r="D117" s="43">
        <v>53</v>
      </c>
      <c r="E117" s="43">
        <v>94</v>
      </c>
      <c r="F117" s="43">
        <v>54</v>
      </c>
      <c r="G117" s="43">
        <v>10</v>
      </c>
      <c r="H117" s="43">
        <v>0</v>
      </c>
      <c r="I117" s="44">
        <v>98.14</v>
      </c>
      <c r="J117" s="43">
        <v>4</v>
      </c>
      <c r="K117" s="43" t="s">
        <v>163</v>
      </c>
      <c r="L117" s="43" t="s">
        <v>172</v>
      </c>
      <c r="M117" s="43" t="s">
        <v>191</v>
      </c>
      <c r="N117" s="45">
        <v>36215</v>
      </c>
      <c r="O117" s="37"/>
    </row>
    <row r="118" spans="2:15" ht="12.75" customHeight="1">
      <c r="B118" s="38"/>
      <c r="C118" s="43">
        <v>105</v>
      </c>
      <c r="D118" s="43">
        <v>124</v>
      </c>
      <c r="E118" s="43">
        <v>308</v>
      </c>
      <c r="F118" s="43">
        <v>235</v>
      </c>
      <c r="G118" s="43">
        <v>10</v>
      </c>
      <c r="H118" s="43">
        <v>1</v>
      </c>
      <c r="I118" s="44">
        <v>52.76</v>
      </c>
      <c r="J118" s="43">
        <v>4</v>
      </c>
      <c r="K118" s="43" t="s">
        <v>170</v>
      </c>
      <c r="L118" s="43" t="s">
        <v>172</v>
      </c>
      <c r="M118" s="43" t="s">
        <v>191</v>
      </c>
      <c r="N118" s="45">
        <v>36215</v>
      </c>
      <c r="O118" s="37"/>
    </row>
    <row r="119" spans="2:15" ht="12.75" customHeight="1">
      <c r="B119" s="38"/>
      <c r="C119" s="43">
        <v>106</v>
      </c>
      <c r="D119" s="43">
        <v>18</v>
      </c>
      <c r="E119" s="43">
        <v>61</v>
      </c>
      <c r="F119" s="43">
        <v>34</v>
      </c>
      <c r="G119" s="43">
        <v>3</v>
      </c>
      <c r="H119" s="43">
        <v>0</v>
      </c>
      <c r="I119" s="44">
        <v>52.94</v>
      </c>
      <c r="J119" s="43">
        <v>4</v>
      </c>
      <c r="K119" s="43" t="s">
        <v>155</v>
      </c>
      <c r="L119" s="43" t="s">
        <v>164</v>
      </c>
      <c r="M119" s="43" t="s">
        <v>199</v>
      </c>
      <c r="N119" s="45">
        <v>36443</v>
      </c>
      <c r="O119" s="37"/>
    </row>
    <row r="120" spans="2:15" ht="12.75" customHeight="1">
      <c r="B120" s="38"/>
      <c r="C120" s="43">
        <v>107</v>
      </c>
      <c r="D120" s="43">
        <v>126</v>
      </c>
      <c r="E120" s="43">
        <v>397</v>
      </c>
      <c r="F120" s="43">
        <v>248</v>
      </c>
      <c r="G120" s="43">
        <v>14</v>
      </c>
      <c r="H120" s="43">
        <v>0</v>
      </c>
      <c r="I120" s="44">
        <v>50.8</v>
      </c>
      <c r="J120" s="43">
        <v>4</v>
      </c>
      <c r="K120" s="43" t="s">
        <v>170</v>
      </c>
      <c r="L120" s="43" t="s">
        <v>164</v>
      </c>
      <c r="M120" s="43" t="s">
        <v>199</v>
      </c>
      <c r="N120" s="45">
        <v>36443</v>
      </c>
      <c r="O120" s="37"/>
    </row>
    <row r="121" spans="2:15" ht="12.75" customHeight="1">
      <c r="B121" s="38"/>
      <c r="C121" s="43">
        <v>108</v>
      </c>
      <c r="D121" s="43">
        <v>15</v>
      </c>
      <c r="E121" s="43">
        <v>76</v>
      </c>
      <c r="F121" s="43">
        <v>54</v>
      </c>
      <c r="G121" s="43">
        <v>3</v>
      </c>
      <c r="H121" s="43">
        <v>0</v>
      </c>
      <c r="I121" s="44">
        <v>27.77</v>
      </c>
      <c r="J121" s="43">
        <v>4</v>
      </c>
      <c r="K121" s="43" t="s">
        <v>163</v>
      </c>
      <c r="L121" s="43" t="s">
        <v>164</v>
      </c>
      <c r="M121" s="43" t="s">
        <v>204</v>
      </c>
      <c r="N121" s="45">
        <v>36455</v>
      </c>
      <c r="O121" s="37"/>
    </row>
    <row r="122" spans="2:15" ht="12.75" customHeight="1">
      <c r="B122" s="38"/>
      <c r="C122" s="43">
        <v>109</v>
      </c>
      <c r="D122" s="43">
        <v>44</v>
      </c>
      <c r="E122" s="43">
        <v>58</v>
      </c>
      <c r="F122" s="43">
        <v>39</v>
      </c>
      <c r="G122" s="43">
        <v>8</v>
      </c>
      <c r="H122" s="43">
        <v>0</v>
      </c>
      <c r="I122" s="44">
        <v>112.82</v>
      </c>
      <c r="J122" s="43">
        <v>4</v>
      </c>
      <c r="K122" s="43" t="s">
        <v>170</v>
      </c>
      <c r="L122" s="43" t="s">
        <v>164</v>
      </c>
      <c r="M122" s="43" t="s">
        <v>204</v>
      </c>
      <c r="N122" s="45">
        <v>36455</v>
      </c>
      <c r="O122" s="37"/>
    </row>
    <row r="123" spans="2:15" ht="12.75" customHeight="1">
      <c r="B123" s="38"/>
      <c r="C123" s="43">
        <v>110</v>
      </c>
      <c r="D123" s="43">
        <v>217</v>
      </c>
      <c r="E123" s="43">
        <v>494</v>
      </c>
      <c r="F123" s="43">
        <v>344</v>
      </c>
      <c r="G123" s="43">
        <v>29</v>
      </c>
      <c r="H123" s="43">
        <v>0</v>
      </c>
      <c r="I123" s="44">
        <v>63.08</v>
      </c>
      <c r="J123" s="43">
        <v>4</v>
      </c>
      <c r="K123" s="43" t="s">
        <v>163</v>
      </c>
      <c r="L123" s="43" t="s">
        <v>164</v>
      </c>
      <c r="M123" s="43" t="s">
        <v>195</v>
      </c>
      <c r="N123" s="45">
        <v>36462</v>
      </c>
      <c r="O123" s="37"/>
    </row>
    <row r="124" spans="2:15" ht="12.75" customHeight="1">
      <c r="B124" s="38"/>
      <c r="C124" s="43">
        <v>111</v>
      </c>
      <c r="D124" s="43">
        <v>15</v>
      </c>
      <c r="E124" s="43">
        <v>16</v>
      </c>
      <c r="F124" s="43">
        <v>10</v>
      </c>
      <c r="G124" s="43">
        <v>3</v>
      </c>
      <c r="H124" s="43">
        <v>0</v>
      </c>
      <c r="I124" s="44">
        <v>150</v>
      </c>
      <c r="J124" s="43">
        <v>2</v>
      </c>
      <c r="K124" s="43" t="s">
        <v>155</v>
      </c>
      <c r="L124" s="43" t="s">
        <v>164</v>
      </c>
      <c r="M124" s="43" t="s">
        <v>195</v>
      </c>
      <c r="N124" s="45">
        <v>36462</v>
      </c>
      <c r="O124" s="37"/>
    </row>
    <row r="125" spans="2:15" ht="12.75" customHeight="1">
      <c r="B125" s="38"/>
      <c r="C125" s="43">
        <v>112</v>
      </c>
      <c r="D125" s="43">
        <v>61</v>
      </c>
      <c r="E125" s="43">
        <v>181</v>
      </c>
      <c r="F125" s="43">
        <v>133</v>
      </c>
      <c r="G125" s="43">
        <v>8</v>
      </c>
      <c r="H125" s="43">
        <v>0</v>
      </c>
      <c r="I125" s="44">
        <v>45.86</v>
      </c>
      <c r="J125" s="43">
        <v>5</v>
      </c>
      <c r="K125" s="43" t="s">
        <v>163</v>
      </c>
      <c r="L125" s="43" t="s">
        <v>174</v>
      </c>
      <c r="M125" s="43" t="s">
        <v>178</v>
      </c>
      <c r="N125" s="45">
        <v>36504</v>
      </c>
      <c r="O125" s="37"/>
    </row>
    <row r="126" spans="2:15" ht="12.75" customHeight="1">
      <c r="B126" s="38"/>
      <c r="C126" s="43">
        <v>113</v>
      </c>
      <c r="D126" s="43">
        <v>0</v>
      </c>
      <c r="E126" s="43">
        <v>6</v>
      </c>
      <c r="F126" s="43">
        <v>5</v>
      </c>
      <c r="G126" s="43">
        <v>0</v>
      </c>
      <c r="H126" s="43">
        <v>0</v>
      </c>
      <c r="I126" s="44">
        <v>0</v>
      </c>
      <c r="J126" s="43">
        <v>5</v>
      </c>
      <c r="K126" s="43" t="s">
        <v>158</v>
      </c>
      <c r="L126" s="43" t="s">
        <v>174</v>
      </c>
      <c r="M126" s="43" t="s">
        <v>178</v>
      </c>
      <c r="N126" s="45">
        <v>36504</v>
      </c>
      <c r="O126" s="37"/>
    </row>
    <row r="127" spans="2:15" ht="12.75" customHeight="1">
      <c r="B127" s="38"/>
      <c r="C127" s="43">
        <v>114</v>
      </c>
      <c r="D127" s="43">
        <v>116</v>
      </c>
      <c r="E127" s="43">
        <v>283</v>
      </c>
      <c r="F127" s="43">
        <v>191</v>
      </c>
      <c r="G127" s="43">
        <v>9</v>
      </c>
      <c r="H127" s="43">
        <v>1</v>
      </c>
      <c r="I127" s="44">
        <v>60.73</v>
      </c>
      <c r="J127" s="43">
        <v>4</v>
      </c>
      <c r="K127" s="43" t="s">
        <v>163</v>
      </c>
      <c r="L127" s="43" t="s">
        <v>174</v>
      </c>
      <c r="M127" s="43" t="s">
        <v>176</v>
      </c>
      <c r="N127" s="45">
        <v>36520</v>
      </c>
      <c r="O127" s="37"/>
    </row>
    <row r="128" spans="2:15" ht="12.75" customHeight="1">
      <c r="B128" s="38"/>
      <c r="C128" s="43">
        <v>115</v>
      </c>
      <c r="D128" s="43">
        <v>52</v>
      </c>
      <c r="E128" s="43">
        <v>162</v>
      </c>
      <c r="F128" s="43">
        <v>122</v>
      </c>
      <c r="G128" s="43">
        <v>4</v>
      </c>
      <c r="H128" s="43">
        <v>0</v>
      </c>
      <c r="I128" s="44">
        <v>42.62</v>
      </c>
      <c r="J128" s="43">
        <v>4</v>
      </c>
      <c r="K128" s="43" t="s">
        <v>158</v>
      </c>
      <c r="L128" s="43" t="s">
        <v>174</v>
      </c>
      <c r="M128" s="43" t="s">
        <v>176</v>
      </c>
      <c r="N128" s="45">
        <v>36520</v>
      </c>
      <c r="O128" s="37"/>
    </row>
    <row r="129" spans="2:15" ht="12.75" customHeight="1">
      <c r="B129" s="38"/>
      <c r="C129" s="43">
        <v>116</v>
      </c>
      <c r="D129" s="43">
        <v>45</v>
      </c>
      <c r="E129" s="43">
        <v>82</v>
      </c>
      <c r="F129" s="43">
        <v>53</v>
      </c>
      <c r="G129" s="43">
        <v>8</v>
      </c>
      <c r="H129" s="43">
        <v>0</v>
      </c>
      <c r="I129" s="44">
        <v>84.9</v>
      </c>
      <c r="J129" s="43">
        <v>4</v>
      </c>
      <c r="K129" s="43" t="s">
        <v>158</v>
      </c>
      <c r="L129" s="43" t="s">
        <v>174</v>
      </c>
      <c r="M129" s="43" t="s">
        <v>177</v>
      </c>
      <c r="N129" s="45">
        <v>36527</v>
      </c>
      <c r="O129" s="37"/>
    </row>
    <row r="130" spans="2:15" ht="12.75" customHeight="1">
      <c r="B130" s="38"/>
      <c r="C130" s="43">
        <v>117</v>
      </c>
      <c r="D130" s="43">
        <v>4</v>
      </c>
      <c r="E130" s="43">
        <v>6</v>
      </c>
      <c r="F130" s="43">
        <v>4</v>
      </c>
      <c r="G130" s="43">
        <v>1</v>
      </c>
      <c r="H130" s="43">
        <v>0</v>
      </c>
      <c r="I130" s="44">
        <v>100</v>
      </c>
      <c r="J130" s="43">
        <v>4</v>
      </c>
      <c r="K130" s="43" t="s">
        <v>163</v>
      </c>
      <c r="L130" s="43" t="s">
        <v>174</v>
      </c>
      <c r="M130" s="43" t="s">
        <v>177</v>
      </c>
      <c r="N130" s="45">
        <v>36527</v>
      </c>
      <c r="O130" s="37"/>
    </row>
    <row r="131" spans="2:15" ht="12.75" customHeight="1">
      <c r="B131" s="38"/>
      <c r="C131" s="43">
        <v>118</v>
      </c>
      <c r="D131" s="43">
        <v>97</v>
      </c>
      <c r="E131" s="43">
        <v>208</v>
      </c>
      <c r="F131" s="43">
        <v>163</v>
      </c>
      <c r="G131" s="43">
        <v>12</v>
      </c>
      <c r="H131" s="43">
        <v>2</v>
      </c>
      <c r="I131" s="44">
        <v>59.5</v>
      </c>
      <c r="J131" s="43">
        <v>4</v>
      </c>
      <c r="K131" s="43" t="s">
        <v>163</v>
      </c>
      <c r="L131" s="43" t="s">
        <v>182</v>
      </c>
      <c r="M131" s="43" t="s">
        <v>189</v>
      </c>
      <c r="N131" s="45">
        <v>36580</v>
      </c>
      <c r="O131" s="37"/>
    </row>
    <row r="132" spans="2:15" ht="12.75" customHeight="1">
      <c r="B132" s="38"/>
      <c r="C132" s="43">
        <v>119</v>
      </c>
      <c r="D132" s="43">
        <v>8</v>
      </c>
      <c r="E132" s="43">
        <v>20</v>
      </c>
      <c r="F132" s="43">
        <v>11</v>
      </c>
      <c r="G132" s="43">
        <v>2</v>
      </c>
      <c r="H132" s="43">
        <v>0</v>
      </c>
      <c r="I132" s="44">
        <v>72.72</v>
      </c>
      <c r="J132" s="43">
        <v>4</v>
      </c>
      <c r="K132" s="43" t="s">
        <v>158</v>
      </c>
      <c r="L132" s="43" t="s">
        <v>182</v>
      </c>
      <c r="M132" s="43" t="s">
        <v>189</v>
      </c>
      <c r="N132" s="45">
        <v>36580</v>
      </c>
      <c r="O132" s="37"/>
    </row>
    <row r="133" spans="2:15" ht="12.75" customHeight="1">
      <c r="B133" s="38"/>
      <c r="C133" s="43">
        <v>120</v>
      </c>
      <c r="D133" s="43">
        <v>21</v>
      </c>
      <c r="E133" s="43">
        <v>120</v>
      </c>
      <c r="F133" s="43">
        <v>76</v>
      </c>
      <c r="G133" s="43">
        <v>3</v>
      </c>
      <c r="H133" s="43">
        <v>0</v>
      </c>
      <c r="I133" s="44">
        <v>27.63</v>
      </c>
      <c r="J133" s="43">
        <v>4</v>
      </c>
      <c r="K133" s="43" t="s">
        <v>163</v>
      </c>
      <c r="L133" s="43" t="s">
        <v>182</v>
      </c>
      <c r="M133" s="43" t="s">
        <v>194</v>
      </c>
      <c r="N133" s="45">
        <v>36587</v>
      </c>
      <c r="O133" s="37"/>
    </row>
    <row r="134" spans="2:15" ht="12.75" customHeight="1">
      <c r="B134" s="38"/>
      <c r="C134" s="43">
        <v>121</v>
      </c>
      <c r="D134" s="43">
        <v>20</v>
      </c>
      <c r="E134" s="43">
        <v>76</v>
      </c>
      <c r="F134" s="43">
        <v>53</v>
      </c>
      <c r="G134" s="43">
        <v>2</v>
      </c>
      <c r="H134" s="43">
        <v>0</v>
      </c>
      <c r="I134" s="44">
        <v>37.729999999999997</v>
      </c>
      <c r="J134" s="43">
        <v>4</v>
      </c>
      <c r="K134" s="43" t="s">
        <v>163</v>
      </c>
      <c r="L134" s="43" t="s">
        <v>182</v>
      </c>
      <c r="M134" s="43" t="s">
        <v>194</v>
      </c>
      <c r="N134" s="45">
        <v>36587</v>
      </c>
      <c r="O134" s="37"/>
    </row>
    <row r="135" spans="2:15" ht="12.75" customHeight="1">
      <c r="B135" s="38"/>
      <c r="C135" s="43">
        <v>122</v>
      </c>
      <c r="D135" s="43">
        <v>18</v>
      </c>
      <c r="E135" s="43">
        <v>63</v>
      </c>
      <c r="F135" s="43">
        <v>41</v>
      </c>
      <c r="G135" s="43">
        <v>1</v>
      </c>
      <c r="H135" s="43">
        <v>0</v>
      </c>
      <c r="I135" s="44">
        <v>43.9</v>
      </c>
      <c r="J135" s="43">
        <v>5</v>
      </c>
      <c r="K135" s="43" t="s">
        <v>163</v>
      </c>
      <c r="L135" s="43" t="s">
        <v>211</v>
      </c>
      <c r="M135" s="43" t="s">
        <v>212</v>
      </c>
      <c r="N135" s="45">
        <v>36840</v>
      </c>
      <c r="O135" s="37"/>
    </row>
    <row r="136" spans="2:15" ht="12.75" customHeight="1">
      <c r="B136" s="38"/>
      <c r="C136" s="43">
        <v>123</v>
      </c>
      <c r="D136" s="43">
        <v>122</v>
      </c>
      <c r="E136" s="43">
        <v>283</v>
      </c>
      <c r="F136" s="43">
        <v>233</v>
      </c>
      <c r="G136" s="43">
        <v>19</v>
      </c>
      <c r="H136" s="43">
        <v>0</v>
      </c>
      <c r="I136" s="44">
        <v>52.36</v>
      </c>
      <c r="J136" s="43">
        <v>4</v>
      </c>
      <c r="K136" s="43" t="s">
        <v>163</v>
      </c>
      <c r="L136" s="43" t="s">
        <v>180</v>
      </c>
      <c r="M136" s="43" t="s">
        <v>190</v>
      </c>
      <c r="N136" s="45">
        <v>36848</v>
      </c>
      <c r="O136" s="37"/>
    </row>
    <row r="137" spans="2:15" ht="12.75" customHeight="1">
      <c r="B137" s="38"/>
      <c r="C137" s="43">
        <v>124</v>
      </c>
      <c r="D137" s="43">
        <v>39</v>
      </c>
      <c r="E137" s="43">
        <v>45</v>
      </c>
      <c r="F137" s="43">
        <v>39</v>
      </c>
      <c r="G137" s="43">
        <v>8</v>
      </c>
      <c r="H137" s="43">
        <v>0</v>
      </c>
      <c r="I137" s="44">
        <v>100</v>
      </c>
      <c r="J137" s="43">
        <v>4</v>
      </c>
      <c r="K137" s="43" t="s">
        <v>163</v>
      </c>
      <c r="L137" s="43" t="s">
        <v>180</v>
      </c>
      <c r="M137" s="43" t="s">
        <v>190</v>
      </c>
      <c r="N137" s="45">
        <v>36848</v>
      </c>
      <c r="O137" s="37"/>
    </row>
    <row r="138" spans="2:15" ht="12.75" customHeight="1">
      <c r="B138" s="38"/>
      <c r="C138" s="43">
        <v>125</v>
      </c>
      <c r="D138" s="43">
        <v>201</v>
      </c>
      <c r="E138" s="43">
        <v>392</v>
      </c>
      <c r="F138" s="43">
        <v>281</v>
      </c>
      <c r="G138" s="43">
        <v>27</v>
      </c>
      <c r="H138" s="43">
        <v>0</v>
      </c>
      <c r="I138" s="44">
        <v>71.53</v>
      </c>
      <c r="J138" s="43">
        <v>4</v>
      </c>
      <c r="K138" s="43" t="s">
        <v>170</v>
      </c>
      <c r="L138" s="43" t="s">
        <v>180</v>
      </c>
      <c r="M138" s="43" t="s">
        <v>198</v>
      </c>
      <c r="N138" s="45">
        <v>36855</v>
      </c>
      <c r="O138" s="37"/>
    </row>
    <row r="139" spans="2:15" ht="12.75" customHeight="1">
      <c r="B139" s="38"/>
      <c r="C139" s="43">
        <v>126</v>
      </c>
      <c r="D139" s="43">
        <v>76</v>
      </c>
      <c r="E139" s="43">
        <v>138</v>
      </c>
      <c r="F139" s="43">
        <v>114</v>
      </c>
      <c r="G139" s="43">
        <v>13</v>
      </c>
      <c r="H139" s="43">
        <v>0</v>
      </c>
      <c r="I139" s="44">
        <v>66.66</v>
      </c>
      <c r="J139" s="43">
        <v>4</v>
      </c>
      <c r="K139" s="43" t="s">
        <v>163</v>
      </c>
      <c r="L139" s="43" t="s">
        <v>174</v>
      </c>
      <c r="M139" s="43" t="s">
        <v>189</v>
      </c>
      <c r="N139" s="45">
        <v>36949</v>
      </c>
      <c r="O139" s="37"/>
    </row>
    <row r="140" spans="2:15" ht="12.75" customHeight="1">
      <c r="B140" s="38"/>
      <c r="C140" s="43">
        <v>127</v>
      </c>
      <c r="D140" s="43">
        <v>65</v>
      </c>
      <c r="E140" s="43">
        <v>153</v>
      </c>
      <c r="F140" s="43">
        <v>107</v>
      </c>
      <c r="G140" s="43">
        <v>11</v>
      </c>
      <c r="H140" s="43">
        <v>0</v>
      </c>
      <c r="I140" s="44">
        <v>60.74</v>
      </c>
      <c r="J140" s="43">
        <v>5</v>
      </c>
      <c r="K140" s="43" t="s">
        <v>163</v>
      </c>
      <c r="L140" s="43" t="s">
        <v>174</v>
      </c>
      <c r="M140" s="43" t="s">
        <v>189</v>
      </c>
      <c r="N140" s="45">
        <v>36949</v>
      </c>
      <c r="O140" s="37"/>
    </row>
    <row r="141" spans="2:15" ht="12.75" customHeight="1">
      <c r="B141" s="38"/>
      <c r="C141" s="43">
        <v>128</v>
      </c>
      <c r="D141" s="43">
        <v>10</v>
      </c>
      <c r="E141" s="43">
        <v>25</v>
      </c>
      <c r="F141" s="43">
        <v>18</v>
      </c>
      <c r="G141" s="43">
        <v>2</v>
      </c>
      <c r="H141" s="43">
        <v>0</v>
      </c>
      <c r="I141" s="44">
        <v>55.55</v>
      </c>
      <c r="J141" s="43">
        <v>4</v>
      </c>
      <c r="K141" s="43" t="s">
        <v>158</v>
      </c>
      <c r="L141" s="43" t="s">
        <v>174</v>
      </c>
      <c r="M141" s="43" t="s">
        <v>187</v>
      </c>
      <c r="N141" s="45">
        <v>36961</v>
      </c>
      <c r="O141" s="37"/>
    </row>
    <row r="142" spans="2:15" ht="12.75" customHeight="1">
      <c r="B142" s="38"/>
      <c r="C142" s="43">
        <v>129</v>
      </c>
      <c r="D142" s="43">
        <v>10</v>
      </c>
      <c r="E142" s="43">
        <v>26</v>
      </c>
      <c r="F142" s="43">
        <v>23</v>
      </c>
      <c r="G142" s="43">
        <v>2</v>
      </c>
      <c r="H142" s="43">
        <v>0</v>
      </c>
      <c r="I142" s="44">
        <v>43.47</v>
      </c>
      <c r="J142" s="43">
        <v>4</v>
      </c>
      <c r="K142" s="43" t="s">
        <v>163</v>
      </c>
      <c r="L142" s="43" t="s">
        <v>174</v>
      </c>
      <c r="M142" s="43" t="s">
        <v>187</v>
      </c>
      <c r="N142" s="45">
        <v>36961</v>
      </c>
      <c r="O142" s="37"/>
    </row>
    <row r="143" spans="2:15" ht="12.75" customHeight="1">
      <c r="B143" s="38"/>
      <c r="C143" s="43">
        <v>130</v>
      </c>
      <c r="D143" s="43">
        <v>126</v>
      </c>
      <c r="E143" s="43">
        <v>346</v>
      </c>
      <c r="F143" s="43">
        <v>230</v>
      </c>
      <c r="G143" s="43">
        <v>15</v>
      </c>
      <c r="H143" s="43">
        <v>2</v>
      </c>
      <c r="I143" s="44">
        <v>54.78</v>
      </c>
      <c r="J143" s="43">
        <v>4</v>
      </c>
      <c r="K143" s="43" t="s">
        <v>163</v>
      </c>
      <c r="L143" s="43" t="s">
        <v>174</v>
      </c>
      <c r="M143" s="43" t="s">
        <v>188</v>
      </c>
      <c r="N143" s="45">
        <v>36968</v>
      </c>
      <c r="O143" s="37"/>
    </row>
    <row r="144" spans="2:15" ht="12.75" customHeight="1">
      <c r="B144" s="38"/>
      <c r="C144" s="43">
        <v>131</v>
      </c>
      <c r="D144" s="43">
        <v>17</v>
      </c>
      <c r="E144" s="43">
        <v>27</v>
      </c>
      <c r="F144" s="43">
        <v>17</v>
      </c>
      <c r="G144" s="43">
        <v>3</v>
      </c>
      <c r="H144" s="43">
        <v>0</v>
      </c>
      <c r="I144" s="44">
        <v>100</v>
      </c>
      <c r="J144" s="43">
        <v>4</v>
      </c>
      <c r="K144" s="43" t="s">
        <v>163</v>
      </c>
      <c r="L144" s="43" t="s">
        <v>174</v>
      </c>
      <c r="M144" s="43" t="s">
        <v>188</v>
      </c>
      <c r="N144" s="45">
        <v>36968</v>
      </c>
      <c r="O144" s="37"/>
    </row>
    <row r="145" spans="2:15" ht="12.75" customHeight="1">
      <c r="B145" s="38"/>
      <c r="C145" s="43">
        <v>132</v>
      </c>
      <c r="D145" s="43">
        <v>74</v>
      </c>
      <c r="E145" s="43">
        <v>179</v>
      </c>
      <c r="F145" s="43">
        <v>128</v>
      </c>
      <c r="G145" s="43">
        <v>12</v>
      </c>
      <c r="H145" s="43">
        <v>0</v>
      </c>
      <c r="I145" s="44">
        <v>57.81</v>
      </c>
      <c r="J145" s="43">
        <v>4</v>
      </c>
      <c r="K145" s="43" t="s">
        <v>163</v>
      </c>
      <c r="L145" s="43" t="s">
        <v>180</v>
      </c>
      <c r="M145" s="43" t="s">
        <v>213</v>
      </c>
      <c r="N145" s="45">
        <v>37049</v>
      </c>
      <c r="O145" s="37"/>
    </row>
    <row r="146" spans="2:15" ht="12.75" customHeight="1">
      <c r="B146" s="38"/>
      <c r="C146" s="43">
        <v>133</v>
      </c>
      <c r="D146" s="43">
        <v>36</v>
      </c>
      <c r="E146" s="43">
        <v>41</v>
      </c>
      <c r="F146" s="43">
        <v>49</v>
      </c>
      <c r="G146" s="43">
        <v>4</v>
      </c>
      <c r="H146" s="43">
        <v>0</v>
      </c>
      <c r="I146" s="44">
        <v>73.459999999999994</v>
      </c>
      <c r="J146" s="43">
        <v>4</v>
      </c>
      <c r="K146" s="43" t="s">
        <v>170</v>
      </c>
      <c r="L146" s="43" t="s">
        <v>180</v>
      </c>
      <c r="M146" s="43" t="s">
        <v>213</v>
      </c>
      <c r="N146" s="45">
        <v>37049</v>
      </c>
      <c r="O146" s="37"/>
    </row>
    <row r="147" spans="2:15" ht="12.75" customHeight="1">
      <c r="B147" s="38"/>
      <c r="C147" s="43">
        <v>134</v>
      </c>
      <c r="D147" s="43">
        <v>20</v>
      </c>
      <c r="E147" s="43">
        <v>78</v>
      </c>
      <c r="F147" s="43">
        <v>46</v>
      </c>
      <c r="G147" s="43">
        <v>2</v>
      </c>
      <c r="H147" s="43">
        <v>1</v>
      </c>
      <c r="I147" s="44">
        <v>43.47</v>
      </c>
      <c r="J147" s="43">
        <v>4</v>
      </c>
      <c r="K147" s="43" t="s">
        <v>155</v>
      </c>
      <c r="L147" s="43" t="s">
        <v>180</v>
      </c>
      <c r="M147" s="43" t="s">
        <v>181</v>
      </c>
      <c r="N147" s="45">
        <v>37057</v>
      </c>
      <c r="O147" s="37"/>
    </row>
    <row r="148" spans="2:15" ht="12.75" customHeight="1">
      <c r="B148" s="38"/>
      <c r="C148" s="43">
        <v>135</v>
      </c>
      <c r="D148" s="43">
        <v>69</v>
      </c>
      <c r="E148" s="43">
        <v>185</v>
      </c>
      <c r="F148" s="43">
        <v>135</v>
      </c>
      <c r="G148" s="43">
        <v>9</v>
      </c>
      <c r="H148" s="43">
        <v>0</v>
      </c>
      <c r="I148" s="44">
        <v>51.11</v>
      </c>
      <c r="J148" s="43">
        <v>4</v>
      </c>
      <c r="K148" s="43" t="s">
        <v>163</v>
      </c>
      <c r="L148" s="43" t="s">
        <v>180</v>
      </c>
      <c r="M148" s="43" t="s">
        <v>181</v>
      </c>
      <c r="N148" s="45">
        <v>37057</v>
      </c>
      <c r="O148" s="37"/>
    </row>
    <row r="149" spans="2:15" ht="12.75" customHeight="1">
      <c r="B149" s="38"/>
      <c r="C149" s="43">
        <v>136</v>
      </c>
      <c r="D149" s="43">
        <v>155</v>
      </c>
      <c r="E149" s="43">
        <v>233</v>
      </c>
      <c r="F149" s="43">
        <v>184</v>
      </c>
      <c r="G149" s="43">
        <v>23</v>
      </c>
      <c r="H149" s="43">
        <v>1</v>
      </c>
      <c r="I149" s="44">
        <v>84.23</v>
      </c>
      <c r="J149" s="43">
        <v>4</v>
      </c>
      <c r="K149" s="43" t="s">
        <v>163</v>
      </c>
      <c r="L149" s="43" t="s">
        <v>182</v>
      </c>
      <c r="M149" s="43" t="s">
        <v>214</v>
      </c>
      <c r="N149" s="45">
        <v>37198</v>
      </c>
      <c r="O149" s="37"/>
    </row>
    <row r="150" spans="2:15" ht="12.75" customHeight="1">
      <c r="B150" s="38"/>
      <c r="C150" s="43">
        <v>137</v>
      </c>
      <c r="D150" s="43">
        <v>15</v>
      </c>
      <c r="E150" s="43">
        <v>60</v>
      </c>
      <c r="F150" s="43">
        <v>35</v>
      </c>
      <c r="G150" s="43">
        <v>2</v>
      </c>
      <c r="H150" s="43">
        <v>0</v>
      </c>
      <c r="I150" s="44">
        <v>42.85</v>
      </c>
      <c r="J150" s="43">
        <v>4</v>
      </c>
      <c r="K150" s="43" t="s">
        <v>163</v>
      </c>
      <c r="L150" s="43" t="s">
        <v>182</v>
      </c>
      <c r="M150" s="43" t="s">
        <v>214</v>
      </c>
      <c r="N150" s="45">
        <v>37198</v>
      </c>
      <c r="O150" s="37"/>
    </row>
    <row r="151" spans="2:15" ht="12.75" customHeight="1">
      <c r="B151" s="38"/>
      <c r="C151" s="43">
        <v>138</v>
      </c>
      <c r="D151" s="43">
        <v>1</v>
      </c>
      <c r="E151" s="43">
        <v>10</v>
      </c>
      <c r="F151" s="43">
        <v>4</v>
      </c>
      <c r="G151" s="43">
        <v>0</v>
      </c>
      <c r="H151" s="43">
        <v>0</v>
      </c>
      <c r="I151" s="44">
        <v>25</v>
      </c>
      <c r="J151" s="43">
        <v>4</v>
      </c>
      <c r="K151" s="43" t="s">
        <v>163</v>
      </c>
      <c r="L151" s="43" t="s">
        <v>182</v>
      </c>
      <c r="M151" s="43" t="s">
        <v>185</v>
      </c>
      <c r="N151" s="45">
        <v>37211</v>
      </c>
      <c r="O151" s="37"/>
    </row>
    <row r="152" spans="2:15" ht="12.75" customHeight="1">
      <c r="B152" s="38"/>
      <c r="C152" s="43">
        <v>139</v>
      </c>
      <c r="D152" s="43">
        <v>22</v>
      </c>
      <c r="E152" s="43">
        <v>54</v>
      </c>
      <c r="F152" s="43">
        <v>45</v>
      </c>
      <c r="G152" s="43">
        <v>4</v>
      </c>
      <c r="H152" s="43">
        <v>0</v>
      </c>
      <c r="I152" s="44">
        <v>48.88</v>
      </c>
      <c r="J152" s="43">
        <v>4</v>
      </c>
      <c r="K152" s="43" t="s">
        <v>170</v>
      </c>
      <c r="L152" s="43" t="s">
        <v>182</v>
      </c>
      <c r="M152" s="43" t="s">
        <v>185</v>
      </c>
      <c r="N152" s="45">
        <v>37211</v>
      </c>
      <c r="O152" s="37"/>
    </row>
    <row r="153" spans="2:15" ht="12.75" customHeight="1">
      <c r="B153" s="38"/>
      <c r="C153" s="43">
        <v>140</v>
      </c>
      <c r="D153" s="43">
        <v>88</v>
      </c>
      <c r="E153" s="43">
        <v>229</v>
      </c>
      <c r="F153" s="43">
        <v>144</v>
      </c>
      <c r="G153" s="43">
        <v>13</v>
      </c>
      <c r="H153" s="43">
        <v>0</v>
      </c>
      <c r="I153" s="44">
        <v>61.11</v>
      </c>
      <c r="J153" s="43">
        <v>5</v>
      </c>
      <c r="K153" s="43" t="s">
        <v>163</v>
      </c>
      <c r="L153" s="43" t="s">
        <v>168</v>
      </c>
      <c r="M153" s="43" t="s">
        <v>199</v>
      </c>
      <c r="N153" s="45">
        <v>37228</v>
      </c>
      <c r="O153" s="37"/>
    </row>
    <row r="154" spans="2:15" ht="12.75" customHeight="1">
      <c r="B154" s="38"/>
      <c r="C154" s="43">
        <v>141</v>
      </c>
      <c r="D154" s="43">
        <v>103</v>
      </c>
      <c r="E154" s="43">
        <v>254</v>
      </c>
      <c r="F154" s="43">
        <v>197</v>
      </c>
      <c r="G154" s="43">
        <v>12</v>
      </c>
      <c r="H154" s="43">
        <v>1</v>
      </c>
      <c r="I154" s="44">
        <v>52.28</v>
      </c>
      <c r="J154" s="43">
        <v>4</v>
      </c>
      <c r="K154" s="43" t="s">
        <v>163</v>
      </c>
      <c r="L154" s="43" t="s">
        <v>168</v>
      </c>
      <c r="M154" s="43" t="s">
        <v>195</v>
      </c>
      <c r="N154" s="45">
        <v>37236</v>
      </c>
      <c r="O154" s="37"/>
    </row>
    <row r="155" spans="2:15" ht="12.75" customHeight="1">
      <c r="B155" s="38"/>
      <c r="C155" s="43">
        <v>142</v>
      </c>
      <c r="D155" s="43">
        <v>26</v>
      </c>
      <c r="E155" s="43">
        <v>87</v>
      </c>
      <c r="F155" s="43">
        <v>81</v>
      </c>
      <c r="G155" s="43">
        <v>4</v>
      </c>
      <c r="H155" s="43">
        <v>0</v>
      </c>
      <c r="I155" s="44">
        <v>32.090000000000003</v>
      </c>
      <c r="J155" s="43">
        <v>4</v>
      </c>
      <c r="K155" s="43" t="s">
        <v>163</v>
      </c>
      <c r="L155" s="43" t="s">
        <v>168</v>
      </c>
      <c r="M155" s="43" t="s">
        <v>195</v>
      </c>
      <c r="N155" s="45">
        <v>37236</v>
      </c>
      <c r="O155" s="37"/>
    </row>
    <row r="156" spans="2:15" ht="12.75" customHeight="1">
      <c r="B156" s="38"/>
      <c r="C156" s="43">
        <v>143</v>
      </c>
      <c r="D156" s="43">
        <v>90</v>
      </c>
      <c r="E156" s="43">
        <v>263</v>
      </c>
      <c r="F156" s="43">
        <v>198</v>
      </c>
      <c r="G156" s="43">
        <v>13</v>
      </c>
      <c r="H156" s="43">
        <v>0</v>
      </c>
      <c r="I156" s="44">
        <v>45.45</v>
      </c>
      <c r="J156" s="43">
        <v>4</v>
      </c>
      <c r="K156" s="43" t="s">
        <v>215</v>
      </c>
      <c r="L156" s="43" t="s">
        <v>168</v>
      </c>
      <c r="M156" s="43" t="s">
        <v>194</v>
      </c>
      <c r="N156" s="45">
        <v>37244</v>
      </c>
      <c r="O156" s="37"/>
    </row>
    <row r="157" spans="2:15" ht="12.75" customHeight="1">
      <c r="B157" s="38"/>
      <c r="C157" s="43">
        <v>144</v>
      </c>
      <c r="D157" s="43">
        <v>176</v>
      </c>
      <c r="E157" s="43">
        <v>440</v>
      </c>
      <c r="F157" s="43">
        <v>316</v>
      </c>
      <c r="G157" s="43">
        <v>23</v>
      </c>
      <c r="H157" s="43">
        <v>0</v>
      </c>
      <c r="I157" s="44">
        <v>55.69</v>
      </c>
      <c r="J157" s="43">
        <v>4</v>
      </c>
      <c r="K157" s="43" t="s">
        <v>163</v>
      </c>
      <c r="L157" s="43" t="s">
        <v>180</v>
      </c>
      <c r="M157" s="43" t="s">
        <v>198</v>
      </c>
      <c r="N157" s="45">
        <v>37308</v>
      </c>
      <c r="O157" s="37"/>
    </row>
    <row r="158" spans="2:15" ht="12.75" customHeight="1">
      <c r="B158" s="38"/>
      <c r="C158" s="43">
        <v>145</v>
      </c>
      <c r="D158" s="43">
        <v>36</v>
      </c>
      <c r="E158" s="43">
        <v>124</v>
      </c>
      <c r="F158" s="43">
        <v>119</v>
      </c>
      <c r="G158" s="43">
        <v>5</v>
      </c>
      <c r="H158" s="43">
        <v>0</v>
      </c>
      <c r="I158" s="44">
        <v>30.25</v>
      </c>
      <c r="J158" s="43">
        <v>4</v>
      </c>
      <c r="K158" s="43" t="s">
        <v>158</v>
      </c>
      <c r="L158" s="43" t="s">
        <v>180</v>
      </c>
      <c r="M158" s="43" t="s">
        <v>190</v>
      </c>
      <c r="N158" s="45">
        <v>37315</v>
      </c>
      <c r="O158" s="37"/>
    </row>
    <row r="159" spans="2:15" ht="12.75" customHeight="1">
      <c r="B159" s="38"/>
      <c r="C159" s="43">
        <v>146</v>
      </c>
      <c r="D159" s="43">
        <v>42</v>
      </c>
      <c r="E159" s="43">
        <v>78</v>
      </c>
      <c r="F159" s="43">
        <v>52</v>
      </c>
      <c r="G159" s="43">
        <v>7</v>
      </c>
      <c r="H159" s="43">
        <v>1</v>
      </c>
      <c r="I159" s="44">
        <v>80.760000000000005</v>
      </c>
      <c r="J159" s="43">
        <v>5</v>
      </c>
      <c r="K159" s="43" t="s">
        <v>158</v>
      </c>
      <c r="L159" s="43" t="s">
        <v>180</v>
      </c>
      <c r="M159" s="43" t="s">
        <v>190</v>
      </c>
      <c r="N159" s="45">
        <v>37315</v>
      </c>
      <c r="O159" s="37"/>
    </row>
    <row r="160" spans="2:15" ht="12.75" customHeight="1">
      <c r="B160" s="38"/>
      <c r="C160" s="43">
        <v>147</v>
      </c>
      <c r="D160" s="43">
        <v>79</v>
      </c>
      <c r="E160" s="43">
        <v>191</v>
      </c>
      <c r="F160" s="43">
        <v>136</v>
      </c>
      <c r="G160" s="43">
        <v>13</v>
      </c>
      <c r="H160" s="43">
        <v>0</v>
      </c>
      <c r="I160" s="44">
        <v>58.08</v>
      </c>
      <c r="J160" s="43">
        <v>4</v>
      </c>
      <c r="K160" s="43" t="s">
        <v>158</v>
      </c>
      <c r="L160" s="43" t="s">
        <v>197</v>
      </c>
      <c r="M160" s="43" t="s">
        <v>208</v>
      </c>
      <c r="N160" s="45">
        <v>37357</v>
      </c>
      <c r="O160" s="37"/>
    </row>
    <row r="161" spans="2:15" ht="12.75" customHeight="1">
      <c r="B161" s="38"/>
      <c r="C161" s="43">
        <v>148</v>
      </c>
      <c r="D161" s="43">
        <v>117</v>
      </c>
      <c r="E161" s="43">
        <v>356</v>
      </c>
      <c r="F161" s="43">
        <v>260</v>
      </c>
      <c r="G161" s="43">
        <v>14</v>
      </c>
      <c r="H161" s="43">
        <v>0</v>
      </c>
      <c r="I161" s="44">
        <v>45</v>
      </c>
      <c r="J161" s="43">
        <v>4</v>
      </c>
      <c r="K161" s="43" t="s">
        <v>158</v>
      </c>
      <c r="L161" s="43" t="s">
        <v>197</v>
      </c>
      <c r="M161" s="43" t="s">
        <v>206</v>
      </c>
      <c r="N161" s="45">
        <v>37365</v>
      </c>
      <c r="O161" s="37"/>
    </row>
    <row r="162" spans="2:15" ht="12.75" customHeight="1">
      <c r="B162" s="38"/>
      <c r="C162" s="43">
        <v>149</v>
      </c>
      <c r="D162" s="43">
        <v>0</v>
      </c>
      <c r="E162" s="43">
        <v>16</v>
      </c>
      <c r="F162" s="43">
        <v>4</v>
      </c>
      <c r="G162" s="43">
        <v>0</v>
      </c>
      <c r="H162" s="43">
        <v>0</v>
      </c>
      <c r="I162" s="44">
        <v>0</v>
      </c>
      <c r="J162" s="43">
        <v>4</v>
      </c>
      <c r="K162" s="43" t="s">
        <v>158</v>
      </c>
      <c r="L162" s="43" t="s">
        <v>197</v>
      </c>
      <c r="M162" s="43" t="s">
        <v>206</v>
      </c>
      <c r="N162" s="45">
        <v>37365</v>
      </c>
      <c r="O162" s="37"/>
    </row>
    <row r="163" spans="2:15" ht="12.75" customHeight="1">
      <c r="B163" s="38"/>
      <c r="C163" s="43">
        <v>150</v>
      </c>
      <c r="D163" s="43">
        <v>0</v>
      </c>
      <c r="E163" s="43">
        <v>4</v>
      </c>
      <c r="F163" s="43">
        <v>2</v>
      </c>
      <c r="G163" s="43">
        <v>0</v>
      </c>
      <c r="H163" s="43">
        <v>0</v>
      </c>
      <c r="I163" s="44">
        <v>0</v>
      </c>
      <c r="J163" s="43">
        <v>4</v>
      </c>
      <c r="K163" s="43" t="s">
        <v>163</v>
      </c>
      <c r="L163" s="43" t="s">
        <v>197</v>
      </c>
      <c r="M163" s="43" t="s">
        <v>207</v>
      </c>
      <c r="N163" s="45">
        <v>37378</v>
      </c>
      <c r="O163" s="37"/>
    </row>
    <row r="164" spans="2:15" ht="12.75" customHeight="1">
      <c r="B164" s="38"/>
      <c r="C164" s="43">
        <v>151</v>
      </c>
      <c r="D164" s="43">
        <v>8</v>
      </c>
      <c r="E164" s="43">
        <v>32</v>
      </c>
      <c r="F164" s="43">
        <v>17</v>
      </c>
      <c r="G164" s="43">
        <v>1</v>
      </c>
      <c r="H164" s="43">
        <v>0</v>
      </c>
      <c r="I164" s="44">
        <v>47.05</v>
      </c>
      <c r="J164" s="43">
        <v>4</v>
      </c>
      <c r="K164" s="43" t="s">
        <v>158</v>
      </c>
      <c r="L164" s="43" t="s">
        <v>197</v>
      </c>
      <c r="M164" s="43" t="s">
        <v>207</v>
      </c>
      <c r="N164" s="45">
        <v>37378</v>
      </c>
      <c r="O164" s="37"/>
    </row>
    <row r="165" spans="2:15" ht="12.75" customHeight="1">
      <c r="B165" s="38"/>
      <c r="C165" s="43">
        <v>152</v>
      </c>
      <c r="D165" s="43">
        <v>0</v>
      </c>
      <c r="E165" s="43">
        <v>2</v>
      </c>
      <c r="F165" s="43">
        <v>1</v>
      </c>
      <c r="G165" s="43">
        <v>0</v>
      </c>
      <c r="H165" s="43">
        <v>0</v>
      </c>
      <c r="I165" s="44">
        <v>0</v>
      </c>
      <c r="J165" s="43">
        <v>4</v>
      </c>
      <c r="K165" s="43" t="s">
        <v>163</v>
      </c>
      <c r="L165" s="43" t="s">
        <v>197</v>
      </c>
      <c r="M165" s="43" t="s">
        <v>216</v>
      </c>
      <c r="N165" s="45">
        <v>37386</v>
      </c>
      <c r="O165" s="37"/>
    </row>
    <row r="166" spans="2:15" ht="12.75" customHeight="1">
      <c r="B166" s="38"/>
      <c r="C166" s="43">
        <v>153</v>
      </c>
      <c r="D166" s="43">
        <v>41</v>
      </c>
      <c r="E166" s="43">
        <v>94</v>
      </c>
      <c r="F166" s="43">
        <v>63</v>
      </c>
      <c r="G166" s="43">
        <v>7</v>
      </c>
      <c r="H166" s="43">
        <v>0</v>
      </c>
      <c r="I166" s="44">
        <v>65.069999999999993</v>
      </c>
      <c r="J166" s="43">
        <v>4</v>
      </c>
      <c r="K166" s="43" t="s">
        <v>155</v>
      </c>
      <c r="L166" s="43" t="s">
        <v>197</v>
      </c>
      <c r="M166" s="43" t="s">
        <v>205</v>
      </c>
      <c r="N166" s="45">
        <v>37394</v>
      </c>
      <c r="O166" s="37"/>
    </row>
    <row r="167" spans="2:15" ht="12.75" customHeight="1">
      <c r="B167" s="38"/>
      <c r="C167" s="43">
        <v>154</v>
      </c>
      <c r="D167" s="43">
        <v>86</v>
      </c>
      <c r="E167" s="43">
        <v>162</v>
      </c>
      <c r="F167" s="43">
        <v>139</v>
      </c>
      <c r="G167" s="43">
        <v>13</v>
      </c>
      <c r="H167" s="43">
        <v>0</v>
      </c>
      <c r="I167" s="44">
        <v>61.87</v>
      </c>
      <c r="J167" s="43">
        <v>4</v>
      </c>
      <c r="K167" s="43" t="s">
        <v>155</v>
      </c>
      <c r="L167" s="43" t="s">
        <v>197</v>
      </c>
      <c r="M167" s="43" t="s">
        <v>205</v>
      </c>
      <c r="N167" s="45">
        <v>37394</v>
      </c>
      <c r="O167" s="37"/>
    </row>
    <row r="168" spans="2:15" ht="12.75" customHeight="1">
      <c r="B168" s="38"/>
      <c r="C168" s="43">
        <v>155</v>
      </c>
      <c r="D168" s="43">
        <v>16</v>
      </c>
      <c r="E168" s="43">
        <v>94</v>
      </c>
      <c r="F168" s="43">
        <v>61</v>
      </c>
      <c r="G168" s="43">
        <v>2</v>
      </c>
      <c r="H168" s="43">
        <v>0</v>
      </c>
      <c r="I168" s="44">
        <v>26.22</v>
      </c>
      <c r="J168" s="43">
        <v>5</v>
      </c>
      <c r="K168" s="43" t="s">
        <v>163</v>
      </c>
      <c r="L168" s="43" t="s">
        <v>168</v>
      </c>
      <c r="M168" s="43" t="s">
        <v>169</v>
      </c>
      <c r="N168" s="45">
        <v>37462</v>
      </c>
      <c r="O168" s="37"/>
    </row>
    <row r="169" spans="2:15" ht="12.75" customHeight="1">
      <c r="B169" s="38"/>
      <c r="C169" s="43">
        <v>156</v>
      </c>
      <c r="D169" s="43">
        <v>12</v>
      </c>
      <c r="E169" s="43">
        <v>51</v>
      </c>
      <c r="F169" s="43">
        <v>35</v>
      </c>
      <c r="G169" s="43">
        <v>2</v>
      </c>
      <c r="H169" s="43">
        <v>0</v>
      </c>
      <c r="I169" s="44">
        <v>34.28</v>
      </c>
      <c r="J169" s="43">
        <v>4</v>
      </c>
      <c r="K169" s="43" t="s">
        <v>155</v>
      </c>
      <c r="L169" s="43" t="s">
        <v>168</v>
      </c>
      <c r="M169" s="43" t="s">
        <v>169</v>
      </c>
      <c r="N169" s="45">
        <v>37462</v>
      </c>
      <c r="O169" s="37"/>
    </row>
    <row r="170" spans="2:15" ht="12.75" customHeight="1">
      <c r="B170" s="38"/>
      <c r="C170" s="43">
        <v>157</v>
      </c>
      <c r="D170" s="43">
        <v>34</v>
      </c>
      <c r="E170" s="43">
        <v>90</v>
      </c>
      <c r="F170" s="43">
        <v>68</v>
      </c>
      <c r="G170" s="43">
        <v>6</v>
      </c>
      <c r="H170" s="43">
        <v>0</v>
      </c>
      <c r="I170" s="44">
        <v>50</v>
      </c>
      <c r="J170" s="43">
        <v>4</v>
      </c>
      <c r="K170" s="43" t="s">
        <v>155</v>
      </c>
      <c r="L170" s="43" t="s">
        <v>168</v>
      </c>
      <c r="M170" s="43" t="s">
        <v>203</v>
      </c>
      <c r="N170" s="45">
        <v>37476</v>
      </c>
      <c r="O170" s="37"/>
    </row>
    <row r="171" spans="2:15" ht="12.75" customHeight="1">
      <c r="B171" s="38"/>
      <c r="C171" s="43">
        <v>158</v>
      </c>
      <c r="D171" s="43">
        <v>92</v>
      </c>
      <c r="E171" s="43">
        <v>160</v>
      </c>
      <c r="F171" s="43">
        <v>113</v>
      </c>
      <c r="G171" s="43">
        <v>17</v>
      </c>
      <c r="H171" s="43">
        <v>0</v>
      </c>
      <c r="I171" s="44">
        <v>81.41</v>
      </c>
      <c r="J171" s="43">
        <v>4</v>
      </c>
      <c r="K171" s="43" t="s">
        <v>155</v>
      </c>
      <c r="L171" s="43" t="s">
        <v>168</v>
      </c>
      <c r="M171" s="43" t="s">
        <v>203</v>
      </c>
      <c r="N171" s="45">
        <v>37476</v>
      </c>
      <c r="O171" s="37"/>
    </row>
    <row r="172" spans="2:15" ht="12.75" customHeight="1">
      <c r="B172" s="38"/>
      <c r="C172" s="43">
        <v>159</v>
      </c>
      <c r="D172" s="43">
        <v>193</v>
      </c>
      <c r="E172" s="43">
        <v>434</v>
      </c>
      <c r="F172" s="43">
        <v>330</v>
      </c>
      <c r="G172" s="43">
        <v>19</v>
      </c>
      <c r="H172" s="43">
        <v>3</v>
      </c>
      <c r="I172" s="44">
        <v>58.48</v>
      </c>
      <c r="J172" s="43">
        <v>4</v>
      </c>
      <c r="K172" s="43" t="s">
        <v>158</v>
      </c>
      <c r="L172" s="43" t="s">
        <v>168</v>
      </c>
      <c r="M172" s="43" t="s">
        <v>217</v>
      </c>
      <c r="N172" s="45">
        <v>37490</v>
      </c>
      <c r="O172" s="37"/>
    </row>
    <row r="173" spans="2:15" ht="12.75" customHeight="1">
      <c r="B173" s="38"/>
      <c r="C173" s="43">
        <v>160</v>
      </c>
      <c r="D173" s="43">
        <v>54</v>
      </c>
      <c r="E173" s="43">
        <v>114</v>
      </c>
      <c r="F173" s="43">
        <v>89</v>
      </c>
      <c r="G173" s="43">
        <v>10</v>
      </c>
      <c r="H173" s="43">
        <v>0</v>
      </c>
      <c r="I173" s="44">
        <v>60.67</v>
      </c>
      <c r="J173" s="43">
        <v>4</v>
      </c>
      <c r="K173" s="43" t="s">
        <v>158</v>
      </c>
      <c r="L173" s="43" t="s">
        <v>168</v>
      </c>
      <c r="M173" s="43" t="s">
        <v>171</v>
      </c>
      <c r="N173" s="45">
        <v>37504</v>
      </c>
      <c r="O173" s="37"/>
    </row>
    <row r="174" spans="2:15" ht="12.75" customHeight="1">
      <c r="B174" s="38"/>
      <c r="C174" s="43">
        <v>161</v>
      </c>
      <c r="D174" s="43">
        <v>35</v>
      </c>
      <c r="E174" s="43">
        <v>96</v>
      </c>
      <c r="F174" s="43">
        <v>88</v>
      </c>
      <c r="G174" s="43">
        <v>5</v>
      </c>
      <c r="H174" s="43">
        <v>0</v>
      </c>
      <c r="I174" s="44">
        <v>39.770000000000003</v>
      </c>
      <c r="J174" s="43">
        <v>4</v>
      </c>
      <c r="K174" s="43" t="s">
        <v>163</v>
      </c>
      <c r="L174" s="43" t="s">
        <v>197</v>
      </c>
      <c r="M174" s="43" t="s">
        <v>189</v>
      </c>
      <c r="N174" s="45">
        <v>37538</v>
      </c>
      <c r="O174" s="37"/>
    </row>
    <row r="175" spans="2:15" ht="12.75" customHeight="1">
      <c r="B175" s="38"/>
      <c r="C175" s="43">
        <v>162</v>
      </c>
      <c r="D175" s="43">
        <v>43</v>
      </c>
      <c r="E175" s="43">
        <v>156</v>
      </c>
      <c r="F175" s="43">
        <v>113</v>
      </c>
      <c r="G175" s="43">
        <v>5</v>
      </c>
      <c r="H175" s="43">
        <v>0</v>
      </c>
      <c r="I175" s="44">
        <v>38.049999999999997</v>
      </c>
      <c r="J175" s="43">
        <v>4</v>
      </c>
      <c r="K175" s="43" t="s">
        <v>155</v>
      </c>
      <c r="L175" s="43" t="s">
        <v>197</v>
      </c>
      <c r="M175" s="43" t="s">
        <v>188</v>
      </c>
      <c r="N175" s="45">
        <v>37546</v>
      </c>
      <c r="O175" s="37"/>
    </row>
    <row r="176" spans="2:15" ht="12.75" customHeight="1">
      <c r="B176" s="38"/>
      <c r="C176" s="43">
        <v>163</v>
      </c>
      <c r="D176" s="43">
        <v>16</v>
      </c>
      <c r="E176" s="43">
        <v>15</v>
      </c>
      <c r="F176" s="43">
        <v>20</v>
      </c>
      <c r="G176" s="43">
        <v>0</v>
      </c>
      <c r="H176" s="43">
        <v>0</v>
      </c>
      <c r="I176" s="44">
        <v>80</v>
      </c>
      <c r="J176" s="43">
        <v>4</v>
      </c>
      <c r="K176" s="43" t="s">
        <v>170</v>
      </c>
      <c r="L176" s="43" t="s">
        <v>197</v>
      </c>
      <c r="M176" s="43" t="s">
        <v>188</v>
      </c>
      <c r="N176" s="45">
        <v>37546</v>
      </c>
      <c r="O176" s="37"/>
    </row>
    <row r="177" spans="2:15" ht="12.75" customHeight="1">
      <c r="B177" s="38"/>
      <c r="C177" s="43">
        <v>164</v>
      </c>
      <c r="D177" s="43">
        <v>36</v>
      </c>
      <c r="E177" s="43">
        <v>85</v>
      </c>
      <c r="F177" s="43">
        <v>65</v>
      </c>
      <c r="G177" s="43">
        <v>7</v>
      </c>
      <c r="H177" s="43">
        <v>0</v>
      </c>
      <c r="I177" s="44">
        <v>55.38</v>
      </c>
      <c r="J177" s="43">
        <v>4</v>
      </c>
      <c r="K177" s="43" t="s">
        <v>163</v>
      </c>
      <c r="L177" s="43" t="s">
        <v>197</v>
      </c>
      <c r="M177" s="43" t="s">
        <v>187</v>
      </c>
      <c r="N177" s="45">
        <v>37559</v>
      </c>
      <c r="O177" s="37"/>
    </row>
    <row r="178" spans="2:15" ht="12.75" customHeight="1">
      <c r="B178" s="38"/>
      <c r="C178" s="43">
        <v>165</v>
      </c>
      <c r="D178" s="43">
        <v>176</v>
      </c>
      <c r="E178" s="43">
        <v>419</v>
      </c>
      <c r="F178" s="43">
        <v>298</v>
      </c>
      <c r="G178" s="43">
        <v>26</v>
      </c>
      <c r="H178" s="43">
        <v>0</v>
      </c>
      <c r="I178" s="44">
        <v>59.06</v>
      </c>
      <c r="J178" s="43">
        <v>4</v>
      </c>
      <c r="K178" s="43" t="s">
        <v>163</v>
      </c>
      <c r="L178" s="43" t="s">
        <v>197</v>
      </c>
      <c r="M178" s="43" t="s">
        <v>187</v>
      </c>
      <c r="N178" s="45">
        <v>37559</v>
      </c>
      <c r="O178" s="37"/>
    </row>
    <row r="179" spans="2:15" ht="12.75" customHeight="1">
      <c r="B179" s="38"/>
      <c r="C179" s="43">
        <v>166</v>
      </c>
      <c r="D179" s="43">
        <v>8</v>
      </c>
      <c r="E179" s="43">
        <v>47</v>
      </c>
      <c r="F179" s="43">
        <v>26</v>
      </c>
      <c r="G179" s="43">
        <v>2</v>
      </c>
      <c r="H179" s="43">
        <v>0</v>
      </c>
      <c r="I179" s="44">
        <v>30.76</v>
      </c>
      <c r="J179" s="43">
        <v>4</v>
      </c>
      <c r="K179" s="43" t="s">
        <v>158</v>
      </c>
      <c r="L179" s="43" t="s">
        <v>164</v>
      </c>
      <c r="M179" s="43" t="s">
        <v>210</v>
      </c>
      <c r="N179" s="45">
        <v>37602</v>
      </c>
      <c r="O179" s="37"/>
    </row>
    <row r="180" spans="2:15" ht="12.75" customHeight="1">
      <c r="B180" s="38"/>
      <c r="C180" s="43">
        <v>167</v>
      </c>
      <c r="D180" s="43">
        <v>51</v>
      </c>
      <c r="E180" s="43">
        <v>120</v>
      </c>
      <c r="F180" s="43">
        <v>74</v>
      </c>
      <c r="G180" s="43">
        <v>7</v>
      </c>
      <c r="H180" s="43">
        <v>0</v>
      </c>
      <c r="I180" s="44">
        <v>68.91</v>
      </c>
      <c r="J180" s="43">
        <v>4</v>
      </c>
      <c r="K180" s="43" t="s">
        <v>155</v>
      </c>
      <c r="L180" s="43" t="s">
        <v>164</v>
      </c>
      <c r="M180" s="43" t="s">
        <v>210</v>
      </c>
      <c r="N180" s="45">
        <v>37602</v>
      </c>
      <c r="O180" s="37"/>
    </row>
    <row r="181" spans="2:15" ht="12.75" customHeight="1">
      <c r="B181" s="38"/>
      <c r="C181" s="43">
        <v>168</v>
      </c>
      <c r="D181" s="43">
        <v>9</v>
      </c>
      <c r="E181" s="43">
        <v>40</v>
      </c>
      <c r="F181" s="43">
        <v>31</v>
      </c>
      <c r="G181" s="43">
        <v>1</v>
      </c>
      <c r="H181" s="43">
        <v>0</v>
      </c>
      <c r="I181" s="44">
        <v>29.03</v>
      </c>
      <c r="J181" s="43">
        <v>4</v>
      </c>
      <c r="K181" s="43" t="s">
        <v>163</v>
      </c>
      <c r="L181" s="43" t="s">
        <v>164</v>
      </c>
      <c r="M181" s="43" t="s">
        <v>196</v>
      </c>
      <c r="N181" s="45">
        <v>37609</v>
      </c>
      <c r="O181" s="37"/>
    </row>
    <row r="182" spans="2:15" ht="12.75" customHeight="1">
      <c r="B182" s="38"/>
      <c r="C182" s="43">
        <v>169</v>
      </c>
      <c r="D182" s="43">
        <v>32</v>
      </c>
      <c r="E182" s="43">
        <v>55</v>
      </c>
      <c r="F182" s="43">
        <v>48</v>
      </c>
      <c r="G182" s="43">
        <v>5</v>
      </c>
      <c r="H182" s="43">
        <v>0</v>
      </c>
      <c r="I182" s="44">
        <v>66.66</v>
      </c>
      <c r="J182" s="43">
        <v>4</v>
      </c>
      <c r="K182" s="43" t="s">
        <v>155</v>
      </c>
      <c r="L182" s="43" t="s">
        <v>164</v>
      </c>
      <c r="M182" s="43" t="s">
        <v>196</v>
      </c>
      <c r="N182" s="45">
        <v>37609</v>
      </c>
      <c r="O182" s="37"/>
    </row>
    <row r="183" spans="2:15" ht="12.75" customHeight="1">
      <c r="B183" s="38"/>
      <c r="C183" s="43">
        <v>170</v>
      </c>
      <c r="D183" s="43">
        <v>8</v>
      </c>
      <c r="E183" s="43">
        <v>54</v>
      </c>
      <c r="F183" s="43">
        <v>38</v>
      </c>
      <c r="G183" s="43">
        <v>1</v>
      </c>
      <c r="H183" s="43">
        <v>0</v>
      </c>
      <c r="I183" s="44">
        <v>21.05</v>
      </c>
      <c r="J183" s="43">
        <v>4</v>
      </c>
      <c r="K183" s="43" t="s">
        <v>163</v>
      </c>
      <c r="L183" s="43" t="s">
        <v>164</v>
      </c>
      <c r="M183" s="43" t="s">
        <v>195</v>
      </c>
      <c r="N183" s="45">
        <v>37902</v>
      </c>
      <c r="O183" s="37"/>
    </row>
    <row r="184" spans="2:15" ht="12.75" customHeight="1">
      <c r="B184" s="38"/>
      <c r="C184" s="43">
        <v>171</v>
      </c>
      <c r="D184" s="43">
        <v>7</v>
      </c>
      <c r="E184" s="43">
        <v>19</v>
      </c>
      <c r="F184" s="43">
        <v>15</v>
      </c>
      <c r="G184" s="43">
        <v>0</v>
      </c>
      <c r="H184" s="43">
        <v>0</v>
      </c>
      <c r="I184" s="44">
        <v>46.66</v>
      </c>
      <c r="J184" s="43">
        <v>4</v>
      </c>
      <c r="K184" s="43" t="s">
        <v>163</v>
      </c>
      <c r="L184" s="43" t="s">
        <v>164</v>
      </c>
      <c r="M184" s="43" t="s">
        <v>195</v>
      </c>
      <c r="N184" s="45">
        <v>37902</v>
      </c>
      <c r="O184" s="37"/>
    </row>
    <row r="185" spans="2:15" ht="12.75" customHeight="1">
      <c r="B185" s="38"/>
      <c r="C185" s="43">
        <v>172</v>
      </c>
      <c r="D185" s="43">
        <v>55</v>
      </c>
      <c r="E185" s="43">
        <v>238</v>
      </c>
      <c r="F185" s="43">
        <v>175</v>
      </c>
      <c r="G185" s="43">
        <v>6</v>
      </c>
      <c r="H185" s="43">
        <v>0</v>
      </c>
      <c r="I185" s="44">
        <v>31.42</v>
      </c>
      <c r="J185" s="43">
        <v>4</v>
      </c>
      <c r="K185" s="43" t="s">
        <v>163</v>
      </c>
      <c r="L185" s="43" t="s">
        <v>164</v>
      </c>
      <c r="M185" s="43" t="s">
        <v>199</v>
      </c>
      <c r="N185" s="45">
        <v>37910</v>
      </c>
      <c r="O185" s="37"/>
    </row>
    <row r="186" spans="2:15" ht="12.75" customHeight="1">
      <c r="B186" s="38"/>
      <c r="C186" s="43">
        <v>173</v>
      </c>
      <c r="D186" s="43">
        <v>1</v>
      </c>
      <c r="E186" s="43">
        <v>15</v>
      </c>
      <c r="F186" s="43">
        <v>10</v>
      </c>
      <c r="G186" s="43">
        <v>0</v>
      </c>
      <c r="H186" s="43">
        <v>0</v>
      </c>
      <c r="I186" s="44">
        <v>10</v>
      </c>
      <c r="J186" s="43">
        <v>4</v>
      </c>
      <c r="K186" s="43" t="s">
        <v>155</v>
      </c>
      <c r="L186" s="43" t="s">
        <v>164</v>
      </c>
      <c r="M186" s="43" t="s">
        <v>199</v>
      </c>
      <c r="N186" s="45">
        <v>37910</v>
      </c>
      <c r="O186" s="37"/>
    </row>
    <row r="187" spans="2:15" ht="12.75" customHeight="1">
      <c r="B187" s="38"/>
      <c r="C187" s="43">
        <v>174</v>
      </c>
      <c r="D187" s="43">
        <v>0</v>
      </c>
      <c r="E187" s="43">
        <v>3</v>
      </c>
      <c r="F187" s="43">
        <v>3</v>
      </c>
      <c r="G187" s="43">
        <v>0</v>
      </c>
      <c r="H187" s="43">
        <v>0</v>
      </c>
      <c r="I187" s="44">
        <v>0</v>
      </c>
      <c r="J187" s="43">
        <v>4</v>
      </c>
      <c r="K187" s="43" t="s">
        <v>158</v>
      </c>
      <c r="L187" s="43" t="s">
        <v>174</v>
      </c>
      <c r="M187" s="43" t="s">
        <v>175</v>
      </c>
      <c r="N187" s="45">
        <v>37959</v>
      </c>
      <c r="O187" s="37"/>
    </row>
    <row r="188" spans="2:15" ht="12.75" customHeight="1">
      <c r="B188" s="38"/>
      <c r="C188" s="43">
        <v>175</v>
      </c>
      <c r="D188" s="43">
        <v>1</v>
      </c>
      <c r="E188" s="43">
        <v>15</v>
      </c>
      <c r="F188" s="43">
        <v>6</v>
      </c>
      <c r="G188" s="43">
        <v>0</v>
      </c>
      <c r="H188" s="43">
        <v>0</v>
      </c>
      <c r="I188" s="44">
        <v>16.66</v>
      </c>
      <c r="J188" s="43">
        <v>4</v>
      </c>
      <c r="K188" s="43" t="s">
        <v>163</v>
      </c>
      <c r="L188" s="43" t="s">
        <v>174</v>
      </c>
      <c r="M188" s="43" t="s">
        <v>178</v>
      </c>
      <c r="N188" s="45">
        <v>37967</v>
      </c>
      <c r="O188" s="37"/>
    </row>
    <row r="189" spans="2:15" ht="12.75" customHeight="1">
      <c r="B189" s="38"/>
      <c r="C189" s="43">
        <v>176</v>
      </c>
      <c r="D189" s="43">
        <v>37</v>
      </c>
      <c r="E189" s="43">
        <v>79</v>
      </c>
      <c r="F189" s="43">
        <v>59</v>
      </c>
      <c r="G189" s="43">
        <v>5</v>
      </c>
      <c r="H189" s="43">
        <v>0</v>
      </c>
      <c r="I189" s="44">
        <v>62.71</v>
      </c>
      <c r="J189" s="43">
        <v>4</v>
      </c>
      <c r="K189" s="43" t="s">
        <v>158</v>
      </c>
      <c r="L189" s="43" t="s">
        <v>174</v>
      </c>
      <c r="M189" s="43" t="s">
        <v>178</v>
      </c>
      <c r="N189" s="45">
        <v>37967</v>
      </c>
      <c r="O189" s="37"/>
    </row>
    <row r="190" spans="2:15" ht="12.75" customHeight="1">
      <c r="B190" s="38"/>
      <c r="C190" s="43">
        <v>177</v>
      </c>
      <c r="D190" s="43">
        <v>0</v>
      </c>
      <c r="E190" s="43">
        <v>3</v>
      </c>
      <c r="F190" s="43">
        <v>1</v>
      </c>
      <c r="G190" s="43">
        <v>0</v>
      </c>
      <c r="H190" s="43">
        <v>0</v>
      </c>
      <c r="I190" s="44">
        <v>0</v>
      </c>
      <c r="J190" s="43">
        <v>4</v>
      </c>
      <c r="K190" s="43" t="s">
        <v>163</v>
      </c>
      <c r="L190" s="43" t="s">
        <v>174</v>
      </c>
      <c r="M190" s="43" t="s">
        <v>176</v>
      </c>
      <c r="N190" s="45">
        <v>37981</v>
      </c>
      <c r="O190" s="37"/>
    </row>
    <row r="191" spans="2:15" ht="12.75" customHeight="1">
      <c r="B191" s="38"/>
      <c r="C191" s="43">
        <v>178</v>
      </c>
      <c r="D191" s="43">
        <v>44</v>
      </c>
      <c r="E191" s="43">
        <v>107</v>
      </c>
      <c r="F191" s="43">
        <v>79</v>
      </c>
      <c r="G191" s="43">
        <v>5</v>
      </c>
      <c r="H191" s="43">
        <v>0</v>
      </c>
      <c r="I191" s="44">
        <v>55.69</v>
      </c>
      <c r="J191" s="43">
        <v>5</v>
      </c>
      <c r="K191" s="43" t="s">
        <v>163</v>
      </c>
      <c r="L191" s="43" t="s">
        <v>174</v>
      </c>
      <c r="M191" s="43" t="s">
        <v>176</v>
      </c>
      <c r="N191" s="45">
        <v>37981</v>
      </c>
      <c r="O191" s="37"/>
    </row>
    <row r="192" spans="2:15" ht="12.75" customHeight="1">
      <c r="B192" s="38"/>
      <c r="C192" s="43">
        <v>179</v>
      </c>
      <c r="D192" s="43">
        <v>241</v>
      </c>
      <c r="E192" s="43">
        <v>613</v>
      </c>
      <c r="F192" s="43">
        <v>436</v>
      </c>
      <c r="G192" s="43">
        <v>33</v>
      </c>
      <c r="H192" s="43">
        <v>0</v>
      </c>
      <c r="I192" s="44">
        <v>55.27</v>
      </c>
      <c r="J192" s="43">
        <v>4</v>
      </c>
      <c r="K192" s="43" t="s">
        <v>170</v>
      </c>
      <c r="L192" s="43" t="s">
        <v>174</v>
      </c>
      <c r="M192" s="43" t="s">
        <v>177</v>
      </c>
      <c r="N192" s="45">
        <v>37988</v>
      </c>
      <c r="O192" s="37"/>
    </row>
    <row r="193" spans="2:15" ht="12.75" customHeight="1">
      <c r="B193" s="38"/>
      <c r="C193" s="43">
        <v>180</v>
      </c>
      <c r="D193" s="43">
        <v>60</v>
      </c>
      <c r="E193" s="43">
        <v>108</v>
      </c>
      <c r="F193" s="43">
        <v>89</v>
      </c>
      <c r="G193" s="43">
        <v>5</v>
      </c>
      <c r="H193" s="43">
        <v>0</v>
      </c>
      <c r="I193" s="44">
        <v>67.41</v>
      </c>
      <c r="J193" s="43">
        <v>4</v>
      </c>
      <c r="K193" s="43" t="s">
        <v>170</v>
      </c>
      <c r="L193" s="43" t="s">
        <v>174</v>
      </c>
      <c r="M193" s="43" t="s">
        <v>177</v>
      </c>
      <c r="N193" s="45">
        <v>37988</v>
      </c>
      <c r="O193" s="37"/>
    </row>
    <row r="194" spans="2:15" ht="12.75" customHeight="1">
      <c r="B194" s="38"/>
      <c r="C194" s="43">
        <v>181</v>
      </c>
      <c r="D194" s="43">
        <v>194</v>
      </c>
      <c r="E194" s="43">
        <v>493</v>
      </c>
      <c r="F194" s="43">
        <v>348</v>
      </c>
      <c r="G194" s="43">
        <v>21</v>
      </c>
      <c r="H194" s="43">
        <v>0</v>
      </c>
      <c r="I194" s="44">
        <v>55.74</v>
      </c>
      <c r="J194" s="43">
        <v>4</v>
      </c>
      <c r="K194" s="43" t="s">
        <v>170</v>
      </c>
      <c r="L194" s="43" t="s">
        <v>156</v>
      </c>
      <c r="M194" s="43" t="s">
        <v>218</v>
      </c>
      <c r="N194" s="45">
        <v>38074</v>
      </c>
      <c r="O194" s="37"/>
    </row>
    <row r="195" spans="2:15" ht="12.75" customHeight="1">
      <c r="B195" s="38"/>
      <c r="C195" s="43">
        <v>182</v>
      </c>
      <c r="D195" s="43">
        <v>2</v>
      </c>
      <c r="E195" s="43">
        <v>10</v>
      </c>
      <c r="F195" s="43">
        <v>6</v>
      </c>
      <c r="G195" s="43">
        <v>0</v>
      </c>
      <c r="H195" s="43">
        <v>0</v>
      </c>
      <c r="I195" s="44">
        <v>33.33</v>
      </c>
      <c r="J195" s="43">
        <v>4</v>
      </c>
      <c r="K195" s="43" t="s">
        <v>158</v>
      </c>
      <c r="L195" s="43" t="s">
        <v>156</v>
      </c>
      <c r="M195" s="43" t="s">
        <v>161</v>
      </c>
      <c r="N195" s="45">
        <v>38082</v>
      </c>
      <c r="O195" s="37"/>
    </row>
    <row r="196" spans="2:15" ht="12.75" customHeight="1">
      <c r="B196" s="38"/>
      <c r="C196" s="43">
        <v>183</v>
      </c>
      <c r="D196" s="43">
        <v>8</v>
      </c>
      <c r="E196" s="43">
        <v>17</v>
      </c>
      <c r="F196" s="43">
        <v>11</v>
      </c>
      <c r="G196" s="43">
        <v>1</v>
      </c>
      <c r="H196" s="43">
        <v>0</v>
      </c>
      <c r="I196" s="44">
        <v>72.72</v>
      </c>
      <c r="J196" s="43">
        <v>4</v>
      </c>
      <c r="K196" s="43" t="s">
        <v>158</v>
      </c>
      <c r="L196" s="43" t="s">
        <v>156</v>
      </c>
      <c r="M196" s="43" t="s">
        <v>161</v>
      </c>
      <c r="N196" s="45">
        <v>38082</v>
      </c>
      <c r="O196" s="37"/>
    </row>
    <row r="197" spans="2:15" ht="12.75" customHeight="1">
      <c r="B197" s="38"/>
      <c r="C197" s="43">
        <v>184</v>
      </c>
      <c r="D197" s="43">
        <v>1</v>
      </c>
      <c r="E197" s="43">
        <v>6</v>
      </c>
      <c r="F197" s="43">
        <v>3</v>
      </c>
      <c r="G197" s="43">
        <v>0</v>
      </c>
      <c r="H197" s="43">
        <v>0</v>
      </c>
      <c r="I197" s="44">
        <v>33.33</v>
      </c>
      <c r="J197" s="43">
        <v>4</v>
      </c>
      <c r="K197" s="43" t="s">
        <v>163</v>
      </c>
      <c r="L197" s="43" t="s">
        <v>156</v>
      </c>
      <c r="M197" s="43" t="s">
        <v>219</v>
      </c>
      <c r="N197" s="45">
        <v>38090</v>
      </c>
      <c r="O197" s="37"/>
    </row>
    <row r="198" spans="2:15" ht="12.75" customHeight="1">
      <c r="B198" s="38"/>
      <c r="C198" s="43">
        <v>185</v>
      </c>
      <c r="D198" s="43">
        <v>8</v>
      </c>
      <c r="E198" s="43">
        <v>49</v>
      </c>
      <c r="F198" s="43">
        <v>36</v>
      </c>
      <c r="G198" s="43">
        <v>0</v>
      </c>
      <c r="H198" s="43">
        <v>0</v>
      </c>
      <c r="I198" s="44">
        <v>22.22</v>
      </c>
      <c r="J198" s="43">
        <v>4</v>
      </c>
      <c r="K198" s="43" t="s">
        <v>158</v>
      </c>
      <c r="L198" s="43" t="s">
        <v>174</v>
      </c>
      <c r="M198" s="43" t="s">
        <v>198</v>
      </c>
      <c r="N198" s="45">
        <v>38286</v>
      </c>
      <c r="O198" s="37"/>
    </row>
    <row r="199" spans="2:15" ht="12.75" customHeight="1">
      <c r="B199" s="38"/>
      <c r="C199" s="43">
        <v>186</v>
      </c>
      <c r="D199" s="43">
        <v>2</v>
      </c>
      <c r="E199" s="43">
        <v>18</v>
      </c>
      <c r="F199" s="43">
        <v>14</v>
      </c>
      <c r="G199" s="43">
        <v>0</v>
      </c>
      <c r="H199" s="43">
        <v>0</v>
      </c>
      <c r="I199" s="44">
        <v>14.28</v>
      </c>
      <c r="J199" s="43">
        <v>4</v>
      </c>
      <c r="K199" s="43" t="s">
        <v>163</v>
      </c>
      <c r="L199" s="43" t="s">
        <v>174</v>
      </c>
      <c r="M199" s="43" t="s">
        <v>198</v>
      </c>
      <c r="N199" s="45">
        <v>38286</v>
      </c>
      <c r="O199" s="37"/>
    </row>
    <row r="200" spans="2:15" ht="12.75" customHeight="1">
      <c r="B200" s="38"/>
      <c r="C200" s="43">
        <v>187</v>
      </c>
      <c r="D200" s="43">
        <v>5</v>
      </c>
      <c r="E200" s="43">
        <v>43</v>
      </c>
      <c r="F200" s="43">
        <v>35</v>
      </c>
      <c r="G200" s="43">
        <v>0</v>
      </c>
      <c r="H200" s="43">
        <v>0</v>
      </c>
      <c r="I200" s="44">
        <v>14.28</v>
      </c>
      <c r="J200" s="43">
        <v>4</v>
      </c>
      <c r="K200" s="43" t="s">
        <v>163</v>
      </c>
      <c r="L200" s="43" t="s">
        <v>174</v>
      </c>
      <c r="M200" s="43" t="s">
        <v>189</v>
      </c>
      <c r="N200" s="45">
        <v>38294</v>
      </c>
      <c r="O200" s="37"/>
    </row>
    <row r="201" spans="2:15" ht="12.75" customHeight="1">
      <c r="B201" s="38"/>
      <c r="C201" s="43">
        <v>188</v>
      </c>
      <c r="D201" s="43">
        <v>55</v>
      </c>
      <c r="E201" s="43">
        <v>120</v>
      </c>
      <c r="F201" s="43">
        <v>83</v>
      </c>
      <c r="G201" s="43">
        <v>6</v>
      </c>
      <c r="H201" s="43">
        <v>1</v>
      </c>
      <c r="I201" s="44">
        <v>66.260000000000005</v>
      </c>
      <c r="J201" s="43">
        <v>4</v>
      </c>
      <c r="K201" s="43" t="s">
        <v>163</v>
      </c>
      <c r="L201" s="43" t="s">
        <v>174</v>
      </c>
      <c r="M201" s="43" t="s">
        <v>189</v>
      </c>
      <c r="N201" s="45">
        <v>38294</v>
      </c>
      <c r="O201" s="37"/>
    </row>
    <row r="202" spans="2:15" ht="12.75" customHeight="1">
      <c r="B202" s="38"/>
      <c r="C202" s="43">
        <v>189</v>
      </c>
      <c r="D202" s="43">
        <v>3</v>
      </c>
      <c r="E202" s="43">
        <v>21</v>
      </c>
      <c r="F202" s="43">
        <v>18</v>
      </c>
      <c r="G202" s="43">
        <v>0</v>
      </c>
      <c r="H202" s="43">
        <v>0</v>
      </c>
      <c r="I202" s="44">
        <v>16.66</v>
      </c>
      <c r="J202" s="43">
        <v>4</v>
      </c>
      <c r="K202" s="43" t="s">
        <v>155</v>
      </c>
      <c r="L202" s="43" t="s">
        <v>182</v>
      </c>
      <c r="M202" s="43" t="s">
        <v>204</v>
      </c>
      <c r="N202" s="45">
        <v>38311</v>
      </c>
      <c r="O202" s="37"/>
    </row>
    <row r="203" spans="2:15" ht="12.75" customHeight="1">
      <c r="B203" s="38"/>
      <c r="C203" s="43">
        <v>190</v>
      </c>
      <c r="D203" s="43">
        <v>20</v>
      </c>
      <c r="E203" s="43">
        <v>82</v>
      </c>
      <c r="F203" s="43">
        <v>54</v>
      </c>
      <c r="G203" s="43">
        <v>3</v>
      </c>
      <c r="H203" s="43">
        <v>0</v>
      </c>
      <c r="I203" s="44">
        <v>37.03</v>
      </c>
      <c r="J203" s="43">
        <v>4</v>
      </c>
      <c r="K203" s="43" t="s">
        <v>155</v>
      </c>
      <c r="L203" s="43" t="s">
        <v>182</v>
      </c>
      <c r="M203" s="43" t="s">
        <v>187</v>
      </c>
      <c r="N203" s="45">
        <v>38319</v>
      </c>
      <c r="O203" s="37"/>
    </row>
    <row r="204" spans="2:15" ht="12.75" customHeight="1">
      <c r="B204" s="38"/>
      <c r="C204" s="43">
        <v>191</v>
      </c>
      <c r="D204" s="43">
        <v>32</v>
      </c>
      <c r="E204" s="43">
        <v>73</v>
      </c>
      <c r="F204" s="43">
        <v>64</v>
      </c>
      <c r="G204" s="43">
        <v>3</v>
      </c>
      <c r="H204" s="43">
        <v>1</v>
      </c>
      <c r="I204" s="44">
        <v>50</v>
      </c>
      <c r="J204" s="43">
        <v>4</v>
      </c>
      <c r="K204" s="43" t="s">
        <v>170</v>
      </c>
      <c r="L204" s="43" t="s">
        <v>182</v>
      </c>
      <c r="M204" s="43" t="s">
        <v>187</v>
      </c>
      <c r="N204" s="45">
        <v>38319</v>
      </c>
      <c r="O204" s="37"/>
    </row>
    <row r="205" spans="2:15" ht="12.75" customHeight="1">
      <c r="B205" s="38"/>
      <c r="C205" s="43">
        <v>192</v>
      </c>
      <c r="D205" s="43">
        <v>248</v>
      </c>
      <c r="E205" s="43">
        <v>552</v>
      </c>
      <c r="F205" s="43">
        <v>379</v>
      </c>
      <c r="G205" s="43">
        <v>35</v>
      </c>
      <c r="H205" s="43">
        <v>0</v>
      </c>
      <c r="I205" s="44">
        <v>65.430000000000007</v>
      </c>
      <c r="J205" s="43">
        <v>4</v>
      </c>
      <c r="K205" s="43" t="s">
        <v>170</v>
      </c>
      <c r="L205" s="43" t="s">
        <v>211</v>
      </c>
      <c r="M205" s="43" t="s">
        <v>212</v>
      </c>
      <c r="N205" s="45">
        <v>38331</v>
      </c>
      <c r="O205" s="37"/>
    </row>
    <row r="206" spans="2:15" ht="12.75" customHeight="1">
      <c r="B206" s="38"/>
      <c r="C206" s="43">
        <v>193</v>
      </c>
      <c r="D206" s="43">
        <v>36</v>
      </c>
      <c r="E206" s="43">
        <v>79</v>
      </c>
      <c r="F206" s="43">
        <v>55</v>
      </c>
      <c r="G206" s="43">
        <v>6</v>
      </c>
      <c r="H206" s="43">
        <v>0</v>
      </c>
      <c r="I206" s="44">
        <v>65.45</v>
      </c>
      <c r="J206" s="43">
        <v>4</v>
      </c>
      <c r="K206" s="43" t="s">
        <v>158</v>
      </c>
      <c r="L206" s="43" t="s">
        <v>211</v>
      </c>
      <c r="M206" s="43" t="s">
        <v>220</v>
      </c>
      <c r="N206" s="45">
        <v>38338</v>
      </c>
      <c r="O206" s="37"/>
    </row>
    <row r="207" spans="2:15" ht="12.75" customHeight="1">
      <c r="B207" s="38"/>
      <c r="C207" s="43">
        <v>194</v>
      </c>
      <c r="D207" s="43">
        <v>94</v>
      </c>
      <c r="E207" s="43">
        <v>301</v>
      </c>
      <c r="F207" s="43">
        <v>202</v>
      </c>
      <c r="G207" s="43">
        <v>11</v>
      </c>
      <c r="H207" s="43">
        <v>0</v>
      </c>
      <c r="I207" s="44">
        <v>46.53</v>
      </c>
      <c r="J207" s="43">
        <v>4</v>
      </c>
      <c r="K207" s="43" t="s">
        <v>163</v>
      </c>
      <c r="L207" s="43" t="s">
        <v>156</v>
      </c>
      <c r="M207" s="43" t="s">
        <v>199</v>
      </c>
      <c r="N207" s="45">
        <v>38419</v>
      </c>
      <c r="O207" s="37"/>
    </row>
    <row r="208" spans="2:15" ht="12.75" customHeight="1">
      <c r="B208" s="38"/>
      <c r="C208" s="43">
        <v>195</v>
      </c>
      <c r="D208" s="43">
        <v>52</v>
      </c>
      <c r="E208" s="43">
        <v>147</v>
      </c>
      <c r="F208" s="43">
        <v>102</v>
      </c>
      <c r="G208" s="43">
        <v>9</v>
      </c>
      <c r="H208" s="43">
        <v>0</v>
      </c>
      <c r="I208" s="44">
        <v>50.98</v>
      </c>
      <c r="J208" s="43">
        <v>4</v>
      </c>
      <c r="K208" s="43" t="s">
        <v>163</v>
      </c>
      <c r="L208" s="43" t="s">
        <v>156</v>
      </c>
      <c r="M208" s="43" t="s">
        <v>187</v>
      </c>
      <c r="N208" s="45">
        <v>38427</v>
      </c>
      <c r="O208" s="37"/>
    </row>
    <row r="209" spans="2:15" ht="12.75" customHeight="1">
      <c r="B209" s="38"/>
      <c r="C209" s="43">
        <v>196</v>
      </c>
      <c r="D209" s="43">
        <v>52</v>
      </c>
      <c r="E209" s="43">
        <v>117</v>
      </c>
      <c r="F209" s="43">
        <v>91</v>
      </c>
      <c r="G209" s="43">
        <v>9</v>
      </c>
      <c r="H209" s="43">
        <v>0</v>
      </c>
      <c r="I209" s="44">
        <v>57.14</v>
      </c>
      <c r="J209" s="43">
        <v>4</v>
      </c>
      <c r="K209" s="43" t="s">
        <v>163</v>
      </c>
      <c r="L209" s="43" t="s">
        <v>156</v>
      </c>
      <c r="M209" s="43" t="s">
        <v>187</v>
      </c>
      <c r="N209" s="45">
        <v>38427</v>
      </c>
      <c r="O209" s="37"/>
    </row>
    <row r="210" spans="2:15" ht="12.75" customHeight="1">
      <c r="B210" s="38"/>
      <c r="C210" s="43">
        <v>197</v>
      </c>
      <c r="D210" s="43">
        <v>41</v>
      </c>
      <c r="E210" s="43">
        <v>78</v>
      </c>
      <c r="F210" s="43">
        <v>71</v>
      </c>
      <c r="G210" s="43">
        <v>7</v>
      </c>
      <c r="H210" s="43">
        <v>0</v>
      </c>
      <c r="I210" s="44">
        <v>57.74</v>
      </c>
      <c r="J210" s="43">
        <v>4</v>
      </c>
      <c r="K210" s="43" t="s">
        <v>163</v>
      </c>
      <c r="L210" s="43" t="s">
        <v>156</v>
      </c>
      <c r="M210" s="43" t="s">
        <v>194</v>
      </c>
      <c r="N210" s="45">
        <v>38435</v>
      </c>
      <c r="O210" s="37"/>
    </row>
    <row r="211" spans="2:15" ht="12.75" customHeight="1">
      <c r="B211" s="38"/>
      <c r="C211" s="43">
        <v>198</v>
      </c>
      <c r="D211" s="43">
        <v>16</v>
      </c>
      <c r="E211" s="43">
        <v>140</v>
      </c>
      <c r="F211" s="43">
        <v>98</v>
      </c>
      <c r="G211" s="43">
        <v>2</v>
      </c>
      <c r="H211" s="43">
        <v>0</v>
      </c>
      <c r="I211" s="44">
        <v>16.32</v>
      </c>
      <c r="J211" s="43">
        <v>4</v>
      </c>
      <c r="K211" s="43" t="s">
        <v>163</v>
      </c>
      <c r="L211" s="43" t="s">
        <v>156</v>
      </c>
      <c r="M211" s="43" t="s">
        <v>194</v>
      </c>
      <c r="N211" s="45">
        <v>38435</v>
      </c>
      <c r="O211" s="37"/>
    </row>
    <row r="212" spans="2:15" ht="12.75" customHeight="1">
      <c r="B212" s="38"/>
      <c r="C212" s="43">
        <v>199</v>
      </c>
      <c r="D212" s="43">
        <v>22</v>
      </c>
      <c r="E212" s="43">
        <v>157</v>
      </c>
      <c r="F212" s="43">
        <v>126</v>
      </c>
      <c r="G212" s="43">
        <v>2</v>
      </c>
      <c r="H212" s="43">
        <v>0</v>
      </c>
      <c r="I212" s="44">
        <v>17.46</v>
      </c>
      <c r="J212" s="43">
        <v>4</v>
      </c>
      <c r="K212" s="43" t="s">
        <v>158</v>
      </c>
      <c r="L212" s="43" t="s">
        <v>172</v>
      </c>
      <c r="M212" s="43" t="s">
        <v>188</v>
      </c>
      <c r="N212" s="45">
        <v>38688</v>
      </c>
      <c r="O212" s="37"/>
    </row>
    <row r="213" spans="2:15" ht="12.75" customHeight="1">
      <c r="B213" s="38"/>
      <c r="C213" s="43">
        <v>200</v>
      </c>
      <c r="D213" s="43">
        <v>109</v>
      </c>
      <c r="E213" s="43">
        <v>310</v>
      </c>
      <c r="F213" s="43">
        <v>196</v>
      </c>
      <c r="G213" s="43">
        <v>14</v>
      </c>
      <c r="H213" s="43">
        <v>1</v>
      </c>
      <c r="I213" s="44">
        <v>55.61</v>
      </c>
      <c r="J213" s="43">
        <v>4</v>
      </c>
      <c r="K213" s="43" t="s">
        <v>158</v>
      </c>
      <c r="L213" s="43" t="s">
        <v>172</v>
      </c>
      <c r="M213" s="43" t="s">
        <v>190</v>
      </c>
      <c r="N213" s="45">
        <v>38696</v>
      </c>
      <c r="O213" s="37"/>
    </row>
    <row r="214" spans="2:15" ht="12.75" customHeight="1">
      <c r="B214" s="38"/>
      <c r="C214" s="43">
        <v>201</v>
      </c>
      <c r="D214" s="43">
        <v>16</v>
      </c>
      <c r="E214" s="43">
        <v>42</v>
      </c>
      <c r="F214" s="43">
        <v>28</v>
      </c>
      <c r="G214" s="43">
        <v>3</v>
      </c>
      <c r="H214" s="43">
        <v>0</v>
      </c>
      <c r="I214" s="44">
        <v>57.14</v>
      </c>
      <c r="J214" s="43">
        <v>4</v>
      </c>
      <c r="K214" s="43" t="s">
        <v>158</v>
      </c>
      <c r="L214" s="43" t="s">
        <v>172</v>
      </c>
      <c r="M214" s="43" t="s">
        <v>190</v>
      </c>
      <c r="N214" s="45">
        <v>38696</v>
      </c>
      <c r="O214" s="37"/>
    </row>
    <row r="215" spans="2:15" ht="12.75" customHeight="1">
      <c r="B215" s="38"/>
      <c r="C215" s="43">
        <v>202</v>
      </c>
      <c r="D215" s="43">
        <v>23</v>
      </c>
      <c r="E215" s="43">
        <v>85</v>
      </c>
      <c r="F215" s="43">
        <v>66</v>
      </c>
      <c r="G215" s="43">
        <v>2</v>
      </c>
      <c r="H215" s="43">
        <v>0</v>
      </c>
      <c r="I215" s="44">
        <v>34.840000000000003</v>
      </c>
      <c r="J215" s="43">
        <v>4</v>
      </c>
      <c r="K215" s="43" t="s">
        <v>163</v>
      </c>
      <c r="L215" s="43" t="s">
        <v>172</v>
      </c>
      <c r="M215" s="43" t="s">
        <v>195</v>
      </c>
      <c r="N215" s="45">
        <v>38704</v>
      </c>
      <c r="O215" s="37"/>
    </row>
    <row r="216" spans="2:15" ht="12.75" customHeight="1">
      <c r="B216" s="38"/>
      <c r="C216" s="43">
        <v>203</v>
      </c>
      <c r="D216" s="43">
        <v>19</v>
      </c>
      <c r="E216" s="43">
        <v>40</v>
      </c>
      <c r="F216" s="43">
        <v>29</v>
      </c>
      <c r="G216" s="43">
        <v>3</v>
      </c>
      <c r="H216" s="43">
        <v>0</v>
      </c>
      <c r="I216" s="44">
        <v>65.510000000000005</v>
      </c>
      <c r="J216" s="43">
        <v>4</v>
      </c>
      <c r="K216" s="43" t="s">
        <v>158</v>
      </c>
      <c r="L216" s="43" t="s">
        <v>172</v>
      </c>
      <c r="M216" s="43" t="s">
        <v>195</v>
      </c>
      <c r="N216" s="45">
        <v>38704</v>
      </c>
      <c r="O216" s="37"/>
    </row>
    <row r="217" spans="2:15" ht="12.75" customHeight="1">
      <c r="B217" s="38"/>
      <c r="C217" s="43">
        <v>204</v>
      </c>
      <c r="D217" s="43">
        <v>14</v>
      </c>
      <c r="E217" s="43">
        <v>64</v>
      </c>
      <c r="F217" s="43">
        <v>33</v>
      </c>
      <c r="G217" s="43">
        <v>3</v>
      </c>
      <c r="H217" s="43">
        <v>0</v>
      </c>
      <c r="I217" s="44">
        <v>42.42</v>
      </c>
      <c r="J217" s="43">
        <v>4</v>
      </c>
      <c r="K217" s="43" t="s">
        <v>163</v>
      </c>
      <c r="L217" s="43" t="s">
        <v>156</v>
      </c>
      <c r="M217" s="43" t="s">
        <v>159</v>
      </c>
      <c r="N217" s="45">
        <v>38738</v>
      </c>
      <c r="O217" s="37"/>
    </row>
    <row r="218" spans="2:15" ht="12.75" customHeight="1">
      <c r="B218" s="38"/>
      <c r="C218" s="43">
        <v>205</v>
      </c>
      <c r="D218" s="43">
        <v>23</v>
      </c>
      <c r="E218" s="43">
        <v>49</v>
      </c>
      <c r="F218" s="43">
        <v>29</v>
      </c>
      <c r="G218" s="43">
        <v>5</v>
      </c>
      <c r="H218" s="43">
        <v>0</v>
      </c>
      <c r="I218" s="44">
        <v>79.31</v>
      </c>
      <c r="J218" s="43">
        <v>4</v>
      </c>
      <c r="K218" s="43" t="s">
        <v>155</v>
      </c>
      <c r="L218" s="43" t="s">
        <v>156</v>
      </c>
      <c r="M218" s="43" t="s">
        <v>157</v>
      </c>
      <c r="N218" s="45">
        <v>38746</v>
      </c>
      <c r="O218" s="37"/>
    </row>
    <row r="219" spans="2:15" ht="12.75" customHeight="1">
      <c r="B219" s="38"/>
      <c r="C219" s="43">
        <v>206</v>
      </c>
      <c r="D219" s="43">
        <v>26</v>
      </c>
      <c r="E219" s="43">
        <v>74</v>
      </c>
      <c r="F219" s="43">
        <v>47</v>
      </c>
      <c r="G219" s="43">
        <v>5</v>
      </c>
      <c r="H219" s="43">
        <v>0</v>
      </c>
      <c r="I219" s="44">
        <v>55.31</v>
      </c>
      <c r="J219" s="43">
        <v>4</v>
      </c>
      <c r="K219" s="43" t="s">
        <v>155</v>
      </c>
      <c r="L219" s="43" t="s">
        <v>156</v>
      </c>
      <c r="M219" s="43" t="s">
        <v>157</v>
      </c>
      <c r="N219" s="45">
        <v>38746</v>
      </c>
      <c r="O219" s="37"/>
    </row>
    <row r="220" spans="2:15" ht="12.75" customHeight="1">
      <c r="B220" s="38"/>
      <c r="C220" s="43">
        <v>207</v>
      </c>
      <c r="D220" s="43">
        <v>16</v>
      </c>
      <c r="E220" s="43">
        <v>84</v>
      </c>
      <c r="F220" s="43">
        <v>45</v>
      </c>
      <c r="G220" s="43">
        <v>2</v>
      </c>
      <c r="H220" s="43">
        <v>0</v>
      </c>
      <c r="I220" s="44">
        <v>35.549999999999997</v>
      </c>
      <c r="J220" s="43">
        <v>4</v>
      </c>
      <c r="K220" s="43" t="s">
        <v>158</v>
      </c>
      <c r="L220" s="43" t="s">
        <v>168</v>
      </c>
      <c r="M220" s="43" t="s">
        <v>198</v>
      </c>
      <c r="N220" s="45">
        <v>38777</v>
      </c>
      <c r="O220" s="37"/>
    </row>
    <row r="221" spans="2:15" ht="12.75" customHeight="1">
      <c r="B221" s="38"/>
      <c r="C221" s="43">
        <v>208</v>
      </c>
      <c r="D221" s="43">
        <v>28</v>
      </c>
      <c r="E221" s="43">
        <v>38</v>
      </c>
      <c r="F221" s="43">
        <v>19</v>
      </c>
      <c r="G221" s="43">
        <v>5</v>
      </c>
      <c r="H221" s="43">
        <v>0</v>
      </c>
      <c r="I221" s="44">
        <v>147.36000000000001</v>
      </c>
      <c r="J221" s="43">
        <v>6</v>
      </c>
      <c r="K221" s="43" t="s">
        <v>170</v>
      </c>
      <c r="L221" s="43" t="s">
        <v>168</v>
      </c>
      <c r="M221" s="43" t="s">
        <v>198</v>
      </c>
      <c r="N221" s="45">
        <v>38777</v>
      </c>
      <c r="O221" s="37"/>
    </row>
    <row r="222" spans="2:15" ht="12.75" customHeight="1">
      <c r="B222" s="38"/>
      <c r="C222" s="43">
        <v>209</v>
      </c>
      <c r="D222" s="43">
        <v>4</v>
      </c>
      <c r="E222" s="43">
        <v>20</v>
      </c>
      <c r="F222" s="43">
        <v>15</v>
      </c>
      <c r="G222" s="43">
        <v>0</v>
      </c>
      <c r="H222" s="43">
        <v>0</v>
      </c>
      <c r="I222" s="44">
        <v>26.66</v>
      </c>
      <c r="J222" s="43">
        <v>4</v>
      </c>
      <c r="K222" s="43" t="s">
        <v>163</v>
      </c>
      <c r="L222" s="43" t="s">
        <v>168</v>
      </c>
      <c r="M222" s="43" t="s">
        <v>199</v>
      </c>
      <c r="N222" s="45">
        <v>38785</v>
      </c>
      <c r="O222" s="37"/>
    </row>
    <row r="223" spans="2:15" ht="12.75" customHeight="1">
      <c r="B223" s="38"/>
      <c r="C223" s="43">
        <v>210</v>
      </c>
      <c r="D223" s="43">
        <v>1</v>
      </c>
      <c r="E223" s="43">
        <v>33</v>
      </c>
      <c r="F223" s="43">
        <v>21</v>
      </c>
      <c r="G223" s="43">
        <v>0</v>
      </c>
      <c r="H223" s="43">
        <v>0</v>
      </c>
      <c r="I223" s="44">
        <v>4.76</v>
      </c>
      <c r="J223" s="43">
        <v>4</v>
      </c>
      <c r="K223" s="43" t="s">
        <v>163</v>
      </c>
      <c r="L223" s="43" t="s">
        <v>168</v>
      </c>
      <c r="M223" s="43" t="s">
        <v>189</v>
      </c>
      <c r="N223" s="45">
        <v>38794</v>
      </c>
      <c r="O223" s="37"/>
    </row>
    <row r="224" spans="2:15" ht="12.75" customHeight="1">
      <c r="B224" s="38"/>
      <c r="C224" s="43">
        <v>211</v>
      </c>
      <c r="D224" s="43">
        <v>34</v>
      </c>
      <c r="E224" s="43">
        <v>77</v>
      </c>
      <c r="F224" s="43">
        <v>57</v>
      </c>
      <c r="G224" s="43">
        <v>5</v>
      </c>
      <c r="H224" s="43">
        <v>0</v>
      </c>
      <c r="I224" s="44">
        <v>59.64</v>
      </c>
      <c r="J224" s="43">
        <v>5</v>
      </c>
      <c r="K224" s="43" t="s">
        <v>163</v>
      </c>
      <c r="L224" s="43" t="s">
        <v>168</v>
      </c>
      <c r="M224" s="43" t="s">
        <v>189</v>
      </c>
      <c r="N224" s="45">
        <v>38794</v>
      </c>
      <c r="O224" s="37"/>
    </row>
    <row r="225" spans="2:15" ht="12.75" customHeight="1">
      <c r="B225" s="38"/>
      <c r="C225" s="43">
        <v>212</v>
      </c>
      <c r="D225" s="43">
        <v>44</v>
      </c>
      <c r="E225" s="43">
        <v>113</v>
      </c>
      <c r="F225" s="43">
        <v>89</v>
      </c>
      <c r="G225" s="43">
        <v>7</v>
      </c>
      <c r="H225" s="43">
        <v>0</v>
      </c>
      <c r="I225" s="44">
        <v>49.43</v>
      </c>
      <c r="J225" s="43">
        <v>4</v>
      </c>
      <c r="K225" s="43" t="s">
        <v>163</v>
      </c>
      <c r="L225" s="43" t="s">
        <v>182</v>
      </c>
      <c r="M225" s="43" t="s">
        <v>184</v>
      </c>
      <c r="N225" s="45">
        <v>39066</v>
      </c>
      <c r="O225" s="37"/>
    </row>
    <row r="226" spans="2:15" ht="12.75" customHeight="1">
      <c r="B226" s="38"/>
      <c r="C226" s="43">
        <v>213</v>
      </c>
      <c r="D226" s="43">
        <v>14</v>
      </c>
      <c r="E226" s="43">
        <v>43</v>
      </c>
      <c r="F226" s="43">
        <v>22</v>
      </c>
      <c r="G226" s="43">
        <v>3</v>
      </c>
      <c r="H226" s="43">
        <v>0</v>
      </c>
      <c r="I226" s="44">
        <v>63.63</v>
      </c>
      <c r="J226" s="43">
        <v>4</v>
      </c>
      <c r="K226" s="43" t="s">
        <v>155</v>
      </c>
      <c r="L226" s="43" t="s">
        <v>182</v>
      </c>
      <c r="M226" s="43" t="s">
        <v>184</v>
      </c>
      <c r="N226" s="45">
        <v>39066</v>
      </c>
      <c r="O226" s="37"/>
    </row>
    <row r="227" spans="2:15" ht="12.75" customHeight="1">
      <c r="B227" s="38"/>
      <c r="C227" s="43">
        <v>214</v>
      </c>
      <c r="D227" s="43">
        <v>63</v>
      </c>
      <c r="E227" s="43">
        <v>173</v>
      </c>
      <c r="F227" s="43">
        <v>115</v>
      </c>
      <c r="G227" s="43">
        <v>11</v>
      </c>
      <c r="H227" s="43">
        <v>0</v>
      </c>
      <c r="I227" s="44">
        <v>54.78</v>
      </c>
      <c r="J227" s="43">
        <v>4</v>
      </c>
      <c r="K227" s="43" t="s">
        <v>163</v>
      </c>
      <c r="L227" s="43" t="s">
        <v>182</v>
      </c>
      <c r="M227" s="43" t="s">
        <v>183</v>
      </c>
      <c r="N227" s="45">
        <v>39077</v>
      </c>
      <c r="O227" s="37"/>
    </row>
    <row r="228" spans="2:15" ht="12.75" customHeight="1">
      <c r="B228" s="38"/>
      <c r="C228" s="43">
        <v>215</v>
      </c>
      <c r="D228" s="43">
        <v>0</v>
      </c>
      <c r="E228" s="43">
        <v>13</v>
      </c>
      <c r="F228" s="43">
        <v>7</v>
      </c>
      <c r="G228" s="43">
        <v>0</v>
      </c>
      <c r="H228" s="43">
        <v>0</v>
      </c>
      <c r="I228" s="44">
        <v>0</v>
      </c>
      <c r="J228" s="43">
        <v>4</v>
      </c>
      <c r="K228" s="43" t="s">
        <v>158</v>
      </c>
      <c r="L228" s="43" t="s">
        <v>182</v>
      </c>
      <c r="M228" s="43" t="s">
        <v>183</v>
      </c>
      <c r="N228" s="45">
        <v>39077</v>
      </c>
      <c r="O228" s="37"/>
    </row>
    <row r="229" spans="2:15" ht="12.75" customHeight="1">
      <c r="B229" s="38"/>
      <c r="C229" s="43">
        <v>216</v>
      </c>
      <c r="D229" s="43">
        <v>64</v>
      </c>
      <c r="E229" s="43">
        <v>187</v>
      </c>
      <c r="F229" s="43">
        <v>130</v>
      </c>
      <c r="G229" s="43">
        <v>11</v>
      </c>
      <c r="H229" s="43">
        <v>0</v>
      </c>
      <c r="I229" s="44">
        <v>49.23</v>
      </c>
      <c r="J229" s="43">
        <v>4</v>
      </c>
      <c r="K229" s="43" t="s">
        <v>163</v>
      </c>
      <c r="L229" s="43" t="s">
        <v>182</v>
      </c>
      <c r="M229" s="43" t="s">
        <v>186</v>
      </c>
      <c r="N229" s="45">
        <v>39084</v>
      </c>
      <c r="O229" s="37"/>
    </row>
    <row r="230" spans="2:15" ht="12.75" customHeight="1">
      <c r="B230" s="38"/>
      <c r="C230" s="43">
        <v>217</v>
      </c>
      <c r="D230" s="43">
        <v>14</v>
      </c>
      <c r="E230" s="43">
        <v>88</v>
      </c>
      <c r="F230" s="43">
        <v>62</v>
      </c>
      <c r="G230" s="43">
        <v>1</v>
      </c>
      <c r="H230" s="43">
        <v>0</v>
      </c>
      <c r="I230" s="44">
        <v>22.58</v>
      </c>
      <c r="J230" s="43">
        <v>5</v>
      </c>
      <c r="K230" s="43" t="s">
        <v>158</v>
      </c>
      <c r="L230" s="43" t="s">
        <v>182</v>
      </c>
      <c r="M230" s="43" t="s">
        <v>186</v>
      </c>
      <c r="N230" s="45">
        <v>39084</v>
      </c>
      <c r="O230" s="37"/>
    </row>
    <row r="231" spans="2:15" ht="12.75" customHeight="1">
      <c r="B231" s="38"/>
      <c r="C231" s="43">
        <v>218</v>
      </c>
      <c r="D231" s="43">
        <v>101</v>
      </c>
      <c r="E231" s="43">
        <v>274</v>
      </c>
      <c r="F231" s="43">
        <v>169</v>
      </c>
      <c r="G231" s="43">
        <v>9</v>
      </c>
      <c r="H231" s="43">
        <v>0</v>
      </c>
      <c r="I231" s="44">
        <v>59.76</v>
      </c>
      <c r="J231" s="43">
        <v>4</v>
      </c>
      <c r="K231" s="43" t="s">
        <v>163</v>
      </c>
      <c r="L231" s="43" t="s">
        <v>211</v>
      </c>
      <c r="M231" s="43" t="s">
        <v>220</v>
      </c>
      <c r="N231" s="45">
        <v>39220</v>
      </c>
      <c r="O231" s="37"/>
    </row>
    <row r="232" spans="2:15" ht="12.75" customHeight="1">
      <c r="B232" s="38"/>
      <c r="C232" s="43">
        <v>219</v>
      </c>
      <c r="D232" s="43">
        <v>31</v>
      </c>
      <c r="E232" s="43">
        <v>69</v>
      </c>
      <c r="F232" s="43">
        <v>50</v>
      </c>
      <c r="G232" s="43">
        <v>2</v>
      </c>
      <c r="H232" s="43">
        <v>0</v>
      </c>
      <c r="I232" s="44">
        <v>62</v>
      </c>
      <c r="J232" s="43">
        <v>4</v>
      </c>
      <c r="K232" s="43" t="s">
        <v>155</v>
      </c>
      <c r="L232" s="43" t="s">
        <v>211</v>
      </c>
      <c r="M232" s="43" t="s">
        <v>220</v>
      </c>
      <c r="N232" s="45">
        <v>39220</v>
      </c>
      <c r="O232" s="37"/>
    </row>
    <row r="233" spans="2:15" ht="12.75" customHeight="1">
      <c r="B233" s="38"/>
      <c r="C233" s="43">
        <v>220</v>
      </c>
      <c r="D233" s="43">
        <v>122</v>
      </c>
      <c r="E233" s="43">
        <v>354</v>
      </c>
      <c r="F233" s="43">
        <v>226</v>
      </c>
      <c r="G233" s="43">
        <v>8</v>
      </c>
      <c r="H233" s="43">
        <v>1</v>
      </c>
      <c r="I233" s="44">
        <v>53.98</v>
      </c>
      <c r="J233" s="43">
        <v>4</v>
      </c>
      <c r="K233" s="43" t="s">
        <v>170</v>
      </c>
      <c r="L233" s="43" t="s">
        <v>211</v>
      </c>
      <c r="M233" s="43" t="s">
        <v>212</v>
      </c>
      <c r="N233" s="45">
        <v>39227</v>
      </c>
      <c r="O233" s="37"/>
    </row>
    <row r="234" spans="2:15" ht="12.75" customHeight="1">
      <c r="B234" s="38"/>
      <c r="C234" s="43">
        <v>221</v>
      </c>
      <c r="D234" s="43">
        <v>37</v>
      </c>
      <c r="E234" s="43">
        <v>104</v>
      </c>
      <c r="F234" s="43">
        <v>78</v>
      </c>
      <c r="G234" s="43">
        <v>6</v>
      </c>
      <c r="H234" s="43">
        <v>0</v>
      </c>
      <c r="I234" s="44">
        <v>47.43</v>
      </c>
      <c r="J234" s="43">
        <v>4</v>
      </c>
      <c r="K234" s="43" t="s">
        <v>158</v>
      </c>
      <c r="L234" s="43" t="s">
        <v>168</v>
      </c>
      <c r="M234" s="43" t="s">
        <v>169</v>
      </c>
      <c r="N234" s="45">
        <v>39282</v>
      </c>
      <c r="O234" s="37"/>
    </row>
    <row r="235" spans="2:15" ht="12.75" customHeight="1">
      <c r="B235" s="38"/>
      <c r="C235" s="43">
        <v>222</v>
      </c>
      <c r="D235" s="43">
        <v>16</v>
      </c>
      <c r="E235" s="43">
        <v>42</v>
      </c>
      <c r="F235" s="43">
        <v>35</v>
      </c>
      <c r="G235" s="43">
        <v>3</v>
      </c>
      <c r="H235" s="43">
        <v>0</v>
      </c>
      <c r="I235" s="44">
        <v>45.71</v>
      </c>
      <c r="J235" s="43">
        <v>4</v>
      </c>
      <c r="K235" s="43" t="s">
        <v>158</v>
      </c>
      <c r="L235" s="43" t="s">
        <v>168</v>
      </c>
      <c r="M235" s="43" t="s">
        <v>169</v>
      </c>
      <c r="N235" s="45">
        <v>39282</v>
      </c>
      <c r="O235" s="37"/>
    </row>
    <row r="236" spans="2:15" ht="12.75" customHeight="1">
      <c r="B236" s="38"/>
      <c r="C236" s="43">
        <v>223</v>
      </c>
      <c r="D236" s="43">
        <v>91</v>
      </c>
      <c r="E236" s="43">
        <v>259</v>
      </c>
      <c r="F236" s="43">
        <v>197</v>
      </c>
      <c r="G236" s="43">
        <v>12</v>
      </c>
      <c r="H236" s="43">
        <v>0</v>
      </c>
      <c r="I236" s="44">
        <v>46.19</v>
      </c>
      <c r="J236" s="43">
        <v>4</v>
      </c>
      <c r="K236" s="43" t="s">
        <v>158</v>
      </c>
      <c r="L236" s="43" t="s">
        <v>168</v>
      </c>
      <c r="M236" s="43" t="s">
        <v>203</v>
      </c>
      <c r="N236" s="45">
        <v>39290</v>
      </c>
      <c r="O236" s="37"/>
    </row>
    <row r="237" spans="2:15" ht="12.75" customHeight="1">
      <c r="B237" s="38"/>
      <c r="C237" s="43">
        <v>224</v>
      </c>
      <c r="D237" s="43">
        <v>1</v>
      </c>
      <c r="E237" s="43">
        <v>17</v>
      </c>
      <c r="F237" s="43">
        <v>15</v>
      </c>
      <c r="G237" s="43">
        <v>0</v>
      </c>
      <c r="H237" s="43">
        <v>0</v>
      </c>
      <c r="I237" s="44">
        <v>6.66</v>
      </c>
      <c r="J237" s="43">
        <v>4</v>
      </c>
      <c r="K237" s="43" t="s">
        <v>163</v>
      </c>
      <c r="L237" s="43" t="s">
        <v>168</v>
      </c>
      <c r="M237" s="43" t="s">
        <v>203</v>
      </c>
      <c r="N237" s="45">
        <v>39290</v>
      </c>
      <c r="O237" s="37"/>
    </row>
    <row r="238" spans="2:15" ht="12.75" customHeight="1">
      <c r="B238" s="38"/>
      <c r="C238" s="43">
        <v>225</v>
      </c>
      <c r="D238" s="43">
        <v>82</v>
      </c>
      <c r="E238" s="43">
        <v>298</v>
      </c>
      <c r="F238" s="43">
        <v>192</v>
      </c>
      <c r="G238" s="43">
        <v>11</v>
      </c>
      <c r="H238" s="43">
        <v>0</v>
      </c>
      <c r="I238" s="44">
        <v>42.7</v>
      </c>
      <c r="J238" s="43">
        <v>4</v>
      </c>
      <c r="K238" s="43" t="s">
        <v>163</v>
      </c>
      <c r="L238" s="43" t="s">
        <v>168</v>
      </c>
      <c r="M238" s="43" t="s">
        <v>171</v>
      </c>
      <c r="N238" s="45">
        <v>39303</v>
      </c>
      <c r="O238" s="37"/>
    </row>
    <row r="239" spans="2:15" ht="12.75" customHeight="1">
      <c r="B239" s="38"/>
      <c r="C239" s="43">
        <v>226</v>
      </c>
      <c r="D239" s="43">
        <v>1</v>
      </c>
      <c r="E239" s="43">
        <v>13</v>
      </c>
      <c r="F239" s="43">
        <v>11</v>
      </c>
      <c r="G239" s="43">
        <v>0</v>
      </c>
      <c r="H239" s="43">
        <v>0</v>
      </c>
      <c r="I239" s="44">
        <v>9.09</v>
      </c>
      <c r="J239" s="43">
        <v>4</v>
      </c>
      <c r="K239" s="43" t="s">
        <v>155</v>
      </c>
      <c r="L239" s="43" t="s">
        <v>168</v>
      </c>
      <c r="M239" s="43" t="s">
        <v>171</v>
      </c>
      <c r="N239" s="45">
        <v>39303</v>
      </c>
      <c r="O239" s="37"/>
    </row>
    <row r="240" spans="2:15" ht="12.75" customHeight="1">
      <c r="B240" s="38"/>
      <c r="C240" s="43">
        <v>227</v>
      </c>
      <c r="D240" s="43">
        <v>1</v>
      </c>
      <c r="E240" s="43">
        <v>2</v>
      </c>
      <c r="F240" s="43">
        <v>1</v>
      </c>
      <c r="G240" s="43">
        <v>0</v>
      </c>
      <c r="H240" s="43">
        <v>0</v>
      </c>
      <c r="I240" s="44">
        <v>100</v>
      </c>
      <c r="J240" s="43">
        <v>4</v>
      </c>
      <c r="K240" s="43" t="s">
        <v>160</v>
      </c>
      <c r="L240" s="43" t="s">
        <v>156</v>
      </c>
      <c r="M240" s="43" t="s">
        <v>190</v>
      </c>
      <c r="N240" s="45">
        <v>39408</v>
      </c>
      <c r="O240" s="37"/>
    </row>
    <row r="241" spans="2:15" ht="12.75" customHeight="1">
      <c r="B241" s="38"/>
      <c r="C241" s="43">
        <v>228</v>
      </c>
      <c r="D241" s="43">
        <v>56</v>
      </c>
      <c r="E241" s="43">
        <v>178</v>
      </c>
      <c r="F241" s="43">
        <v>110</v>
      </c>
      <c r="G241" s="43">
        <v>9</v>
      </c>
      <c r="H241" s="43">
        <v>0</v>
      </c>
      <c r="I241" s="44">
        <v>50.9</v>
      </c>
      <c r="J241" s="43">
        <v>4</v>
      </c>
      <c r="K241" s="43" t="s">
        <v>170</v>
      </c>
      <c r="L241" s="43" t="s">
        <v>156</v>
      </c>
      <c r="M241" s="43" t="s">
        <v>190</v>
      </c>
      <c r="N241" s="45">
        <v>39408</v>
      </c>
      <c r="O241" s="37"/>
    </row>
    <row r="242" spans="2:15" ht="12.75" customHeight="1">
      <c r="B242" s="38"/>
      <c r="C242" s="43">
        <v>229</v>
      </c>
      <c r="D242" s="43">
        <v>82</v>
      </c>
      <c r="E242" s="43">
        <v>146</v>
      </c>
      <c r="F242" s="43">
        <v>109</v>
      </c>
      <c r="G242" s="43">
        <v>12</v>
      </c>
      <c r="H242" s="43">
        <v>0</v>
      </c>
      <c r="I242" s="44">
        <v>75.22</v>
      </c>
      <c r="J242" s="43">
        <v>4</v>
      </c>
      <c r="K242" s="43" t="s">
        <v>155</v>
      </c>
      <c r="L242" s="43" t="s">
        <v>156</v>
      </c>
      <c r="M242" s="43" t="s">
        <v>187</v>
      </c>
      <c r="N242" s="45">
        <v>39416</v>
      </c>
      <c r="O242" s="37"/>
    </row>
    <row r="243" spans="2:15" ht="12.75" customHeight="1">
      <c r="B243" s="38"/>
      <c r="C243" s="43">
        <v>230</v>
      </c>
      <c r="D243" s="43">
        <v>62</v>
      </c>
      <c r="E243" s="43">
        <v>113</v>
      </c>
      <c r="F243" s="43">
        <v>77</v>
      </c>
      <c r="G243" s="43">
        <v>7</v>
      </c>
      <c r="H243" s="43">
        <v>1</v>
      </c>
      <c r="I243" s="44">
        <v>80.510000000000005</v>
      </c>
      <c r="J243" s="43">
        <v>4</v>
      </c>
      <c r="K243" s="43" t="s">
        <v>155</v>
      </c>
      <c r="L243" s="43" t="s">
        <v>174</v>
      </c>
      <c r="M243" s="43" t="s">
        <v>176</v>
      </c>
      <c r="N243" s="45">
        <v>39442</v>
      </c>
      <c r="O243" s="37"/>
    </row>
    <row r="244" spans="2:15" ht="12.75" customHeight="1">
      <c r="B244" s="38"/>
      <c r="C244" s="43">
        <v>231</v>
      </c>
      <c r="D244" s="43">
        <v>15</v>
      </c>
      <c r="E244" s="43">
        <v>31</v>
      </c>
      <c r="F244" s="43">
        <v>21</v>
      </c>
      <c r="G244" s="43">
        <v>1</v>
      </c>
      <c r="H244" s="43">
        <v>0</v>
      </c>
      <c r="I244" s="44">
        <v>71.42</v>
      </c>
      <c r="J244" s="43">
        <v>4</v>
      </c>
      <c r="K244" s="43" t="s">
        <v>163</v>
      </c>
      <c r="L244" s="43" t="s">
        <v>174</v>
      </c>
      <c r="M244" s="43" t="s">
        <v>176</v>
      </c>
      <c r="N244" s="45">
        <v>39442</v>
      </c>
      <c r="O244" s="37"/>
    </row>
    <row r="245" spans="2:15" ht="12.75" customHeight="1">
      <c r="B245" s="38"/>
      <c r="C245" s="43">
        <v>232</v>
      </c>
      <c r="D245" s="43">
        <v>154</v>
      </c>
      <c r="E245" s="43">
        <v>429</v>
      </c>
      <c r="F245" s="43">
        <v>243</v>
      </c>
      <c r="G245" s="43">
        <v>14</v>
      </c>
      <c r="H245" s="43">
        <v>1</v>
      </c>
      <c r="I245" s="44">
        <v>63.37</v>
      </c>
      <c r="J245" s="43">
        <v>4</v>
      </c>
      <c r="K245" s="43" t="s">
        <v>170</v>
      </c>
      <c r="L245" s="43" t="s">
        <v>174</v>
      </c>
      <c r="M245" s="43" t="s">
        <v>177</v>
      </c>
      <c r="N245" s="45">
        <v>39449</v>
      </c>
      <c r="O245" s="37"/>
    </row>
    <row r="246" spans="2:15" ht="12.75" customHeight="1">
      <c r="B246" s="38"/>
      <c r="C246" s="43">
        <v>233</v>
      </c>
      <c r="D246" s="43">
        <v>12</v>
      </c>
      <c r="E246" s="43">
        <v>33</v>
      </c>
      <c r="F246" s="43">
        <v>16</v>
      </c>
      <c r="G246" s="43">
        <v>3</v>
      </c>
      <c r="H246" s="43">
        <v>0</v>
      </c>
      <c r="I246" s="44">
        <v>75</v>
      </c>
      <c r="J246" s="43">
        <v>4</v>
      </c>
      <c r="K246" s="43" t="s">
        <v>155</v>
      </c>
      <c r="L246" s="43" t="s">
        <v>174</v>
      </c>
      <c r="M246" s="43" t="s">
        <v>177</v>
      </c>
      <c r="N246" s="45">
        <v>39449</v>
      </c>
      <c r="O246" s="37"/>
    </row>
    <row r="247" spans="2:15" ht="12.75" customHeight="1">
      <c r="B247" s="38"/>
      <c r="C247" s="43">
        <v>234</v>
      </c>
      <c r="D247" s="43">
        <v>71</v>
      </c>
      <c r="E247" s="43">
        <v>175</v>
      </c>
      <c r="F247" s="43">
        <v>128</v>
      </c>
      <c r="G247" s="43">
        <v>9</v>
      </c>
      <c r="H247" s="43">
        <v>0</v>
      </c>
      <c r="I247" s="44">
        <v>55.46</v>
      </c>
      <c r="J247" s="43">
        <v>4</v>
      </c>
      <c r="K247" s="43" t="s">
        <v>158</v>
      </c>
      <c r="L247" s="43" t="s">
        <v>174</v>
      </c>
      <c r="M247" s="43" t="s">
        <v>179</v>
      </c>
      <c r="N247" s="45">
        <v>39463</v>
      </c>
      <c r="O247" s="37"/>
    </row>
    <row r="248" spans="2:15" ht="12.75" customHeight="1">
      <c r="B248" s="38"/>
      <c r="C248" s="43">
        <v>235</v>
      </c>
      <c r="D248" s="43">
        <v>13</v>
      </c>
      <c r="E248" s="43">
        <v>33</v>
      </c>
      <c r="F248" s="43">
        <v>25</v>
      </c>
      <c r="G248" s="43">
        <v>2</v>
      </c>
      <c r="H248" s="43">
        <v>0</v>
      </c>
      <c r="I248" s="44">
        <v>52</v>
      </c>
      <c r="J248" s="43">
        <v>5</v>
      </c>
      <c r="K248" s="43" t="s">
        <v>158</v>
      </c>
      <c r="L248" s="43" t="s">
        <v>174</v>
      </c>
      <c r="M248" s="43" t="s">
        <v>179</v>
      </c>
      <c r="N248" s="45">
        <v>39463</v>
      </c>
      <c r="O248" s="37"/>
    </row>
    <row r="249" spans="2:15" ht="12.75" customHeight="1">
      <c r="B249" s="38"/>
      <c r="C249" s="43">
        <v>236</v>
      </c>
      <c r="D249" s="43">
        <v>153</v>
      </c>
      <c r="E249" s="43">
        <v>342</v>
      </c>
      <c r="F249" s="43">
        <v>205</v>
      </c>
      <c r="G249" s="43">
        <v>13</v>
      </c>
      <c r="H249" s="43">
        <v>3</v>
      </c>
      <c r="I249" s="44">
        <v>74.63</v>
      </c>
      <c r="J249" s="43">
        <v>4</v>
      </c>
      <c r="K249" s="43" t="s">
        <v>163</v>
      </c>
      <c r="L249" s="43" t="s">
        <v>174</v>
      </c>
      <c r="M249" s="43" t="s">
        <v>178</v>
      </c>
      <c r="N249" s="45">
        <v>39471</v>
      </c>
      <c r="O249" s="37"/>
    </row>
    <row r="250" spans="2:15" ht="12.75" customHeight="1">
      <c r="B250" s="38"/>
      <c r="C250" s="43">
        <v>237</v>
      </c>
      <c r="D250" s="43">
        <v>13</v>
      </c>
      <c r="E250" s="43">
        <v>67</v>
      </c>
      <c r="F250" s="43">
        <v>36</v>
      </c>
      <c r="G250" s="43">
        <v>1</v>
      </c>
      <c r="H250" s="43">
        <v>0</v>
      </c>
      <c r="I250" s="44">
        <v>36.11</v>
      </c>
      <c r="J250" s="43">
        <v>4</v>
      </c>
      <c r="K250" s="43" t="s">
        <v>160</v>
      </c>
      <c r="L250" s="43" t="s">
        <v>174</v>
      </c>
      <c r="M250" s="43" t="s">
        <v>178</v>
      </c>
      <c r="N250" s="45">
        <v>39471</v>
      </c>
      <c r="O250" s="37"/>
    </row>
    <row r="251" spans="2:15" ht="12.75" customHeight="1">
      <c r="B251" s="38"/>
      <c r="C251" s="43">
        <v>238</v>
      </c>
      <c r="D251" s="43">
        <v>0</v>
      </c>
      <c r="E251" s="43">
        <v>9</v>
      </c>
      <c r="F251" s="43">
        <v>5</v>
      </c>
      <c r="G251" s="43">
        <v>0</v>
      </c>
      <c r="H251" s="43">
        <v>0</v>
      </c>
      <c r="I251" s="44">
        <v>0</v>
      </c>
      <c r="J251" s="43">
        <v>4</v>
      </c>
      <c r="K251" s="43" t="s">
        <v>163</v>
      </c>
      <c r="L251" s="43" t="s">
        <v>182</v>
      </c>
      <c r="M251" s="43" t="s">
        <v>188</v>
      </c>
      <c r="N251" s="45">
        <v>39533</v>
      </c>
      <c r="O251" s="37"/>
    </row>
    <row r="252" spans="2:15" ht="12.75" customHeight="1">
      <c r="B252" s="38"/>
      <c r="C252" s="43">
        <v>239</v>
      </c>
      <c r="D252" s="43">
        <v>27</v>
      </c>
      <c r="E252" s="43">
        <v>60</v>
      </c>
      <c r="F252" s="43">
        <v>46</v>
      </c>
      <c r="G252" s="43">
        <v>3</v>
      </c>
      <c r="H252" s="43">
        <v>0</v>
      </c>
      <c r="I252" s="44">
        <v>58.69</v>
      </c>
      <c r="J252" s="43">
        <v>4</v>
      </c>
      <c r="K252" s="43" t="s">
        <v>155</v>
      </c>
      <c r="L252" s="43" t="s">
        <v>172</v>
      </c>
      <c r="M252" s="43" t="s">
        <v>191</v>
      </c>
      <c r="N252" s="45">
        <v>39652</v>
      </c>
      <c r="O252" s="37"/>
    </row>
    <row r="253" spans="2:15" ht="12.75" customHeight="1">
      <c r="B253" s="38"/>
      <c r="C253" s="43">
        <v>240</v>
      </c>
      <c r="D253" s="43">
        <v>12</v>
      </c>
      <c r="E253" s="43">
        <v>42</v>
      </c>
      <c r="F253" s="43">
        <v>30</v>
      </c>
      <c r="G253" s="43">
        <v>1</v>
      </c>
      <c r="H253" s="43">
        <v>0</v>
      </c>
      <c r="I253" s="44">
        <v>40</v>
      </c>
      <c r="J253" s="43">
        <v>4</v>
      </c>
      <c r="K253" s="43" t="s">
        <v>163</v>
      </c>
      <c r="L253" s="43" t="s">
        <v>172</v>
      </c>
      <c r="M253" s="43" t="s">
        <v>191</v>
      </c>
      <c r="N253" s="45">
        <v>39652</v>
      </c>
      <c r="O253" s="37"/>
    </row>
    <row r="254" spans="2:15" ht="12.75" customHeight="1">
      <c r="B254" s="38"/>
      <c r="C254" s="43">
        <v>241</v>
      </c>
      <c r="D254" s="43">
        <v>5</v>
      </c>
      <c r="E254" s="43">
        <v>5</v>
      </c>
      <c r="F254" s="43">
        <v>3</v>
      </c>
      <c r="G254" s="43">
        <v>1</v>
      </c>
      <c r="H254" s="43">
        <v>0</v>
      </c>
      <c r="I254" s="44">
        <v>166.66</v>
      </c>
      <c r="J254" s="43">
        <v>4</v>
      </c>
      <c r="K254" s="43" t="s">
        <v>158</v>
      </c>
      <c r="L254" s="43" t="s">
        <v>172</v>
      </c>
      <c r="M254" s="43" t="s">
        <v>221</v>
      </c>
      <c r="N254" s="45">
        <v>39660</v>
      </c>
      <c r="O254" s="37"/>
    </row>
    <row r="255" spans="2:15" ht="12.75" customHeight="1">
      <c r="B255" s="38"/>
      <c r="C255" s="43">
        <v>242</v>
      </c>
      <c r="D255" s="43">
        <v>31</v>
      </c>
      <c r="E255" s="43">
        <v>54</v>
      </c>
      <c r="F255" s="43">
        <v>42</v>
      </c>
      <c r="G255" s="43">
        <v>5</v>
      </c>
      <c r="H255" s="43">
        <v>0</v>
      </c>
      <c r="I255" s="44">
        <v>73.8</v>
      </c>
      <c r="J255" s="43">
        <v>4</v>
      </c>
      <c r="K255" s="43" t="s">
        <v>163</v>
      </c>
      <c r="L255" s="43" t="s">
        <v>172</v>
      </c>
      <c r="M255" s="43" t="s">
        <v>221</v>
      </c>
      <c r="N255" s="45">
        <v>39660</v>
      </c>
      <c r="O255" s="37"/>
    </row>
    <row r="256" spans="2:15" ht="12.75" customHeight="1">
      <c r="B256" s="38"/>
      <c r="C256" s="43">
        <v>243</v>
      </c>
      <c r="D256" s="43">
        <v>6</v>
      </c>
      <c r="E256" s="43">
        <v>18</v>
      </c>
      <c r="F256" s="43">
        <v>12</v>
      </c>
      <c r="G256" s="43">
        <v>0</v>
      </c>
      <c r="H256" s="43">
        <v>0</v>
      </c>
      <c r="I256" s="44">
        <v>50</v>
      </c>
      <c r="J256" s="43">
        <v>4</v>
      </c>
      <c r="K256" s="43" t="s">
        <v>158</v>
      </c>
      <c r="L256" s="43" t="s">
        <v>172</v>
      </c>
      <c r="M256" s="43" t="s">
        <v>192</v>
      </c>
      <c r="N256" s="45">
        <v>39668</v>
      </c>
      <c r="O256" s="37"/>
    </row>
    <row r="257" spans="2:15" ht="12.75" customHeight="1">
      <c r="B257" s="38"/>
      <c r="C257" s="43">
        <v>244</v>
      </c>
      <c r="D257" s="43">
        <v>14</v>
      </c>
      <c r="E257" s="43">
        <v>26</v>
      </c>
      <c r="F257" s="43">
        <v>22</v>
      </c>
      <c r="G257" s="43">
        <v>1</v>
      </c>
      <c r="H257" s="43">
        <v>0</v>
      </c>
      <c r="I257" s="44">
        <v>63.63</v>
      </c>
      <c r="J257" s="43">
        <v>6</v>
      </c>
      <c r="K257" s="43" t="s">
        <v>158</v>
      </c>
      <c r="L257" s="43" t="s">
        <v>172</v>
      </c>
      <c r="M257" s="43" t="s">
        <v>192</v>
      </c>
      <c r="N257" s="45">
        <v>39668</v>
      </c>
      <c r="O257" s="37"/>
    </row>
    <row r="258" spans="2:15" ht="12.75" customHeight="1">
      <c r="B258" s="38"/>
      <c r="C258" s="43">
        <v>245</v>
      </c>
      <c r="D258" s="43">
        <v>13</v>
      </c>
      <c r="E258" s="43">
        <v>26</v>
      </c>
      <c r="F258" s="43">
        <v>18</v>
      </c>
      <c r="G258" s="43">
        <v>3</v>
      </c>
      <c r="H258" s="43">
        <v>0</v>
      </c>
      <c r="I258" s="44">
        <v>72.22</v>
      </c>
      <c r="J258" s="43">
        <v>4</v>
      </c>
      <c r="K258" s="43" t="s">
        <v>163</v>
      </c>
      <c r="L258" s="43" t="s">
        <v>174</v>
      </c>
      <c r="M258" s="43" t="s">
        <v>194</v>
      </c>
      <c r="N258" s="45">
        <v>39730</v>
      </c>
      <c r="O258" s="37"/>
    </row>
    <row r="259" spans="2:15" ht="12.75" customHeight="1">
      <c r="B259" s="38"/>
      <c r="C259" s="43">
        <v>246</v>
      </c>
      <c r="D259" s="43">
        <v>49</v>
      </c>
      <c r="E259" s="43">
        <v>177</v>
      </c>
      <c r="F259" s="43">
        <v>126</v>
      </c>
      <c r="G259" s="43">
        <v>4</v>
      </c>
      <c r="H259" s="43">
        <v>0</v>
      </c>
      <c r="I259" s="44">
        <v>38.880000000000003</v>
      </c>
      <c r="J259" s="43">
        <v>4</v>
      </c>
      <c r="K259" s="43" t="s">
        <v>163</v>
      </c>
      <c r="L259" s="43" t="s">
        <v>174</v>
      </c>
      <c r="M259" s="43" t="s">
        <v>194</v>
      </c>
      <c r="N259" s="45">
        <v>39730</v>
      </c>
      <c r="O259" s="37"/>
    </row>
    <row r="260" spans="2:15" ht="12.75" customHeight="1">
      <c r="B260" s="38"/>
      <c r="C260" s="43">
        <v>247</v>
      </c>
      <c r="D260" s="43">
        <v>88</v>
      </c>
      <c r="E260" s="43">
        <v>186</v>
      </c>
      <c r="F260" s="43">
        <v>111</v>
      </c>
      <c r="G260" s="43">
        <v>10</v>
      </c>
      <c r="H260" s="43">
        <v>0</v>
      </c>
      <c r="I260" s="44">
        <v>79.27</v>
      </c>
      <c r="J260" s="43">
        <v>4</v>
      </c>
      <c r="K260" s="43" t="s">
        <v>163</v>
      </c>
      <c r="L260" s="43" t="s">
        <v>174</v>
      </c>
      <c r="M260" s="43" t="s">
        <v>199</v>
      </c>
      <c r="N260" s="45">
        <v>39738</v>
      </c>
      <c r="O260" s="37"/>
    </row>
    <row r="261" spans="2:15" ht="12.75" customHeight="1">
      <c r="B261" s="38"/>
      <c r="C261" s="43">
        <v>248</v>
      </c>
      <c r="D261" s="43">
        <v>10</v>
      </c>
      <c r="E261" s="43">
        <v>16</v>
      </c>
      <c r="F261" s="43">
        <v>12</v>
      </c>
      <c r="G261" s="43">
        <v>1</v>
      </c>
      <c r="H261" s="43">
        <v>0</v>
      </c>
      <c r="I261" s="44">
        <v>83.33</v>
      </c>
      <c r="J261" s="43">
        <v>5</v>
      </c>
      <c r="K261" s="43" t="s">
        <v>170</v>
      </c>
      <c r="L261" s="43" t="s">
        <v>174</v>
      </c>
      <c r="M261" s="43" t="s">
        <v>199</v>
      </c>
      <c r="N261" s="45">
        <v>39738</v>
      </c>
      <c r="O261" s="37"/>
    </row>
    <row r="262" spans="2:15" ht="12.75" customHeight="1">
      <c r="B262" s="38"/>
      <c r="C262" s="43">
        <v>249</v>
      </c>
      <c r="D262" s="43">
        <v>68</v>
      </c>
      <c r="E262" s="43">
        <v>188</v>
      </c>
      <c r="F262" s="43">
        <v>126</v>
      </c>
      <c r="G262" s="43">
        <v>11</v>
      </c>
      <c r="H262" s="43">
        <v>0</v>
      </c>
      <c r="I262" s="44">
        <v>53.96</v>
      </c>
      <c r="J262" s="43">
        <v>4</v>
      </c>
      <c r="K262" s="43" t="s">
        <v>163</v>
      </c>
      <c r="L262" s="43" t="s">
        <v>174</v>
      </c>
      <c r="M262" s="43" t="s">
        <v>190</v>
      </c>
      <c r="N262" s="45">
        <v>39750</v>
      </c>
      <c r="O262" s="37"/>
    </row>
    <row r="263" spans="2:15" ht="12.75" customHeight="1">
      <c r="B263" s="38"/>
      <c r="C263" s="43">
        <v>250</v>
      </c>
      <c r="D263" s="43">
        <v>47</v>
      </c>
      <c r="E263" s="43">
        <v>159</v>
      </c>
      <c r="F263" s="43">
        <v>120</v>
      </c>
      <c r="G263" s="43">
        <v>4</v>
      </c>
      <c r="H263" s="43">
        <v>0</v>
      </c>
      <c r="I263" s="44">
        <v>39.159999999999997</v>
      </c>
      <c r="J263" s="43">
        <v>5</v>
      </c>
      <c r="K263" s="43" t="s">
        <v>163</v>
      </c>
      <c r="L263" s="43" t="s">
        <v>174</v>
      </c>
      <c r="M263" s="43" t="s">
        <v>190</v>
      </c>
      <c r="N263" s="45">
        <v>39750</v>
      </c>
      <c r="O263" s="37"/>
    </row>
    <row r="264" spans="2:15" ht="12.75" customHeight="1">
      <c r="B264" s="38"/>
      <c r="C264" s="43">
        <v>251</v>
      </c>
      <c r="D264" s="43">
        <v>109</v>
      </c>
      <c r="E264" s="43">
        <v>274</v>
      </c>
      <c r="F264" s="43">
        <v>188</v>
      </c>
      <c r="G264" s="43">
        <v>12</v>
      </c>
      <c r="H264" s="43">
        <v>0</v>
      </c>
      <c r="I264" s="44">
        <v>57.97</v>
      </c>
      <c r="J264" s="43">
        <v>4</v>
      </c>
      <c r="K264" s="43" t="s">
        <v>158</v>
      </c>
      <c r="L264" s="43" t="s">
        <v>174</v>
      </c>
      <c r="M264" s="43" t="s">
        <v>198</v>
      </c>
      <c r="N264" s="45">
        <v>39758</v>
      </c>
      <c r="O264" s="37"/>
    </row>
    <row r="265" spans="2:15" ht="12.75" customHeight="1">
      <c r="B265" s="38"/>
      <c r="C265" s="43">
        <v>252</v>
      </c>
      <c r="D265" s="43">
        <v>12</v>
      </c>
      <c r="E265" s="43">
        <v>90</v>
      </c>
      <c r="F265" s="43">
        <v>55</v>
      </c>
      <c r="G265" s="43">
        <v>1</v>
      </c>
      <c r="H265" s="43">
        <v>0</v>
      </c>
      <c r="I265" s="44">
        <v>21.81</v>
      </c>
      <c r="J265" s="43">
        <v>4</v>
      </c>
      <c r="K265" s="43" t="s">
        <v>160</v>
      </c>
      <c r="L265" s="43" t="s">
        <v>174</v>
      </c>
      <c r="M265" s="43" t="s">
        <v>198</v>
      </c>
      <c r="N265" s="45">
        <v>39758</v>
      </c>
      <c r="O265" s="37"/>
    </row>
    <row r="266" spans="2:15" ht="12.75" customHeight="1">
      <c r="B266" s="38"/>
      <c r="C266" s="43">
        <v>253</v>
      </c>
      <c r="D266" s="43">
        <v>37</v>
      </c>
      <c r="E266" s="43">
        <v>90</v>
      </c>
      <c r="F266" s="43">
        <v>48</v>
      </c>
      <c r="G266" s="43">
        <v>4</v>
      </c>
      <c r="H266" s="43">
        <v>1</v>
      </c>
      <c r="I266" s="44">
        <v>77.08</v>
      </c>
      <c r="J266" s="43">
        <v>4</v>
      </c>
      <c r="K266" s="43" t="s">
        <v>163</v>
      </c>
      <c r="L266" s="43" t="s">
        <v>168</v>
      </c>
      <c r="M266" s="43" t="s">
        <v>188</v>
      </c>
      <c r="N266" s="45">
        <v>39793</v>
      </c>
      <c r="O266" s="37"/>
    </row>
    <row r="267" spans="2:15" ht="12.75" customHeight="1">
      <c r="B267" s="38"/>
      <c r="C267" s="43">
        <v>254</v>
      </c>
      <c r="D267" s="43">
        <v>103</v>
      </c>
      <c r="E267" s="43">
        <v>317</v>
      </c>
      <c r="F267" s="43">
        <v>196</v>
      </c>
      <c r="G267" s="43">
        <v>9</v>
      </c>
      <c r="H267" s="43">
        <v>0</v>
      </c>
      <c r="I267" s="44">
        <v>52.55</v>
      </c>
      <c r="J267" s="43">
        <v>4</v>
      </c>
      <c r="K267" s="43" t="s">
        <v>170</v>
      </c>
      <c r="L267" s="43" t="s">
        <v>168</v>
      </c>
      <c r="M267" s="43" t="s">
        <v>188</v>
      </c>
      <c r="N267" s="45">
        <v>39793</v>
      </c>
      <c r="O267" s="37"/>
    </row>
    <row r="268" spans="2:15" ht="12.75" customHeight="1">
      <c r="B268" s="38"/>
      <c r="C268" s="43">
        <v>255</v>
      </c>
      <c r="D268" s="43">
        <v>11</v>
      </c>
      <c r="E268" s="43">
        <v>45</v>
      </c>
      <c r="F268" s="43">
        <v>26</v>
      </c>
      <c r="G268" s="43">
        <v>1</v>
      </c>
      <c r="H268" s="43">
        <v>0</v>
      </c>
      <c r="I268" s="44">
        <v>42.3</v>
      </c>
      <c r="J268" s="43">
        <v>4</v>
      </c>
      <c r="K268" s="43" t="s">
        <v>158</v>
      </c>
      <c r="L268" s="43" t="s">
        <v>168</v>
      </c>
      <c r="M268" s="43" t="s">
        <v>199</v>
      </c>
      <c r="N268" s="45">
        <v>39801</v>
      </c>
      <c r="O268" s="37"/>
    </row>
    <row r="269" spans="2:15" ht="12.75" customHeight="1">
      <c r="B269" s="38"/>
      <c r="C269" s="43">
        <v>256</v>
      </c>
      <c r="D269" s="43">
        <v>5</v>
      </c>
      <c r="E269" s="43">
        <v>41</v>
      </c>
      <c r="F269" s="43">
        <v>22</v>
      </c>
      <c r="G269" s="43">
        <v>1</v>
      </c>
      <c r="H269" s="43">
        <v>0</v>
      </c>
      <c r="I269" s="44">
        <v>22.72</v>
      </c>
      <c r="J269" s="43">
        <v>4</v>
      </c>
      <c r="K269" s="43" t="s">
        <v>163</v>
      </c>
      <c r="L269" s="43" t="s">
        <v>168</v>
      </c>
      <c r="M269" s="43" t="s">
        <v>199</v>
      </c>
      <c r="N269" s="45">
        <v>39801</v>
      </c>
      <c r="O269" s="37"/>
    </row>
    <row r="270" spans="2:15" ht="12.75" customHeight="1">
      <c r="B270" s="38"/>
      <c r="C270" s="43">
        <v>257</v>
      </c>
      <c r="D270" s="43">
        <v>160</v>
      </c>
      <c r="E270" s="43">
        <v>397</v>
      </c>
      <c r="F270" s="43">
        <v>260</v>
      </c>
      <c r="G270" s="43">
        <v>26</v>
      </c>
      <c r="H270" s="43">
        <v>0</v>
      </c>
      <c r="I270" s="44">
        <v>61.53</v>
      </c>
      <c r="J270" s="43">
        <v>4</v>
      </c>
      <c r="K270" s="43" t="s">
        <v>163</v>
      </c>
      <c r="L270" s="43" t="s">
        <v>164</v>
      </c>
      <c r="M270" s="43" t="s">
        <v>196</v>
      </c>
      <c r="N270" s="45">
        <v>39890</v>
      </c>
      <c r="O270" s="37"/>
    </row>
    <row r="271" spans="2:15" ht="12.75" customHeight="1">
      <c r="B271" s="38"/>
      <c r="C271" s="43">
        <v>258</v>
      </c>
      <c r="D271" s="43">
        <v>49</v>
      </c>
      <c r="E271" s="43">
        <v>98</v>
      </c>
      <c r="F271" s="43">
        <v>65</v>
      </c>
      <c r="G271" s="43">
        <v>7</v>
      </c>
      <c r="H271" s="43">
        <v>1</v>
      </c>
      <c r="I271" s="44">
        <v>75.38</v>
      </c>
      <c r="J271" s="43">
        <v>5</v>
      </c>
      <c r="K271" s="43" t="s">
        <v>163</v>
      </c>
      <c r="L271" s="43" t="s">
        <v>164</v>
      </c>
      <c r="M271" s="43" t="s">
        <v>166</v>
      </c>
      <c r="N271" s="45">
        <v>39898</v>
      </c>
      <c r="O271" s="37"/>
    </row>
    <row r="272" spans="2:15" ht="12.75" customHeight="1">
      <c r="B272" s="38"/>
      <c r="C272" s="43">
        <v>259</v>
      </c>
      <c r="D272" s="43">
        <v>64</v>
      </c>
      <c r="E272" s="43">
        <v>167</v>
      </c>
      <c r="F272" s="43">
        <v>131</v>
      </c>
      <c r="G272" s="43">
        <v>9</v>
      </c>
      <c r="H272" s="43">
        <v>1</v>
      </c>
      <c r="I272" s="44">
        <v>48.85</v>
      </c>
      <c r="J272" s="43">
        <v>4</v>
      </c>
      <c r="K272" s="43" t="s">
        <v>163</v>
      </c>
      <c r="L272" s="43" t="s">
        <v>164</v>
      </c>
      <c r="M272" s="43" t="s">
        <v>166</v>
      </c>
      <c r="N272" s="45">
        <v>39898</v>
      </c>
      <c r="O272" s="37"/>
    </row>
    <row r="273" spans="2:15" ht="12.75" customHeight="1">
      <c r="B273" s="38"/>
      <c r="C273" s="43">
        <v>260</v>
      </c>
      <c r="D273" s="43">
        <v>62</v>
      </c>
      <c r="E273" s="43">
        <v>108</v>
      </c>
      <c r="F273" s="43">
        <v>85</v>
      </c>
      <c r="G273" s="43">
        <v>11</v>
      </c>
      <c r="H273" s="43">
        <v>0</v>
      </c>
      <c r="I273" s="44">
        <v>72.94</v>
      </c>
      <c r="J273" s="43">
        <v>4</v>
      </c>
      <c r="K273" s="43" t="s">
        <v>163</v>
      </c>
      <c r="L273" s="43" t="s">
        <v>164</v>
      </c>
      <c r="M273" s="43" t="s">
        <v>210</v>
      </c>
      <c r="N273" s="45">
        <v>39906</v>
      </c>
      <c r="O273" s="37"/>
    </row>
    <row r="274" spans="2:15" ht="12.75" customHeight="1">
      <c r="B274" s="38"/>
      <c r="C274" s="43">
        <v>261</v>
      </c>
      <c r="D274" s="43">
        <v>9</v>
      </c>
      <c r="E274" s="43">
        <v>25</v>
      </c>
      <c r="F274" s="43">
        <v>20</v>
      </c>
      <c r="G274" s="43">
        <v>0</v>
      </c>
      <c r="H274" s="43">
        <v>1</v>
      </c>
      <c r="I274" s="44">
        <v>45</v>
      </c>
      <c r="J274" s="43">
        <v>4</v>
      </c>
      <c r="K274" s="43" t="s">
        <v>163</v>
      </c>
      <c r="L274" s="43" t="s">
        <v>164</v>
      </c>
      <c r="M274" s="43" t="s">
        <v>210</v>
      </c>
      <c r="N274" s="45">
        <v>39906</v>
      </c>
      <c r="O274" s="37"/>
    </row>
    <row r="275" spans="2:15" ht="12.75" customHeight="1">
      <c r="B275" s="38"/>
      <c r="C275" s="43">
        <v>262</v>
      </c>
      <c r="D275" s="43">
        <v>4</v>
      </c>
      <c r="E275" s="43">
        <v>3</v>
      </c>
      <c r="F275" s="43">
        <v>3</v>
      </c>
      <c r="G275" s="43">
        <v>1</v>
      </c>
      <c r="H275" s="43">
        <v>0</v>
      </c>
      <c r="I275" s="44">
        <v>133.33000000000001</v>
      </c>
      <c r="J275" s="43">
        <v>4</v>
      </c>
      <c r="K275" s="43" t="s">
        <v>155</v>
      </c>
      <c r="L275" s="43" t="s">
        <v>172</v>
      </c>
      <c r="M275" s="43" t="s">
        <v>195</v>
      </c>
      <c r="N275" s="45">
        <v>40133</v>
      </c>
      <c r="O275" s="37"/>
    </row>
    <row r="276" spans="2:15" ht="12.75" customHeight="1">
      <c r="B276" s="38"/>
      <c r="C276" s="43">
        <v>263</v>
      </c>
      <c r="D276" s="43">
        <v>100</v>
      </c>
      <c r="E276" s="43">
        <v>298</v>
      </c>
      <c r="F276" s="43">
        <v>211</v>
      </c>
      <c r="G276" s="43">
        <v>11</v>
      </c>
      <c r="H276" s="43">
        <v>0</v>
      </c>
      <c r="I276" s="44">
        <v>47.39</v>
      </c>
      <c r="J276" s="43">
        <v>5</v>
      </c>
      <c r="K276" s="43" t="s">
        <v>170</v>
      </c>
      <c r="L276" s="43" t="s">
        <v>172</v>
      </c>
      <c r="M276" s="43" t="s">
        <v>195</v>
      </c>
      <c r="N276" s="45">
        <v>40133</v>
      </c>
      <c r="O276" s="37"/>
    </row>
    <row r="277" spans="2:15" ht="12.75" customHeight="1">
      <c r="B277" s="38"/>
      <c r="C277" s="43">
        <v>264</v>
      </c>
      <c r="D277" s="43">
        <v>40</v>
      </c>
      <c r="E277" s="43">
        <v>122</v>
      </c>
      <c r="F277" s="43">
        <v>91</v>
      </c>
      <c r="G277" s="43">
        <v>0</v>
      </c>
      <c r="H277" s="43">
        <v>1</v>
      </c>
      <c r="I277" s="44">
        <v>43.95</v>
      </c>
      <c r="J277" s="43">
        <v>4</v>
      </c>
      <c r="K277" s="43" t="s">
        <v>163</v>
      </c>
      <c r="L277" s="43" t="s">
        <v>172</v>
      </c>
      <c r="M277" s="43" t="s">
        <v>204</v>
      </c>
      <c r="N277" s="45">
        <v>40141</v>
      </c>
      <c r="O277" s="37"/>
    </row>
    <row r="278" spans="2:15" ht="12.75" customHeight="1">
      <c r="B278" s="38"/>
      <c r="C278" s="43">
        <v>265</v>
      </c>
      <c r="D278" s="43">
        <v>53</v>
      </c>
      <c r="E278" s="43">
        <v>139</v>
      </c>
      <c r="F278" s="43">
        <v>103</v>
      </c>
      <c r="G278" s="43">
        <v>6</v>
      </c>
      <c r="H278" s="43">
        <v>0</v>
      </c>
      <c r="I278" s="44">
        <v>51.45</v>
      </c>
      <c r="J278" s="43">
        <v>4</v>
      </c>
      <c r="K278" s="43" t="s">
        <v>155</v>
      </c>
      <c r="L278" s="43" t="s">
        <v>172</v>
      </c>
      <c r="M278" s="43" t="s">
        <v>222</v>
      </c>
      <c r="N278" s="45">
        <v>40149</v>
      </c>
      <c r="O278" s="37"/>
    </row>
    <row r="279" spans="2:15" ht="12.75" customHeight="1">
      <c r="B279" s="38"/>
      <c r="C279" s="43">
        <v>266</v>
      </c>
      <c r="D279" s="43">
        <v>105</v>
      </c>
      <c r="E279" s="43">
        <v>246</v>
      </c>
      <c r="F279" s="43">
        <v>166</v>
      </c>
      <c r="G279" s="43">
        <v>11</v>
      </c>
      <c r="H279" s="43">
        <v>2</v>
      </c>
      <c r="I279" s="44">
        <v>63.25</v>
      </c>
      <c r="J279" s="43">
        <v>4</v>
      </c>
      <c r="K279" s="43" t="s">
        <v>170</v>
      </c>
      <c r="L279" s="43" t="s">
        <v>211</v>
      </c>
      <c r="M279" s="43" t="s">
        <v>220</v>
      </c>
      <c r="N279" s="45">
        <v>40195</v>
      </c>
      <c r="O279" s="37"/>
    </row>
    <row r="280" spans="2:15" ht="12.75" customHeight="1">
      <c r="B280" s="38"/>
      <c r="C280" s="43">
        <v>267</v>
      </c>
      <c r="D280" s="43">
        <v>16</v>
      </c>
      <c r="E280" s="43">
        <v>47</v>
      </c>
      <c r="F280" s="43">
        <v>26</v>
      </c>
      <c r="G280" s="43">
        <v>2</v>
      </c>
      <c r="H280" s="43">
        <v>0</v>
      </c>
      <c r="I280" s="44">
        <v>61.53</v>
      </c>
      <c r="J280" s="43">
        <v>5</v>
      </c>
      <c r="K280" s="43" t="s">
        <v>158</v>
      </c>
      <c r="L280" s="43" t="s">
        <v>211</v>
      </c>
      <c r="M280" s="43" t="s">
        <v>220</v>
      </c>
      <c r="N280" s="45">
        <v>40195</v>
      </c>
      <c r="O280" s="37"/>
    </row>
    <row r="281" spans="2:15" ht="12.75" customHeight="1">
      <c r="B281" s="38"/>
      <c r="C281" s="43">
        <v>268</v>
      </c>
      <c r="D281" s="43">
        <v>143</v>
      </c>
      <c r="E281" s="43">
        <v>259</v>
      </c>
      <c r="F281" s="43">
        <v>182</v>
      </c>
      <c r="G281" s="43">
        <v>13</v>
      </c>
      <c r="H281" s="43">
        <v>1</v>
      </c>
      <c r="I281" s="44">
        <v>78.569999999999993</v>
      </c>
      <c r="J281" s="43">
        <v>4</v>
      </c>
      <c r="K281" s="43" t="s">
        <v>163</v>
      </c>
      <c r="L281" s="43" t="s">
        <v>211</v>
      </c>
      <c r="M281" s="43" t="s">
        <v>212</v>
      </c>
      <c r="N281" s="45">
        <v>40202</v>
      </c>
      <c r="O281" s="37"/>
    </row>
    <row r="282" spans="2:15" ht="12.75" customHeight="1">
      <c r="B282" s="38"/>
      <c r="C282" s="43">
        <v>269</v>
      </c>
      <c r="D282" s="43">
        <v>7</v>
      </c>
      <c r="E282" s="43">
        <v>25</v>
      </c>
      <c r="F282" s="43">
        <v>16</v>
      </c>
      <c r="G282" s="43">
        <v>1</v>
      </c>
      <c r="H282" s="43">
        <v>0</v>
      </c>
      <c r="I282" s="44">
        <v>43.75</v>
      </c>
      <c r="J282" s="43">
        <v>4</v>
      </c>
      <c r="K282" s="43" t="s">
        <v>163</v>
      </c>
      <c r="L282" s="43" t="s">
        <v>182</v>
      </c>
      <c r="M282" s="43" t="s">
        <v>198</v>
      </c>
      <c r="N282" s="45">
        <v>40215</v>
      </c>
      <c r="O282" s="37"/>
    </row>
    <row r="283" spans="2:15" ht="12.75" customHeight="1">
      <c r="B283" s="38"/>
      <c r="C283" s="43">
        <v>270</v>
      </c>
      <c r="D283" s="43">
        <v>100</v>
      </c>
      <c r="E283" s="43">
        <v>275</v>
      </c>
      <c r="F283" s="43">
        <v>179</v>
      </c>
      <c r="G283" s="43">
        <v>13</v>
      </c>
      <c r="H283" s="43">
        <v>0</v>
      </c>
      <c r="I283" s="44">
        <v>55.86</v>
      </c>
      <c r="J283" s="43">
        <v>4</v>
      </c>
      <c r="K283" s="43" t="s">
        <v>155</v>
      </c>
      <c r="L283" s="43" t="s">
        <v>182</v>
      </c>
      <c r="M283" s="43" t="s">
        <v>198</v>
      </c>
      <c r="N283" s="45">
        <v>40215</v>
      </c>
      <c r="O283" s="37"/>
    </row>
    <row r="284" spans="2:15" ht="12.75" customHeight="1">
      <c r="B284" s="38"/>
      <c r="C284" s="43">
        <v>271</v>
      </c>
      <c r="D284" s="43">
        <v>106</v>
      </c>
      <c r="E284" s="43">
        <v>266</v>
      </c>
      <c r="F284" s="43">
        <v>206</v>
      </c>
      <c r="G284" s="43">
        <v>12</v>
      </c>
      <c r="H284" s="43">
        <v>0</v>
      </c>
      <c r="I284" s="44">
        <v>51.45</v>
      </c>
      <c r="J284" s="43">
        <v>4</v>
      </c>
      <c r="K284" s="43" t="s">
        <v>163</v>
      </c>
      <c r="L284" s="43" t="s">
        <v>182</v>
      </c>
      <c r="M284" s="43" t="s">
        <v>187</v>
      </c>
      <c r="N284" s="45">
        <v>40223</v>
      </c>
      <c r="O284" s="37"/>
    </row>
    <row r="285" spans="2:15" ht="12.75" customHeight="1">
      <c r="B285" s="38"/>
      <c r="C285" s="43">
        <v>272</v>
      </c>
      <c r="D285" s="43">
        <v>8</v>
      </c>
      <c r="E285" s="43">
        <v>29</v>
      </c>
      <c r="F285" s="43">
        <v>21</v>
      </c>
      <c r="G285" s="43">
        <v>1</v>
      </c>
      <c r="H285" s="43">
        <v>0</v>
      </c>
      <c r="I285" s="44">
        <v>38.090000000000003</v>
      </c>
      <c r="J285" s="43">
        <v>4</v>
      </c>
      <c r="K285" s="43" t="s">
        <v>158</v>
      </c>
      <c r="L285" s="43" t="s">
        <v>172</v>
      </c>
      <c r="M285" s="43" t="s">
        <v>221</v>
      </c>
      <c r="N285" s="45">
        <v>40377</v>
      </c>
      <c r="O285" s="37"/>
    </row>
    <row r="286" spans="2:15" ht="12.75" customHeight="1">
      <c r="B286" s="38"/>
      <c r="C286" s="43">
        <v>273</v>
      </c>
      <c r="D286" s="43">
        <v>84</v>
      </c>
      <c r="E286" s="43">
        <v>168</v>
      </c>
      <c r="F286" s="43">
        <v>142</v>
      </c>
      <c r="G286" s="43">
        <v>11</v>
      </c>
      <c r="H286" s="43">
        <v>1</v>
      </c>
      <c r="I286" s="44">
        <v>59.15</v>
      </c>
      <c r="J286" s="43">
        <v>4</v>
      </c>
      <c r="K286" s="43" t="s">
        <v>158</v>
      </c>
      <c r="L286" s="43" t="s">
        <v>172</v>
      </c>
      <c r="M286" s="43" t="s">
        <v>221</v>
      </c>
      <c r="N286" s="45">
        <v>40377</v>
      </c>
      <c r="O286" s="37"/>
    </row>
    <row r="287" spans="2:15" ht="12.75" customHeight="1">
      <c r="B287" s="38"/>
      <c r="C287" s="43">
        <v>274</v>
      </c>
      <c r="D287" s="43">
        <v>203</v>
      </c>
      <c r="E287" s="43">
        <v>516</v>
      </c>
      <c r="F287" s="43">
        <v>347</v>
      </c>
      <c r="G287" s="43">
        <v>23</v>
      </c>
      <c r="H287" s="43">
        <v>1</v>
      </c>
      <c r="I287" s="44">
        <v>58.5</v>
      </c>
      <c r="J287" s="43">
        <v>4</v>
      </c>
      <c r="K287" s="43" t="s">
        <v>163</v>
      </c>
      <c r="L287" s="43" t="s">
        <v>172</v>
      </c>
      <c r="M287" s="43" t="s">
        <v>191</v>
      </c>
      <c r="N287" s="45">
        <v>40385</v>
      </c>
      <c r="O287" s="37"/>
    </row>
    <row r="288" spans="2:15" ht="12.75" customHeight="1">
      <c r="B288" s="38"/>
      <c r="C288" s="43">
        <v>275</v>
      </c>
      <c r="D288" s="43">
        <v>41</v>
      </c>
      <c r="E288" s="43">
        <v>88</v>
      </c>
      <c r="F288" s="43">
        <v>72</v>
      </c>
      <c r="G288" s="43">
        <v>5</v>
      </c>
      <c r="H288" s="43">
        <v>0</v>
      </c>
      <c r="I288" s="44">
        <v>56.94</v>
      </c>
      <c r="J288" s="43">
        <v>4</v>
      </c>
      <c r="K288" s="43" t="s">
        <v>163</v>
      </c>
      <c r="L288" s="43" t="s">
        <v>172</v>
      </c>
      <c r="M288" s="43" t="s">
        <v>192</v>
      </c>
      <c r="N288" s="45">
        <v>40393</v>
      </c>
      <c r="O288" s="37"/>
    </row>
    <row r="289" spans="2:15" ht="12.75" customHeight="1">
      <c r="B289" s="38"/>
      <c r="C289" s="43">
        <v>276</v>
      </c>
      <c r="D289" s="43">
        <v>54</v>
      </c>
      <c r="E289" s="43">
        <v>186</v>
      </c>
      <c r="F289" s="43">
        <v>122</v>
      </c>
      <c r="G289" s="43">
        <v>3</v>
      </c>
      <c r="H289" s="43">
        <v>0</v>
      </c>
      <c r="I289" s="44">
        <v>44.26</v>
      </c>
      <c r="J289" s="43">
        <v>4</v>
      </c>
      <c r="K289" s="43" t="s">
        <v>163</v>
      </c>
      <c r="L289" s="43" t="s">
        <v>172</v>
      </c>
      <c r="M289" s="43" t="s">
        <v>192</v>
      </c>
      <c r="N289" s="45">
        <v>40393</v>
      </c>
      <c r="O289" s="37"/>
    </row>
    <row r="290" spans="2:15" ht="12.75" customHeight="1">
      <c r="B290" s="38"/>
      <c r="C290" s="43">
        <v>277</v>
      </c>
      <c r="D290" s="43">
        <v>98</v>
      </c>
      <c r="E290" s="43">
        <v>251</v>
      </c>
      <c r="F290" s="43">
        <v>189</v>
      </c>
      <c r="G290" s="43">
        <v>13</v>
      </c>
      <c r="H290" s="43">
        <v>0</v>
      </c>
      <c r="I290" s="44">
        <v>51.85</v>
      </c>
      <c r="J290" s="43">
        <v>5</v>
      </c>
      <c r="K290" s="43" t="s">
        <v>158</v>
      </c>
      <c r="L290" s="43" t="s">
        <v>174</v>
      </c>
      <c r="M290" s="43" t="s">
        <v>199</v>
      </c>
      <c r="N290" s="45">
        <v>40452</v>
      </c>
      <c r="O290" s="37"/>
    </row>
    <row r="291" spans="2:15" ht="12.75" customHeight="1">
      <c r="B291" s="38"/>
      <c r="C291" s="43">
        <v>278</v>
      </c>
      <c r="D291" s="43">
        <v>38</v>
      </c>
      <c r="E291" s="43">
        <v>106</v>
      </c>
      <c r="F291" s="43">
        <v>64</v>
      </c>
      <c r="G291" s="43">
        <v>5</v>
      </c>
      <c r="H291" s="43">
        <v>0</v>
      </c>
      <c r="I291" s="44">
        <v>59.37</v>
      </c>
      <c r="J291" s="43">
        <v>4</v>
      </c>
      <c r="K291" s="43" t="s">
        <v>163</v>
      </c>
      <c r="L291" s="43" t="s">
        <v>174</v>
      </c>
      <c r="M291" s="43" t="s">
        <v>199</v>
      </c>
      <c r="N291" s="45">
        <v>40452</v>
      </c>
      <c r="O291" s="37"/>
    </row>
    <row r="292" spans="2:15" ht="12.75" customHeight="1">
      <c r="B292" s="38"/>
      <c r="C292" s="43">
        <v>279</v>
      </c>
      <c r="D292" s="43">
        <v>214</v>
      </c>
      <c r="E292" s="43">
        <v>547</v>
      </c>
      <c r="F292" s="43">
        <v>363</v>
      </c>
      <c r="G292" s="43">
        <v>22</v>
      </c>
      <c r="H292" s="43">
        <v>2</v>
      </c>
      <c r="I292" s="44">
        <v>58.95</v>
      </c>
      <c r="J292" s="43">
        <v>4</v>
      </c>
      <c r="K292" s="43" t="s">
        <v>155</v>
      </c>
      <c r="L292" s="43" t="s">
        <v>174</v>
      </c>
      <c r="M292" s="43" t="s">
        <v>194</v>
      </c>
      <c r="N292" s="45">
        <v>40460</v>
      </c>
      <c r="O292" s="37"/>
    </row>
    <row r="293" spans="2:15" ht="12.75" customHeight="1">
      <c r="B293" s="38"/>
      <c r="C293" s="43">
        <v>280</v>
      </c>
      <c r="D293" s="43">
        <v>53</v>
      </c>
      <c r="E293" s="43">
        <v>125</v>
      </c>
      <c r="F293" s="43">
        <v>77</v>
      </c>
      <c r="G293" s="43">
        <v>5</v>
      </c>
      <c r="H293" s="43">
        <v>2</v>
      </c>
      <c r="I293" s="44">
        <v>68.83</v>
      </c>
      <c r="J293" s="43">
        <v>4</v>
      </c>
      <c r="K293" s="43" t="s">
        <v>170</v>
      </c>
      <c r="L293" s="43" t="s">
        <v>174</v>
      </c>
      <c r="M293" s="43" t="s">
        <v>194</v>
      </c>
      <c r="N293" s="45">
        <v>40460</v>
      </c>
      <c r="O293" s="37"/>
    </row>
    <row r="294" spans="2:15" ht="12.75" customHeight="1">
      <c r="B294" s="38"/>
      <c r="C294" s="43">
        <v>281</v>
      </c>
      <c r="D294" s="43">
        <v>40</v>
      </c>
      <c r="E294" s="43">
        <v>168</v>
      </c>
      <c r="F294" s="43">
        <v>133</v>
      </c>
      <c r="G294" s="43">
        <v>5</v>
      </c>
      <c r="H294" s="43">
        <v>0</v>
      </c>
      <c r="I294" s="44">
        <v>30.07</v>
      </c>
      <c r="J294" s="43">
        <v>4</v>
      </c>
      <c r="K294" s="43" t="s">
        <v>163</v>
      </c>
      <c r="L294" s="43" t="s">
        <v>164</v>
      </c>
      <c r="M294" s="43" t="s">
        <v>195</v>
      </c>
      <c r="N294" s="45">
        <v>40486</v>
      </c>
      <c r="O294" s="37"/>
    </row>
    <row r="295" spans="2:15" ht="12.75" customHeight="1">
      <c r="B295" s="38"/>
      <c r="C295" s="43">
        <v>282</v>
      </c>
      <c r="D295" s="43">
        <v>12</v>
      </c>
      <c r="E295" s="43">
        <v>27</v>
      </c>
      <c r="F295" s="43">
        <v>25</v>
      </c>
      <c r="G295" s="43">
        <v>2</v>
      </c>
      <c r="H295" s="43">
        <v>0</v>
      </c>
      <c r="I295" s="44">
        <v>48</v>
      </c>
      <c r="J295" s="43">
        <v>4</v>
      </c>
      <c r="K295" s="43" t="s">
        <v>155</v>
      </c>
      <c r="L295" s="43" t="s">
        <v>164</v>
      </c>
      <c r="M295" s="43" t="s">
        <v>195</v>
      </c>
      <c r="N295" s="45">
        <v>40486</v>
      </c>
      <c r="O295" s="37"/>
    </row>
    <row r="296" spans="2:15" ht="12.75" customHeight="1">
      <c r="B296" s="38"/>
      <c r="C296" s="43">
        <v>283</v>
      </c>
      <c r="D296" s="43">
        <v>13</v>
      </c>
      <c r="E296" s="43">
        <v>52</v>
      </c>
      <c r="F296" s="43">
        <v>28</v>
      </c>
      <c r="G296" s="43">
        <v>1</v>
      </c>
      <c r="H296" s="43">
        <v>0</v>
      </c>
      <c r="I296" s="44">
        <v>46.42</v>
      </c>
      <c r="J296" s="43">
        <v>4</v>
      </c>
      <c r="K296" s="43" t="s">
        <v>163</v>
      </c>
      <c r="L296" s="43" t="s">
        <v>164</v>
      </c>
      <c r="M296" s="43" t="s">
        <v>223</v>
      </c>
      <c r="N296" s="45">
        <v>40494</v>
      </c>
      <c r="O296" s="37"/>
    </row>
    <row r="297" spans="2:15" ht="12.75" customHeight="1">
      <c r="B297" s="38"/>
      <c r="C297" s="43">
        <v>284</v>
      </c>
      <c r="D297" s="43">
        <v>61</v>
      </c>
      <c r="E297" s="43">
        <v>162</v>
      </c>
      <c r="F297" s="43">
        <v>129</v>
      </c>
      <c r="G297" s="43">
        <v>8</v>
      </c>
      <c r="H297" s="43">
        <v>0</v>
      </c>
      <c r="I297" s="44">
        <v>47.28</v>
      </c>
      <c r="J297" s="43">
        <v>4</v>
      </c>
      <c r="K297" s="43" t="s">
        <v>163</v>
      </c>
      <c r="L297" s="43" t="s">
        <v>164</v>
      </c>
      <c r="M297" s="43" t="s">
        <v>198</v>
      </c>
      <c r="N297" s="45">
        <v>40502</v>
      </c>
      <c r="O297" s="37"/>
    </row>
    <row r="298" spans="2:15" ht="12.75" customHeight="1">
      <c r="B298" s="38"/>
      <c r="C298" s="43">
        <v>285</v>
      </c>
      <c r="D298" s="43">
        <v>36</v>
      </c>
      <c r="E298" s="43">
        <v>61</v>
      </c>
      <c r="F298" s="43">
        <v>34</v>
      </c>
      <c r="G298" s="43">
        <v>8</v>
      </c>
      <c r="H298" s="43">
        <v>0</v>
      </c>
      <c r="I298" s="44">
        <v>105.88</v>
      </c>
      <c r="J298" s="43">
        <v>4</v>
      </c>
      <c r="K298" s="43" t="s">
        <v>158</v>
      </c>
      <c r="L298" s="43" t="s">
        <v>182</v>
      </c>
      <c r="M298" s="43" t="s">
        <v>224</v>
      </c>
      <c r="N298" s="45">
        <v>40528</v>
      </c>
      <c r="O298" s="37"/>
    </row>
    <row r="299" spans="2:15" ht="12.75" customHeight="1">
      <c r="B299" s="38"/>
      <c r="C299" s="43">
        <v>286</v>
      </c>
      <c r="D299" s="43">
        <v>111</v>
      </c>
      <c r="E299" s="43">
        <v>327</v>
      </c>
      <c r="F299" s="43">
        <v>241</v>
      </c>
      <c r="G299" s="43">
        <v>13</v>
      </c>
      <c r="H299" s="43">
        <v>1</v>
      </c>
      <c r="I299" s="44">
        <v>46.05</v>
      </c>
      <c r="J299" s="43">
        <v>5</v>
      </c>
      <c r="K299" s="43" t="s">
        <v>170</v>
      </c>
      <c r="L299" s="43" t="s">
        <v>182</v>
      </c>
      <c r="M299" s="43" t="s">
        <v>224</v>
      </c>
      <c r="N299" s="45">
        <v>40528</v>
      </c>
      <c r="O299" s="37"/>
    </row>
    <row r="300" spans="2:15" ht="12.75" customHeight="1">
      <c r="B300" s="38"/>
      <c r="C300" s="43">
        <v>287</v>
      </c>
      <c r="D300" s="43">
        <v>13</v>
      </c>
      <c r="E300" s="43">
        <v>42</v>
      </c>
      <c r="F300" s="43">
        <v>22</v>
      </c>
      <c r="G300" s="43">
        <v>3</v>
      </c>
      <c r="H300" s="43">
        <v>0</v>
      </c>
      <c r="I300" s="44">
        <v>59.09</v>
      </c>
      <c r="J300" s="43">
        <v>4</v>
      </c>
      <c r="K300" s="43" t="s">
        <v>163</v>
      </c>
      <c r="L300" s="43" t="s">
        <v>182</v>
      </c>
      <c r="M300" s="43" t="s">
        <v>183</v>
      </c>
      <c r="N300" s="45">
        <v>40538</v>
      </c>
      <c r="O300" s="37"/>
    </row>
    <row r="301" spans="2:15" ht="12.75" customHeight="1">
      <c r="B301" s="38"/>
      <c r="C301" s="43">
        <v>288</v>
      </c>
      <c r="D301" s="43">
        <v>6</v>
      </c>
      <c r="E301" s="43">
        <v>22</v>
      </c>
      <c r="F301" s="43">
        <v>10</v>
      </c>
      <c r="G301" s="43">
        <v>1</v>
      </c>
      <c r="H301" s="43">
        <v>0</v>
      </c>
      <c r="I301" s="44">
        <v>60</v>
      </c>
      <c r="J301" s="43">
        <v>4</v>
      </c>
      <c r="K301" s="43" t="s">
        <v>163</v>
      </c>
      <c r="L301" s="43" t="s">
        <v>182</v>
      </c>
      <c r="M301" s="43" t="s">
        <v>183</v>
      </c>
      <c r="N301" s="45">
        <v>40538</v>
      </c>
      <c r="O301" s="37"/>
    </row>
    <row r="302" spans="2:15" ht="12.75" customHeight="1">
      <c r="B302" s="38"/>
      <c r="C302" s="43">
        <v>289</v>
      </c>
      <c r="D302" s="43">
        <v>146</v>
      </c>
      <c r="E302" s="43">
        <v>465</v>
      </c>
      <c r="F302" s="43">
        <v>314</v>
      </c>
      <c r="G302" s="43">
        <v>17</v>
      </c>
      <c r="H302" s="43">
        <v>2</v>
      </c>
      <c r="I302" s="44">
        <v>46.49</v>
      </c>
      <c r="J302" s="43">
        <v>4</v>
      </c>
      <c r="K302" s="43" t="s">
        <v>155</v>
      </c>
      <c r="L302" s="43" t="s">
        <v>182</v>
      </c>
      <c r="M302" s="43" t="s">
        <v>186</v>
      </c>
      <c r="N302" s="45">
        <v>40545</v>
      </c>
      <c r="O302" s="37"/>
    </row>
    <row r="303" spans="2:15" ht="12.75" customHeight="1">
      <c r="B303" s="38"/>
      <c r="C303" s="43">
        <v>290</v>
      </c>
      <c r="D303" s="43">
        <v>14</v>
      </c>
      <c r="E303" s="43">
        <v>146</v>
      </c>
      <c r="F303" s="43">
        <v>91</v>
      </c>
      <c r="G303" s="43">
        <v>0</v>
      </c>
      <c r="H303" s="43">
        <v>0</v>
      </c>
      <c r="I303" s="44">
        <v>15.38</v>
      </c>
      <c r="J303" s="43">
        <v>4</v>
      </c>
      <c r="K303" s="43" t="s">
        <v>170</v>
      </c>
      <c r="L303" s="43" t="s">
        <v>182</v>
      </c>
      <c r="M303" s="43" t="s">
        <v>186</v>
      </c>
      <c r="N303" s="45">
        <v>40545</v>
      </c>
      <c r="O303" s="37"/>
    </row>
    <row r="304" spans="2:15" ht="12.75" customHeight="1">
      <c r="B304" s="38"/>
      <c r="C304" s="43">
        <v>291</v>
      </c>
      <c r="D304" s="43">
        <v>34</v>
      </c>
      <c r="E304" s="43">
        <v>90</v>
      </c>
      <c r="F304" s="43">
        <v>58</v>
      </c>
      <c r="G304" s="43">
        <v>6</v>
      </c>
      <c r="H304" s="43">
        <v>0</v>
      </c>
      <c r="I304" s="44">
        <v>58.62</v>
      </c>
      <c r="J304" s="43">
        <v>4</v>
      </c>
      <c r="K304" s="43" t="s">
        <v>163</v>
      </c>
      <c r="L304" s="43" t="s">
        <v>168</v>
      </c>
      <c r="M304" s="43" t="s">
        <v>169</v>
      </c>
      <c r="N304" s="45">
        <v>40745</v>
      </c>
      <c r="O304" s="37"/>
    </row>
    <row r="305" spans="2:15" ht="12.75" customHeight="1">
      <c r="B305" s="38"/>
      <c r="C305" s="43">
        <v>292</v>
      </c>
      <c r="D305" s="43">
        <v>12</v>
      </c>
      <c r="E305" s="43">
        <v>84</v>
      </c>
      <c r="F305" s="43">
        <v>68</v>
      </c>
      <c r="G305" s="43">
        <v>1</v>
      </c>
      <c r="H305" s="43">
        <v>0</v>
      </c>
      <c r="I305" s="44">
        <v>17.64</v>
      </c>
      <c r="J305" s="43">
        <v>5</v>
      </c>
      <c r="K305" s="43" t="s">
        <v>158</v>
      </c>
      <c r="L305" s="43" t="s">
        <v>168</v>
      </c>
      <c r="M305" s="43" t="s">
        <v>169</v>
      </c>
      <c r="N305" s="45">
        <v>40745</v>
      </c>
      <c r="O305" s="37"/>
    </row>
    <row r="306" spans="2:15" ht="12.75" customHeight="1">
      <c r="B306" s="38"/>
      <c r="C306" s="43">
        <v>293</v>
      </c>
      <c r="D306" s="43">
        <v>16</v>
      </c>
      <c r="E306" s="43">
        <v>33</v>
      </c>
      <c r="F306" s="43">
        <v>34</v>
      </c>
      <c r="G306" s="43">
        <v>3</v>
      </c>
      <c r="H306" s="43">
        <v>0</v>
      </c>
      <c r="I306" s="44">
        <v>47.05</v>
      </c>
      <c r="J306" s="43">
        <v>4</v>
      </c>
      <c r="K306" s="43" t="s">
        <v>163</v>
      </c>
      <c r="L306" s="43" t="s">
        <v>168</v>
      </c>
      <c r="M306" s="43" t="s">
        <v>203</v>
      </c>
      <c r="N306" s="45">
        <v>40753</v>
      </c>
      <c r="O306" s="37"/>
    </row>
    <row r="307" spans="2:15" ht="12.75" customHeight="1">
      <c r="B307" s="38"/>
      <c r="C307" s="43">
        <v>294</v>
      </c>
      <c r="D307" s="43">
        <v>56</v>
      </c>
      <c r="E307" s="43">
        <v>136</v>
      </c>
      <c r="F307" s="43">
        <v>86</v>
      </c>
      <c r="G307" s="43">
        <v>8</v>
      </c>
      <c r="H307" s="43">
        <v>0</v>
      </c>
      <c r="I307" s="44">
        <v>65.11</v>
      </c>
      <c r="J307" s="43">
        <v>4</v>
      </c>
      <c r="K307" s="43" t="s">
        <v>158</v>
      </c>
      <c r="L307" s="43" t="s">
        <v>168</v>
      </c>
      <c r="M307" s="43" t="s">
        <v>203</v>
      </c>
      <c r="N307" s="45">
        <v>40753</v>
      </c>
      <c r="O307" s="37"/>
    </row>
    <row r="308" spans="2:15" ht="12.75" customHeight="1">
      <c r="B308" s="38"/>
      <c r="C308" s="43">
        <v>295</v>
      </c>
      <c r="D308" s="43">
        <v>1</v>
      </c>
      <c r="E308" s="43">
        <v>10</v>
      </c>
      <c r="F308" s="43">
        <v>8</v>
      </c>
      <c r="G308" s="43">
        <v>0</v>
      </c>
      <c r="H308" s="43">
        <v>0</v>
      </c>
      <c r="I308" s="44">
        <v>12.5</v>
      </c>
      <c r="J308" s="43">
        <v>4</v>
      </c>
      <c r="K308" s="43" t="s">
        <v>163</v>
      </c>
      <c r="L308" s="43" t="s">
        <v>168</v>
      </c>
      <c r="M308" s="43" t="s">
        <v>202</v>
      </c>
      <c r="N308" s="45">
        <v>40765</v>
      </c>
      <c r="O308" s="37"/>
    </row>
    <row r="309" spans="2:15" ht="12.75" customHeight="1">
      <c r="B309" s="38"/>
      <c r="C309" s="43">
        <v>296</v>
      </c>
      <c r="D309" s="43">
        <v>40</v>
      </c>
      <c r="E309" s="43">
        <v>92</v>
      </c>
      <c r="F309" s="43">
        <v>60</v>
      </c>
      <c r="G309" s="43">
        <v>8</v>
      </c>
      <c r="H309" s="43">
        <v>0</v>
      </c>
      <c r="I309" s="44">
        <v>66.66</v>
      </c>
      <c r="J309" s="43">
        <v>4</v>
      </c>
      <c r="K309" s="43" t="s">
        <v>160</v>
      </c>
      <c r="L309" s="43" t="s">
        <v>168</v>
      </c>
      <c r="M309" s="43" t="s">
        <v>202</v>
      </c>
      <c r="N309" s="45">
        <v>40765</v>
      </c>
      <c r="O309" s="37"/>
    </row>
    <row r="310" spans="2:15" ht="12.75" customHeight="1">
      <c r="B310" s="38"/>
      <c r="C310" s="43">
        <v>297</v>
      </c>
      <c r="D310" s="43">
        <v>23</v>
      </c>
      <c r="E310" s="43">
        <v>65</v>
      </c>
      <c r="F310" s="43">
        <v>34</v>
      </c>
      <c r="G310" s="43">
        <v>4</v>
      </c>
      <c r="H310" s="43">
        <v>0</v>
      </c>
      <c r="I310" s="44">
        <v>67.64</v>
      </c>
      <c r="J310" s="43">
        <v>4</v>
      </c>
      <c r="K310" s="43" t="s">
        <v>163</v>
      </c>
      <c r="L310" s="43" t="s">
        <v>168</v>
      </c>
      <c r="M310" s="43" t="s">
        <v>171</v>
      </c>
      <c r="N310" s="45">
        <v>40773</v>
      </c>
      <c r="O310" s="37"/>
    </row>
    <row r="311" spans="2:15" ht="12.75" customHeight="1">
      <c r="B311" s="38"/>
      <c r="C311" s="43">
        <v>298</v>
      </c>
      <c r="D311" s="43">
        <v>91</v>
      </c>
      <c r="E311" s="43">
        <v>235</v>
      </c>
      <c r="F311" s="43">
        <v>172</v>
      </c>
      <c r="G311" s="43">
        <v>11</v>
      </c>
      <c r="H311" s="43">
        <v>0</v>
      </c>
      <c r="I311" s="44">
        <v>52.9</v>
      </c>
      <c r="J311" s="43">
        <v>4</v>
      </c>
      <c r="K311" s="43" t="s">
        <v>158</v>
      </c>
      <c r="L311" s="43" t="s">
        <v>168</v>
      </c>
      <c r="M311" s="43" t="s">
        <v>171</v>
      </c>
      <c r="N311" s="45">
        <v>40773</v>
      </c>
      <c r="O311" s="37"/>
    </row>
    <row r="312" spans="2:15" ht="12.75" customHeight="1">
      <c r="B312" s="38"/>
      <c r="C312" s="43">
        <v>299</v>
      </c>
      <c r="D312" s="43">
        <v>7</v>
      </c>
      <c r="E312" s="43">
        <v>25</v>
      </c>
      <c r="F312" s="43">
        <v>18</v>
      </c>
      <c r="G312" s="43">
        <v>1</v>
      </c>
      <c r="H312" s="43">
        <v>0</v>
      </c>
      <c r="I312" s="44">
        <v>38.880000000000003</v>
      </c>
      <c r="J312" s="43">
        <v>4</v>
      </c>
      <c r="K312" s="43" t="s">
        <v>158</v>
      </c>
      <c r="L312" s="43" t="s">
        <v>197</v>
      </c>
      <c r="M312" s="43" t="s">
        <v>190</v>
      </c>
      <c r="N312" s="45">
        <v>40853</v>
      </c>
      <c r="O312" s="37"/>
    </row>
    <row r="313" spans="2:15" ht="12.75" customHeight="1">
      <c r="B313" s="38"/>
      <c r="C313" s="43">
        <v>300</v>
      </c>
      <c r="D313" s="43">
        <v>76</v>
      </c>
      <c r="E313" s="43">
        <v>200</v>
      </c>
      <c r="F313" s="43">
        <v>148</v>
      </c>
      <c r="G313" s="43">
        <v>10</v>
      </c>
      <c r="H313" s="43">
        <v>0</v>
      </c>
      <c r="I313" s="44">
        <v>51.35</v>
      </c>
      <c r="J313" s="43">
        <v>4</v>
      </c>
      <c r="K313" s="43" t="s">
        <v>158</v>
      </c>
      <c r="L313" s="43" t="s">
        <v>197</v>
      </c>
      <c r="M313" s="43" t="s">
        <v>190</v>
      </c>
      <c r="N313" s="45">
        <v>40853</v>
      </c>
      <c r="O313" s="37"/>
    </row>
    <row r="314" spans="2:15" ht="12.75" customHeight="1">
      <c r="B314" s="38"/>
      <c r="C314" s="43">
        <v>301</v>
      </c>
      <c r="D314" s="43">
        <v>38</v>
      </c>
      <c r="E314" s="43">
        <v>74</v>
      </c>
      <c r="F314" s="43">
        <v>71</v>
      </c>
      <c r="G314" s="43">
        <v>5</v>
      </c>
      <c r="H314" s="43">
        <v>0</v>
      </c>
      <c r="I314" s="44">
        <v>53.52</v>
      </c>
      <c r="J314" s="43">
        <v>4</v>
      </c>
      <c r="K314" s="43" t="s">
        <v>163</v>
      </c>
      <c r="L314" s="43" t="s">
        <v>197</v>
      </c>
      <c r="M314" s="43" t="s">
        <v>187</v>
      </c>
      <c r="N314" s="45">
        <v>40861</v>
      </c>
      <c r="O314" s="37"/>
    </row>
    <row r="315" spans="2:15" ht="12.75" customHeight="1">
      <c r="B315" s="38"/>
      <c r="C315" s="43">
        <v>302</v>
      </c>
      <c r="D315" s="43">
        <v>94</v>
      </c>
      <c r="E315" s="43">
        <v>219</v>
      </c>
      <c r="F315" s="43">
        <v>153</v>
      </c>
      <c r="G315" s="43">
        <v>8</v>
      </c>
      <c r="H315" s="43">
        <v>2</v>
      </c>
      <c r="I315" s="44">
        <v>61.43</v>
      </c>
      <c r="J315" s="43">
        <v>4</v>
      </c>
      <c r="K315" s="43" t="s">
        <v>163</v>
      </c>
      <c r="L315" s="43" t="s">
        <v>197</v>
      </c>
      <c r="M315" s="43" t="s">
        <v>189</v>
      </c>
      <c r="N315" s="45">
        <v>40869</v>
      </c>
      <c r="O315" s="37"/>
    </row>
    <row r="316" spans="2:15" ht="12.75" customHeight="1">
      <c r="B316" s="38"/>
      <c r="C316" s="43">
        <v>303</v>
      </c>
      <c r="D316" s="43">
        <v>3</v>
      </c>
      <c r="E316" s="43">
        <v>6</v>
      </c>
      <c r="F316" s="43">
        <v>7</v>
      </c>
      <c r="G316" s="43">
        <v>0</v>
      </c>
      <c r="H316" s="43">
        <v>0</v>
      </c>
      <c r="I316" s="44">
        <v>42.85</v>
      </c>
      <c r="J316" s="43">
        <v>4</v>
      </c>
      <c r="K316" s="43" t="s">
        <v>163</v>
      </c>
      <c r="L316" s="43" t="s">
        <v>197</v>
      </c>
      <c r="M316" s="43" t="s">
        <v>189</v>
      </c>
      <c r="N316" s="45">
        <v>40869</v>
      </c>
      <c r="O316" s="37"/>
    </row>
    <row r="317" spans="2:15" ht="12.75" customHeight="1">
      <c r="B317" s="38"/>
      <c r="C317" s="43">
        <v>304</v>
      </c>
      <c r="D317" s="43">
        <v>73</v>
      </c>
      <c r="E317" s="43">
        <v>151</v>
      </c>
      <c r="F317" s="43">
        <v>98</v>
      </c>
      <c r="G317" s="43">
        <v>8</v>
      </c>
      <c r="H317" s="43">
        <v>1</v>
      </c>
      <c r="I317" s="44">
        <v>74.48</v>
      </c>
      <c r="J317" s="43">
        <v>4</v>
      </c>
      <c r="K317" s="43" t="s">
        <v>155</v>
      </c>
      <c r="L317" s="43" t="s">
        <v>174</v>
      </c>
      <c r="M317" s="43" t="s">
        <v>176</v>
      </c>
      <c r="N317" s="45">
        <v>40903</v>
      </c>
      <c r="O317" s="37"/>
    </row>
    <row r="318" spans="2:15" ht="12.75" customHeight="1">
      <c r="B318" s="38"/>
      <c r="C318" s="43">
        <v>305</v>
      </c>
      <c r="D318" s="43">
        <v>32</v>
      </c>
      <c r="E318" s="43">
        <v>73</v>
      </c>
      <c r="F318" s="43">
        <v>46</v>
      </c>
      <c r="G318" s="43">
        <v>4</v>
      </c>
      <c r="H318" s="43">
        <v>0</v>
      </c>
      <c r="I318" s="44">
        <v>69.56</v>
      </c>
      <c r="J318" s="43">
        <v>4</v>
      </c>
      <c r="K318" s="43" t="s">
        <v>163</v>
      </c>
      <c r="L318" s="43" t="s">
        <v>174</v>
      </c>
      <c r="M318" s="43" t="s">
        <v>176</v>
      </c>
      <c r="N318" s="45">
        <v>40903</v>
      </c>
      <c r="O318" s="37"/>
    </row>
    <row r="319" spans="2:15" ht="12.75" customHeight="1">
      <c r="B319" s="38"/>
      <c r="C319" s="43">
        <v>306</v>
      </c>
      <c r="D319" s="43">
        <v>41</v>
      </c>
      <c r="E319" s="43">
        <v>133</v>
      </c>
      <c r="F319" s="43">
        <v>89</v>
      </c>
      <c r="G319" s="43">
        <v>8</v>
      </c>
      <c r="H319" s="43">
        <v>0</v>
      </c>
      <c r="I319" s="44">
        <v>46.06</v>
      </c>
      <c r="J319" s="43">
        <v>4</v>
      </c>
      <c r="K319" s="43" t="s">
        <v>155</v>
      </c>
      <c r="L319" s="43" t="s">
        <v>174</v>
      </c>
      <c r="M319" s="43" t="s">
        <v>177</v>
      </c>
      <c r="N319" s="45">
        <v>40911</v>
      </c>
      <c r="O319" s="37"/>
    </row>
    <row r="320" spans="2:15" ht="12.75" customHeight="1">
      <c r="B320" s="38"/>
      <c r="C320" s="43">
        <v>307</v>
      </c>
      <c r="D320" s="43">
        <v>80</v>
      </c>
      <c r="E320" s="43">
        <v>213</v>
      </c>
      <c r="F320" s="43">
        <v>141</v>
      </c>
      <c r="G320" s="43">
        <v>9</v>
      </c>
      <c r="H320" s="43">
        <v>0</v>
      </c>
      <c r="I320" s="44">
        <v>56.73</v>
      </c>
      <c r="J320" s="43">
        <v>4</v>
      </c>
      <c r="K320" s="43" t="s">
        <v>163</v>
      </c>
      <c r="L320" s="43" t="s">
        <v>174</v>
      </c>
      <c r="M320" s="43" t="s">
        <v>177</v>
      </c>
      <c r="N320" s="45">
        <v>40911</v>
      </c>
      <c r="O320" s="37"/>
    </row>
    <row r="321" spans="2:15" ht="12.75" customHeight="1">
      <c r="B321" s="38"/>
      <c r="C321" s="43">
        <v>308</v>
      </c>
      <c r="D321" s="43">
        <v>15</v>
      </c>
      <c r="E321" s="43">
        <v>46</v>
      </c>
      <c r="F321" s="43">
        <v>25</v>
      </c>
      <c r="G321" s="43">
        <v>3</v>
      </c>
      <c r="H321" s="43">
        <v>0</v>
      </c>
      <c r="I321" s="44">
        <v>60</v>
      </c>
      <c r="J321" s="43">
        <v>4</v>
      </c>
      <c r="K321" s="43" t="s">
        <v>158</v>
      </c>
      <c r="L321" s="43" t="s">
        <v>174</v>
      </c>
      <c r="M321" s="43" t="s">
        <v>179</v>
      </c>
      <c r="N321" s="45">
        <v>40921</v>
      </c>
      <c r="O321" s="37"/>
    </row>
    <row r="322" spans="2:15" ht="12.75" customHeight="1">
      <c r="B322" s="38"/>
      <c r="C322" s="43">
        <v>309</v>
      </c>
      <c r="D322" s="43">
        <v>8</v>
      </c>
      <c r="E322" s="43">
        <v>22</v>
      </c>
      <c r="F322" s="43">
        <v>16</v>
      </c>
      <c r="G322" s="43">
        <v>1</v>
      </c>
      <c r="H322" s="43">
        <v>0</v>
      </c>
      <c r="I322" s="44">
        <v>50</v>
      </c>
      <c r="J322" s="43">
        <v>4</v>
      </c>
      <c r="K322" s="43" t="s">
        <v>158</v>
      </c>
      <c r="L322" s="43" t="s">
        <v>174</v>
      </c>
      <c r="M322" s="43" t="s">
        <v>179</v>
      </c>
      <c r="N322" s="45">
        <v>40921</v>
      </c>
      <c r="O322" s="37"/>
    </row>
    <row r="323" spans="2:15" ht="12.75" customHeight="1">
      <c r="B323" s="38"/>
      <c r="C323" s="43">
        <v>310</v>
      </c>
      <c r="D323" s="43">
        <v>25</v>
      </c>
      <c r="E323" s="43">
        <v>94</v>
      </c>
      <c r="F323" s="43">
        <v>69</v>
      </c>
      <c r="G323" s="43">
        <v>3</v>
      </c>
      <c r="H323" s="43">
        <v>0</v>
      </c>
      <c r="I323" s="44">
        <v>36.229999999999997</v>
      </c>
      <c r="J323" s="43">
        <v>4</v>
      </c>
      <c r="K323" s="43" t="s">
        <v>163</v>
      </c>
      <c r="L323" s="43" t="s">
        <v>174</v>
      </c>
      <c r="M323" s="43" t="s">
        <v>178</v>
      </c>
      <c r="N323" s="45">
        <v>40932</v>
      </c>
      <c r="O323" s="37"/>
    </row>
    <row r="324" spans="2:15" ht="12.75" customHeight="1">
      <c r="B324" s="38"/>
      <c r="C324" s="43">
        <v>311</v>
      </c>
      <c r="D324" s="43">
        <v>13</v>
      </c>
      <c r="E324" s="43">
        <v>46</v>
      </c>
      <c r="F324" s="43">
        <v>34</v>
      </c>
      <c r="G324" s="43">
        <v>2</v>
      </c>
      <c r="H324" s="43">
        <v>0</v>
      </c>
      <c r="I324" s="44">
        <v>38.229999999999997</v>
      </c>
      <c r="J324" s="43">
        <v>4</v>
      </c>
      <c r="K324" s="43" t="s">
        <v>163</v>
      </c>
      <c r="L324" s="43" t="s">
        <v>174</v>
      </c>
      <c r="M324" s="43" t="s">
        <v>178</v>
      </c>
      <c r="N324" s="45">
        <v>40932</v>
      </c>
      <c r="O324" s="37"/>
    </row>
    <row r="325" spans="2:15" ht="12.75" customHeight="1">
      <c r="B325" s="38"/>
      <c r="C325" s="43">
        <v>312</v>
      </c>
      <c r="D325" s="43">
        <v>19</v>
      </c>
      <c r="E325" s="43">
        <v>86</v>
      </c>
      <c r="F325" s="43">
        <v>62</v>
      </c>
      <c r="G325" s="43">
        <v>2</v>
      </c>
      <c r="H325" s="43">
        <v>0</v>
      </c>
      <c r="I325" s="44">
        <v>30.64</v>
      </c>
      <c r="J325" s="43">
        <v>4</v>
      </c>
      <c r="K325" s="43" t="s">
        <v>155</v>
      </c>
      <c r="L325" s="43" t="s">
        <v>164</v>
      </c>
      <c r="M325" s="43" t="s">
        <v>223</v>
      </c>
      <c r="N325" s="45">
        <v>41144</v>
      </c>
      <c r="O325" s="37"/>
    </row>
    <row r="326" spans="2:15" ht="12.75" customHeight="1">
      <c r="B326" s="38"/>
      <c r="C326" s="43">
        <v>313</v>
      </c>
      <c r="D326" s="43">
        <v>17</v>
      </c>
      <c r="E326" s="43">
        <v>61</v>
      </c>
      <c r="F326" s="43">
        <v>50</v>
      </c>
      <c r="G326" s="43">
        <v>3</v>
      </c>
      <c r="H326" s="43">
        <v>0</v>
      </c>
      <c r="I326" s="44">
        <v>34</v>
      </c>
      <c r="J326" s="43">
        <v>4</v>
      </c>
      <c r="K326" s="43" t="s">
        <v>155</v>
      </c>
      <c r="L326" s="43" t="s">
        <v>164</v>
      </c>
      <c r="M326" s="43" t="s">
        <v>194</v>
      </c>
      <c r="N326" s="45">
        <v>41152</v>
      </c>
      <c r="O326" s="37"/>
    </row>
    <row r="327" spans="2:15" ht="12.75" customHeight="1">
      <c r="B327" s="38"/>
      <c r="C327" s="43">
        <v>314</v>
      </c>
      <c r="D327" s="43">
        <v>27</v>
      </c>
      <c r="E327" s="43">
        <v>78</v>
      </c>
      <c r="F327" s="43">
        <v>34</v>
      </c>
      <c r="G327" s="43">
        <v>5</v>
      </c>
      <c r="H327" s="43">
        <v>0</v>
      </c>
      <c r="I327" s="44">
        <v>79.41</v>
      </c>
      <c r="J327" s="43">
        <v>4</v>
      </c>
      <c r="K327" s="43" t="s">
        <v>155</v>
      </c>
      <c r="L327" s="43" t="s">
        <v>164</v>
      </c>
      <c r="M327" s="43" t="s">
        <v>194</v>
      </c>
      <c r="N327" s="45">
        <v>41152</v>
      </c>
      <c r="O327" s="37"/>
    </row>
    <row r="328" spans="2:15" ht="12.75" customHeight="1">
      <c r="B328" s="38"/>
      <c r="C328" s="43">
        <v>315</v>
      </c>
      <c r="D328" s="43">
        <v>13</v>
      </c>
      <c r="E328" s="43">
        <v>25</v>
      </c>
      <c r="F328" s="43">
        <v>18</v>
      </c>
      <c r="G328" s="43">
        <v>2</v>
      </c>
      <c r="H328" s="43">
        <v>0</v>
      </c>
      <c r="I328" s="44">
        <v>72.22</v>
      </c>
      <c r="J328" s="43">
        <v>4</v>
      </c>
      <c r="K328" s="43" t="s">
        <v>163</v>
      </c>
      <c r="L328" s="43" t="s">
        <v>168</v>
      </c>
      <c r="M328" s="43" t="s">
        <v>195</v>
      </c>
      <c r="N328" s="45">
        <v>41228</v>
      </c>
      <c r="O328" s="37"/>
    </row>
    <row r="329" spans="2:15" ht="12.75" customHeight="1">
      <c r="B329" s="38"/>
      <c r="C329" s="43">
        <v>316</v>
      </c>
      <c r="D329" s="43">
        <v>8</v>
      </c>
      <c r="E329" s="43">
        <v>14</v>
      </c>
      <c r="F329" s="43">
        <v>12</v>
      </c>
      <c r="G329" s="43">
        <v>1</v>
      </c>
      <c r="H329" s="43">
        <v>0</v>
      </c>
      <c r="I329" s="44">
        <v>66.66</v>
      </c>
      <c r="J329" s="43">
        <v>4</v>
      </c>
      <c r="K329" s="43" t="s">
        <v>155</v>
      </c>
      <c r="L329" s="43" t="s">
        <v>168</v>
      </c>
      <c r="M329" s="43" t="s">
        <v>189</v>
      </c>
      <c r="N329" s="45">
        <v>41236</v>
      </c>
      <c r="O329" s="37"/>
    </row>
    <row r="330" spans="2:15" ht="12.75" customHeight="1">
      <c r="B330" s="38"/>
      <c r="C330" s="43">
        <v>317</v>
      </c>
      <c r="D330" s="43">
        <v>8</v>
      </c>
      <c r="E330" s="43">
        <v>28</v>
      </c>
      <c r="F330" s="43">
        <v>19</v>
      </c>
      <c r="G330" s="43">
        <v>2</v>
      </c>
      <c r="H330" s="43">
        <v>0</v>
      </c>
      <c r="I330" s="44">
        <v>42.1</v>
      </c>
      <c r="J330" s="43">
        <v>4</v>
      </c>
      <c r="K330" s="43" t="s">
        <v>158</v>
      </c>
      <c r="L330" s="43" t="s">
        <v>168</v>
      </c>
      <c r="M330" s="43" t="s">
        <v>189</v>
      </c>
      <c r="N330" s="45">
        <v>41236</v>
      </c>
      <c r="O330" s="37"/>
    </row>
    <row r="331" spans="2:15" ht="12.75" customHeight="1">
      <c r="B331" s="38"/>
      <c r="C331" s="43">
        <v>318</v>
      </c>
      <c r="D331" s="43">
        <v>76</v>
      </c>
      <c r="E331" s="43">
        <v>202</v>
      </c>
      <c r="F331" s="43">
        <v>155</v>
      </c>
      <c r="G331" s="43">
        <v>13</v>
      </c>
      <c r="H331" s="43">
        <v>0</v>
      </c>
      <c r="I331" s="44">
        <v>49.03</v>
      </c>
      <c r="J331" s="43">
        <v>4</v>
      </c>
      <c r="K331" s="43" t="s">
        <v>163</v>
      </c>
      <c r="L331" s="43" t="s">
        <v>168</v>
      </c>
      <c r="M331" s="43" t="s">
        <v>187</v>
      </c>
      <c r="N331" s="45">
        <v>41248</v>
      </c>
      <c r="O331" s="37"/>
    </row>
    <row r="332" spans="2:15" ht="12.75" customHeight="1">
      <c r="B332" s="38"/>
      <c r="C332" s="43">
        <v>319</v>
      </c>
      <c r="D332" s="43">
        <v>5</v>
      </c>
      <c r="E332" s="43">
        <v>17</v>
      </c>
      <c r="F332" s="43">
        <v>6</v>
      </c>
      <c r="G332" s="43">
        <v>1</v>
      </c>
      <c r="H332" s="43">
        <v>0</v>
      </c>
      <c r="I332" s="44">
        <v>83.33</v>
      </c>
      <c r="J332" s="43">
        <v>4</v>
      </c>
      <c r="K332" s="43" t="s">
        <v>163</v>
      </c>
      <c r="L332" s="43" t="s">
        <v>168</v>
      </c>
      <c r="M332" s="43" t="s">
        <v>187</v>
      </c>
      <c r="N332" s="45">
        <v>41248</v>
      </c>
      <c r="O332" s="37"/>
    </row>
    <row r="333" spans="2:15" ht="12.75" customHeight="1">
      <c r="B333" s="38"/>
      <c r="C333" s="43">
        <v>320</v>
      </c>
      <c r="D333" s="43">
        <v>2</v>
      </c>
      <c r="E333" s="43">
        <v>25</v>
      </c>
      <c r="F333" s="43">
        <v>13</v>
      </c>
      <c r="G333" s="43">
        <v>0</v>
      </c>
      <c r="H333" s="43">
        <v>0</v>
      </c>
      <c r="I333" s="44">
        <v>15.38</v>
      </c>
      <c r="J333" s="43">
        <v>4</v>
      </c>
      <c r="K333" s="43" t="s">
        <v>155</v>
      </c>
      <c r="L333" s="43" t="s">
        <v>168</v>
      </c>
      <c r="M333" s="43" t="s">
        <v>198</v>
      </c>
      <c r="N333" s="45">
        <v>41256</v>
      </c>
      <c r="O333" s="37"/>
    </row>
    <row r="334" spans="2:15" ht="12.75" customHeight="1">
      <c r="B334" s="38"/>
      <c r="C334" s="43">
        <v>321</v>
      </c>
      <c r="D334" s="43">
        <v>81</v>
      </c>
      <c r="E334" s="43">
        <v>257</v>
      </c>
      <c r="F334" s="43">
        <v>159</v>
      </c>
      <c r="G334" s="43">
        <v>7</v>
      </c>
      <c r="H334" s="43">
        <v>0</v>
      </c>
      <c r="I334" s="44">
        <v>50.94</v>
      </c>
      <c r="J334" s="43">
        <v>4</v>
      </c>
      <c r="K334" s="43" t="s">
        <v>155</v>
      </c>
      <c r="L334" s="43" t="s">
        <v>174</v>
      </c>
      <c r="M334" s="43" t="s">
        <v>188</v>
      </c>
      <c r="N334" s="45">
        <v>41327</v>
      </c>
      <c r="O334" s="37"/>
    </row>
    <row r="335" spans="2:15" ht="12.75" customHeight="1">
      <c r="B335" s="38"/>
      <c r="C335" s="43">
        <v>322</v>
      </c>
      <c r="D335" s="43">
        <v>13</v>
      </c>
      <c r="E335" s="43">
        <v>10</v>
      </c>
      <c r="F335" s="43">
        <v>10</v>
      </c>
      <c r="G335" s="43">
        <v>0</v>
      </c>
      <c r="H335" s="43">
        <v>2</v>
      </c>
      <c r="I335" s="44">
        <v>130</v>
      </c>
      <c r="J335" s="43">
        <v>4</v>
      </c>
      <c r="K335" s="43" t="s">
        <v>170</v>
      </c>
      <c r="L335" s="43" t="s">
        <v>174</v>
      </c>
      <c r="M335" s="43" t="s">
        <v>188</v>
      </c>
      <c r="N335" s="45">
        <v>41327</v>
      </c>
      <c r="O335" s="37"/>
    </row>
    <row r="336" spans="2:15" ht="12.75" customHeight="1">
      <c r="B336" s="38"/>
      <c r="C336" s="43">
        <v>323</v>
      </c>
      <c r="D336" s="43">
        <v>7</v>
      </c>
      <c r="E336" s="43">
        <v>32</v>
      </c>
      <c r="F336" s="43">
        <v>15</v>
      </c>
      <c r="G336" s="43">
        <v>1</v>
      </c>
      <c r="H336" s="43">
        <v>0</v>
      </c>
      <c r="I336" s="44">
        <v>46.66</v>
      </c>
      <c r="J336" s="43">
        <v>4</v>
      </c>
      <c r="K336" s="43" t="s">
        <v>163</v>
      </c>
      <c r="L336" s="43" t="s">
        <v>174</v>
      </c>
      <c r="M336" s="43" t="s">
        <v>223</v>
      </c>
      <c r="N336" s="45">
        <v>41335</v>
      </c>
      <c r="O336" s="37"/>
    </row>
    <row r="337" spans="2:15" ht="12.75" customHeight="1">
      <c r="B337" s="38"/>
      <c r="C337" s="43">
        <v>324</v>
      </c>
      <c r="D337" s="43">
        <v>37</v>
      </c>
      <c r="E337" s="43">
        <v>125</v>
      </c>
      <c r="F337" s="43">
        <v>81</v>
      </c>
      <c r="G337" s="43">
        <v>5</v>
      </c>
      <c r="H337" s="43">
        <v>0</v>
      </c>
      <c r="I337" s="44">
        <v>45.67</v>
      </c>
      <c r="J337" s="43">
        <v>4</v>
      </c>
      <c r="K337" s="43" t="s">
        <v>163</v>
      </c>
      <c r="L337" s="43" t="s">
        <v>174</v>
      </c>
      <c r="M337" s="43" t="s">
        <v>199</v>
      </c>
      <c r="N337" s="45">
        <v>41347</v>
      </c>
      <c r="O337" s="37"/>
    </row>
    <row r="338" spans="2:15" ht="12.75" customHeight="1">
      <c r="B338" s="38"/>
      <c r="C338" s="43">
        <v>325</v>
      </c>
      <c r="D338" s="43">
        <v>21</v>
      </c>
      <c r="E338" s="43">
        <v>71</v>
      </c>
      <c r="F338" s="43">
        <v>23</v>
      </c>
      <c r="G338" s="43">
        <v>2</v>
      </c>
      <c r="H338" s="43">
        <v>0</v>
      </c>
      <c r="I338" s="44">
        <v>91.3</v>
      </c>
      <c r="J338" s="43">
        <v>4</v>
      </c>
      <c r="K338" s="43" t="s">
        <v>160</v>
      </c>
      <c r="L338" s="43" t="s">
        <v>174</v>
      </c>
      <c r="M338" s="43" t="s">
        <v>199</v>
      </c>
      <c r="N338" s="45">
        <v>41347</v>
      </c>
      <c r="O338" s="37"/>
    </row>
    <row r="339" spans="2:15" ht="12.75" customHeight="1">
      <c r="B339" s="38"/>
      <c r="C339" s="43">
        <v>326</v>
      </c>
      <c r="D339" s="43">
        <v>32</v>
      </c>
      <c r="E339" s="43">
        <v>99</v>
      </c>
      <c r="F339" s="43">
        <v>53</v>
      </c>
      <c r="G339" s="43">
        <v>5</v>
      </c>
      <c r="H339" s="43">
        <v>0</v>
      </c>
      <c r="I339" s="44">
        <v>60.37</v>
      </c>
      <c r="J339" s="43">
        <v>4</v>
      </c>
      <c r="K339" s="43" t="s">
        <v>158</v>
      </c>
      <c r="L339" s="43" t="s">
        <v>174</v>
      </c>
      <c r="M339" s="43" t="s">
        <v>190</v>
      </c>
      <c r="N339" s="45">
        <v>41355</v>
      </c>
      <c r="O339" s="37"/>
    </row>
    <row r="340" spans="2:15" ht="12.75" customHeight="1">
      <c r="B340" s="38"/>
      <c r="C340" s="43">
        <v>327</v>
      </c>
      <c r="D340" s="43">
        <v>1</v>
      </c>
      <c r="E340" s="43">
        <v>8</v>
      </c>
      <c r="F340" s="43">
        <v>5</v>
      </c>
      <c r="G340" s="43">
        <v>0</v>
      </c>
      <c r="H340" s="43">
        <v>0</v>
      </c>
      <c r="I340" s="44">
        <v>20</v>
      </c>
      <c r="J340" s="43">
        <v>4</v>
      </c>
      <c r="K340" s="43" t="s">
        <v>158</v>
      </c>
      <c r="L340" s="43" t="s">
        <v>174</v>
      </c>
      <c r="M340" s="43" t="s">
        <v>190</v>
      </c>
      <c r="N340" s="45">
        <v>41355</v>
      </c>
      <c r="O340" s="37"/>
    </row>
    <row r="341" spans="2:15" ht="12.75" customHeight="1">
      <c r="B341" s="38"/>
      <c r="C341" s="43">
        <v>328</v>
      </c>
      <c r="D341" s="43">
        <v>10</v>
      </c>
      <c r="E341" s="43">
        <v>41</v>
      </c>
      <c r="F341" s="43">
        <v>24</v>
      </c>
      <c r="G341" s="43">
        <v>2</v>
      </c>
      <c r="H341" s="43">
        <v>0</v>
      </c>
      <c r="I341" s="44">
        <v>41.66</v>
      </c>
      <c r="J341" s="43">
        <v>4</v>
      </c>
      <c r="K341" s="43" t="s">
        <v>158</v>
      </c>
      <c r="L341" s="43" t="s">
        <v>197</v>
      </c>
      <c r="M341" s="43" t="s">
        <v>187</v>
      </c>
      <c r="N341" s="45">
        <v>41584</v>
      </c>
      <c r="O341" s="37"/>
    </row>
    <row r="342" spans="2:15" ht="12.75" customHeight="1">
      <c r="B342" s="38"/>
      <c r="O342" s="37"/>
    </row>
    <row r="343" spans="2:15" ht="12.75" customHeight="1">
      <c r="B343" s="38"/>
      <c r="O343" s="37"/>
    </row>
    <row r="344" spans="2:15" ht="12.75" customHeight="1">
      <c r="B344" s="38"/>
      <c r="O344" s="37"/>
    </row>
    <row r="345" spans="2:15" ht="12.75" customHeight="1">
      <c r="B345" s="38"/>
      <c r="O345" s="37"/>
    </row>
    <row r="346" spans="2:15" ht="12.75" customHeight="1">
      <c r="B346" s="46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8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333"/>
  <sheetViews>
    <sheetView workbookViewId="0">
      <selection activeCell="A4" sqref="A4"/>
    </sheetView>
  </sheetViews>
  <sheetFormatPr defaultRowHeight="15"/>
  <cols>
    <col min="1" max="1" width="12.28515625" bestFit="1" customWidth="1"/>
    <col min="2" max="2" width="16" bestFit="1" customWidth="1"/>
    <col min="3" max="3" width="12.140625" bestFit="1" customWidth="1"/>
    <col min="4" max="5" width="13.28515625" bestFit="1" customWidth="1"/>
  </cols>
  <sheetData>
    <row r="1" spans="1:4">
      <c r="A1" s="51" t="s">
        <v>154</v>
      </c>
      <c r="B1" t="s">
        <v>225</v>
      </c>
    </row>
    <row r="2" spans="1:4">
      <c r="A2" s="51" t="s">
        <v>148</v>
      </c>
      <c r="B2" t="s">
        <v>225</v>
      </c>
    </row>
    <row r="4" spans="1:4">
      <c r="A4" s="51" t="s">
        <v>143</v>
      </c>
      <c r="B4" t="s">
        <v>226</v>
      </c>
      <c r="C4" t="s">
        <v>227</v>
      </c>
      <c r="D4" t="s">
        <v>228</v>
      </c>
    </row>
    <row r="5" spans="1:4">
      <c r="A5">
        <v>1</v>
      </c>
      <c r="B5">
        <v>1</v>
      </c>
      <c r="C5">
        <v>15</v>
      </c>
      <c r="D5">
        <v>2</v>
      </c>
    </row>
    <row r="6" spans="1:4">
      <c r="A6">
        <v>2</v>
      </c>
      <c r="B6">
        <v>2</v>
      </c>
      <c r="C6">
        <v>59</v>
      </c>
      <c r="D6">
        <v>4</v>
      </c>
    </row>
    <row r="7" spans="1:4">
      <c r="A7">
        <v>3</v>
      </c>
      <c r="B7">
        <v>3</v>
      </c>
      <c r="C7">
        <v>8</v>
      </c>
      <c r="D7">
        <v>1</v>
      </c>
    </row>
    <row r="8" spans="1:4">
      <c r="A8">
        <v>4</v>
      </c>
      <c r="B8">
        <v>4</v>
      </c>
      <c r="C8">
        <v>41</v>
      </c>
      <c r="D8">
        <v>5</v>
      </c>
    </row>
    <row r="9" spans="1:4">
      <c r="A9">
        <v>5</v>
      </c>
      <c r="B9">
        <v>5</v>
      </c>
      <c r="C9">
        <v>35</v>
      </c>
      <c r="D9">
        <v>5</v>
      </c>
    </row>
    <row r="10" spans="1:4">
      <c r="A10">
        <v>6</v>
      </c>
      <c r="B10">
        <v>6</v>
      </c>
      <c r="C10">
        <v>57</v>
      </c>
      <c r="D10">
        <v>6</v>
      </c>
    </row>
    <row r="11" spans="1:4">
      <c r="A11">
        <v>7</v>
      </c>
      <c r="B11">
        <v>7</v>
      </c>
      <c r="C11">
        <v>0</v>
      </c>
      <c r="D11">
        <v>0</v>
      </c>
    </row>
    <row r="12" spans="1:4">
      <c r="A12">
        <v>8</v>
      </c>
      <c r="B12">
        <v>8</v>
      </c>
      <c r="C12">
        <v>24</v>
      </c>
      <c r="D12">
        <v>3</v>
      </c>
    </row>
    <row r="13" spans="1:4">
      <c r="A13">
        <v>9</v>
      </c>
      <c r="B13">
        <v>9</v>
      </c>
      <c r="C13">
        <v>88</v>
      </c>
      <c r="D13">
        <v>5</v>
      </c>
    </row>
    <row r="14" spans="1:4">
      <c r="A14">
        <v>10</v>
      </c>
      <c r="B14">
        <v>10</v>
      </c>
      <c r="C14">
        <v>5</v>
      </c>
      <c r="D14">
        <v>1</v>
      </c>
    </row>
    <row r="15" spans="1:4">
      <c r="A15">
        <v>11</v>
      </c>
      <c r="B15">
        <v>11</v>
      </c>
      <c r="C15">
        <v>10</v>
      </c>
      <c r="D15">
        <v>1</v>
      </c>
    </row>
    <row r="16" spans="1:4">
      <c r="A16">
        <v>12</v>
      </c>
      <c r="B16">
        <v>12</v>
      </c>
      <c r="C16">
        <v>27</v>
      </c>
      <c r="D16">
        <v>4</v>
      </c>
    </row>
    <row r="17" spans="1:4">
      <c r="A17">
        <v>13</v>
      </c>
      <c r="B17">
        <v>13</v>
      </c>
      <c r="C17">
        <v>68</v>
      </c>
      <c r="D17">
        <v>8</v>
      </c>
    </row>
    <row r="18" spans="1:4">
      <c r="A18">
        <v>14</v>
      </c>
      <c r="B18">
        <v>14</v>
      </c>
      <c r="C18">
        <v>119</v>
      </c>
      <c r="D18">
        <v>17</v>
      </c>
    </row>
    <row r="19" spans="1:4">
      <c r="A19">
        <v>15</v>
      </c>
      <c r="B19">
        <v>15</v>
      </c>
      <c r="C19">
        <v>21</v>
      </c>
      <c r="D19">
        <v>3</v>
      </c>
    </row>
    <row r="20" spans="1:4">
      <c r="A20">
        <v>16</v>
      </c>
      <c r="B20">
        <v>16</v>
      </c>
      <c r="C20">
        <v>11</v>
      </c>
      <c r="D20">
        <v>0</v>
      </c>
    </row>
    <row r="21" spans="1:4">
      <c r="A21">
        <v>17</v>
      </c>
      <c r="B21">
        <v>17</v>
      </c>
      <c r="C21">
        <v>16</v>
      </c>
      <c r="D21">
        <v>3</v>
      </c>
    </row>
    <row r="22" spans="1:4">
      <c r="A22">
        <v>18</v>
      </c>
      <c r="B22">
        <v>18</v>
      </c>
      <c r="C22">
        <v>7</v>
      </c>
      <c r="D22">
        <v>1</v>
      </c>
    </row>
    <row r="23" spans="1:4">
      <c r="A23">
        <v>19</v>
      </c>
      <c r="B23">
        <v>19</v>
      </c>
      <c r="C23">
        <v>15</v>
      </c>
      <c r="D23">
        <v>0</v>
      </c>
    </row>
    <row r="24" spans="1:4">
      <c r="A24">
        <v>20</v>
      </c>
      <c r="B24">
        <v>20</v>
      </c>
      <c r="C24">
        <v>40</v>
      </c>
      <c r="D24">
        <v>5</v>
      </c>
    </row>
    <row r="25" spans="1:4">
      <c r="A25">
        <v>21</v>
      </c>
      <c r="B25">
        <v>21</v>
      </c>
      <c r="C25">
        <v>148</v>
      </c>
      <c r="D25">
        <v>14</v>
      </c>
    </row>
    <row r="26" spans="1:4">
      <c r="A26">
        <v>22</v>
      </c>
      <c r="B26">
        <v>22</v>
      </c>
      <c r="C26">
        <v>6</v>
      </c>
      <c r="D26">
        <v>1</v>
      </c>
    </row>
    <row r="27" spans="1:4">
      <c r="A27">
        <v>23</v>
      </c>
      <c r="B27">
        <v>23</v>
      </c>
      <c r="C27">
        <v>17</v>
      </c>
      <c r="D27">
        <v>2</v>
      </c>
    </row>
    <row r="28" spans="1:4">
      <c r="A28">
        <v>24</v>
      </c>
      <c r="B28">
        <v>24</v>
      </c>
      <c r="C28">
        <v>114</v>
      </c>
      <c r="D28">
        <v>16</v>
      </c>
    </row>
    <row r="29" spans="1:4">
      <c r="A29">
        <v>25</v>
      </c>
      <c r="B29">
        <v>25</v>
      </c>
      <c r="C29">
        <v>5</v>
      </c>
      <c r="D29">
        <v>1</v>
      </c>
    </row>
    <row r="30" spans="1:4">
      <c r="A30">
        <v>26</v>
      </c>
      <c r="B30">
        <v>26</v>
      </c>
      <c r="C30">
        <v>0</v>
      </c>
      <c r="D30">
        <v>0</v>
      </c>
    </row>
    <row r="31" spans="1:4">
      <c r="A31">
        <v>27</v>
      </c>
      <c r="B31">
        <v>27</v>
      </c>
      <c r="C31">
        <v>11</v>
      </c>
      <c r="D31">
        <v>1</v>
      </c>
    </row>
    <row r="32" spans="1:4">
      <c r="A32">
        <v>28</v>
      </c>
      <c r="B32">
        <v>28</v>
      </c>
      <c r="C32">
        <v>111</v>
      </c>
      <c r="D32">
        <v>19</v>
      </c>
    </row>
    <row r="33" spans="1:4">
      <c r="A33">
        <v>29</v>
      </c>
      <c r="B33">
        <v>29</v>
      </c>
      <c r="C33">
        <v>1</v>
      </c>
      <c r="D33">
        <v>0</v>
      </c>
    </row>
    <row r="34" spans="1:4">
      <c r="A34">
        <v>30</v>
      </c>
      <c r="B34">
        <v>30</v>
      </c>
      <c r="C34">
        <v>6</v>
      </c>
      <c r="D34">
        <v>1</v>
      </c>
    </row>
    <row r="35" spans="1:4">
      <c r="A35">
        <v>31</v>
      </c>
      <c r="B35">
        <v>31</v>
      </c>
      <c r="C35">
        <v>0</v>
      </c>
      <c r="D35">
        <v>0</v>
      </c>
    </row>
    <row r="36" spans="1:4">
      <c r="A36">
        <v>32</v>
      </c>
      <c r="B36">
        <v>32</v>
      </c>
      <c r="C36">
        <v>73</v>
      </c>
      <c r="D36">
        <v>8</v>
      </c>
    </row>
    <row r="37" spans="1:4">
      <c r="A37">
        <v>33</v>
      </c>
      <c r="B37">
        <v>33</v>
      </c>
      <c r="C37">
        <v>50</v>
      </c>
      <c r="D37">
        <v>6</v>
      </c>
    </row>
    <row r="38" spans="1:4">
      <c r="A38">
        <v>34</v>
      </c>
      <c r="B38">
        <v>34</v>
      </c>
      <c r="C38">
        <v>9</v>
      </c>
      <c r="D38">
        <v>2</v>
      </c>
    </row>
    <row r="39" spans="1:4">
      <c r="A39">
        <v>35</v>
      </c>
      <c r="B39">
        <v>35</v>
      </c>
      <c r="C39">
        <v>165</v>
      </c>
      <c r="D39">
        <v>24</v>
      </c>
    </row>
    <row r="40" spans="1:4">
      <c r="A40">
        <v>36</v>
      </c>
      <c r="B40">
        <v>36</v>
      </c>
      <c r="C40">
        <v>78</v>
      </c>
      <c r="D40">
        <v>10</v>
      </c>
    </row>
    <row r="41" spans="1:4">
      <c r="A41">
        <v>37</v>
      </c>
      <c r="B41">
        <v>37</v>
      </c>
      <c r="C41">
        <v>62</v>
      </c>
      <c r="D41">
        <v>7</v>
      </c>
    </row>
    <row r="42" spans="1:4">
      <c r="A42">
        <v>38</v>
      </c>
      <c r="B42">
        <v>38</v>
      </c>
      <c r="C42">
        <v>28</v>
      </c>
      <c r="D42">
        <v>5</v>
      </c>
    </row>
    <row r="43" spans="1:4">
      <c r="A43">
        <v>39</v>
      </c>
      <c r="B43">
        <v>39</v>
      </c>
      <c r="C43">
        <v>104</v>
      </c>
      <c r="D43">
        <v>11</v>
      </c>
    </row>
    <row r="44" spans="1:4">
      <c r="A44">
        <v>40</v>
      </c>
      <c r="B44">
        <v>40</v>
      </c>
      <c r="C44">
        <v>71</v>
      </c>
      <c r="D44">
        <v>10</v>
      </c>
    </row>
    <row r="45" spans="1:4">
      <c r="A45">
        <v>41</v>
      </c>
      <c r="B45">
        <v>41</v>
      </c>
      <c r="C45">
        <v>142</v>
      </c>
      <c r="D45">
        <v>22</v>
      </c>
    </row>
    <row r="46" spans="1:4">
      <c r="A46">
        <v>42</v>
      </c>
      <c r="B46">
        <v>42</v>
      </c>
      <c r="C46">
        <v>96</v>
      </c>
      <c r="D46">
        <v>15</v>
      </c>
    </row>
    <row r="47" spans="1:4">
      <c r="A47">
        <v>43</v>
      </c>
      <c r="B47">
        <v>43</v>
      </c>
      <c r="C47">
        <v>6</v>
      </c>
      <c r="D47">
        <v>1</v>
      </c>
    </row>
    <row r="48" spans="1:4">
      <c r="A48">
        <v>44</v>
      </c>
      <c r="B48">
        <v>44</v>
      </c>
      <c r="C48">
        <v>43</v>
      </c>
      <c r="D48">
        <v>7</v>
      </c>
    </row>
    <row r="49" spans="1:4">
      <c r="A49">
        <v>45</v>
      </c>
      <c r="B49">
        <v>45</v>
      </c>
      <c r="C49">
        <v>11</v>
      </c>
      <c r="D49">
        <v>0</v>
      </c>
    </row>
    <row r="50" spans="1:4">
      <c r="A50">
        <v>46</v>
      </c>
      <c r="B50">
        <v>46</v>
      </c>
      <c r="C50">
        <v>34</v>
      </c>
      <c r="D50">
        <v>7</v>
      </c>
    </row>
    <row r="51" spans="1:4">
      <c r="A51">
        <v>47</v>
      </c>
      <c r="B51">
        <v>47</v>
      </c>
      <c r="C51">
        <v>85</v>
      </c>
      <c r="D51">
        <v>10</v>
      </c>
    </row>
    <row r="52" spans="1:4">
      <c r="A52">
        <v>48</v>
      </c>
      <c r="B52">
        <v>48</v>
      </c>
      <c r="C52">
        <v>179</v>
      </c>
      <c r="D52">
        <v>24</v>
      </c>
    </row>
    <row r="53" spans="1:4">
      <c r="A53">
        <v>49</v>
      </c>
      <c r="B53">
        <v>49</v>
      </c>
      <c r="C53">
        <v>54</v>
      </c>
      <c r="D53">
        <v>3</v>
      </c>
    </row>
    <row r="54" spans="1:4">
      <c r="A54">
        <v>50</v>
      </c>
      <c r="B54">
        <v>50</v>
      </c>
      <c r="C54">
        <v>40</v>
      </c>
      <c r="D54">
        <v>9</v>
      </c>
    </row>
    <row r="55" spans="1:4">
      <c r="A55">
        <v>51</v>
      </c>
      <c r="B55">
        <v>51</v>
      </c>
      <c r="C55">
        <v>10</v>
      </c>
      <c r="D55">
        <v>2</v>
      </c>
    </row>
    <row r="56" spans="1:4">
      <c r="A56">
        <v>52</v>
      </c>
      <c r="B56">
        <v>52</v>
      </c>
      <c r="C56">
        <v>4</v>
      </c>
      <c r="D56">
        <v>1</v>
      </c>
    </row>
    <row r="57" spans="1:4">
      <c r="A57">
        <v>53</v>
      </c>
      <c r="B57">
        <v>53</v>
      </c>
      <c r="C57">
        <v>0</v>
      </c>
      <c r="D57">
        <v>0</v>
      </c>
    </row>
    <row r="58" spans="1:4">
      <c r="A58">
        <v>54</v>
      </c>
      <c r="B58">
        <v>54</v>
      </c>
      <c r="C58">
        <v>52</v>
      </c>
      <c r="D58">
        <v>5</v>
      </c>
    </row>
    <row r="59" spans="1:4">
      <c r="A59">
        <v>55</v>
      </c>
      <c r="B59">
        <v>55</v>
      </c>
      <c r="C59">
        <v>2</v>
      </c>
      <c r="D59">
        <v>0</v>
      </c>
    </row>
    <row r="60" spans="1:4">
      <c r="A60">
        <v>56</v>
      </c>
      <c r="B60">
        <v>56</v>
      </c>
      <c r="C60">
        <v>24</v>
      </c>
      <c r="D60">
        <v>4</v>
      </c>
    </row>
    <row r="61" spans="1:4">
      <c r="A61">
        <v>57</v>
      </c>
      <c r="B61">
        <v>57</v>
      </c>
      <c r="C61">
        <v>122</v>
      </c>
      <c r="D61">
        <v>19</v>
      </c>
    </row>
    <row r="62" spans="1:4">
      <c r="A62">
        <v>58</v>
      </c>
      <c r="B62">
        <v>58</v>
      </c>
      <c r="C62">
        <v>31</v>
      </c>
      <c r="D62">
        <v>5</v>
      </c>
    </row>
    <row r="63" spans="1:4">
      <c r="A63">
        <v>59</v>
      </c>
      <c r="B63">
        <v>59</v>
      </c>
      <c r="C63">
        <v>177</v>
      </c>
      <c r="D63">
        <v>26</v>
      </c>
    </row>
    <row r="64" spans="1:4">
      <c r="A64">
        <v>60</v>
      </c>
      <c r="B64">
        <v>60</v>
      </c>
      <c r="C64">
        <v>74</v>
      </c>
      <c r="D64">
        <v>11</v>
      </c>
    </row>
    <row r="65" spans="1:4">
      <c r="A65">
        <v>61</v>
      </c>
      <c r="B65">
        <v>61</v>
      </c>
      <c r="C65">
        <v>10</v>
      </c>
      <c r="D65">
        <v>2</v>
      </c>
    </row>
    <row r="66" spans="1:4">
      <c r="A66">
        <v>62</v>
      </c>
      <c r="B66">
        <v>62</v>
      </c>
      <c r="C66">
        <v>0</v>
      </c>
      <c r="D66">
        <v>0</v>
      </c>
    </row>
    <row r="67" spans="1:4">
      <c r="A67">
        <v>63</v>
      </c>
      <c r="B67">
        <v>63</v>
      </c>
      <c r="C67">
        <v>42</v>
      </c>
      <c r="D67">
        <v>7</v>
      </c>
    </row>
    <row r="68" spans="1:4">
      <c r="A68">
        <v>64</v>
      </c>
      <c r="B68">
        <v>64</v>
      </c>
      <c r="C68">
        <v>7</v>
      </c>
      <c r="D68">
        <v>1</v>
      </c>
    </row>
    <row r="69" spans="1:4">
      <c r="A69">
        <v>65</v>
      </c>
      <c r="B69">
        <v>65</v>
      </c>
      <c r="C69">
        <v>18</v>
      </c>
      <c r="D69">
        <v>3</v>
      </c>
    </row>
    <row r="70" spans="1:4">
      <c r="A70">
        <v>66</v>
      </c>
      <c r="B70">
        <v>66</v>
      </c>
      <c r="C70">
        <v>2</v>
      </c>
      <c r="D70">
        <v>0</v>
      </c>
    </row>
    <row r="71" spans="1:4">
      <c r="A71">
        <v>67</v>
      </c>
      <c r="B71">
        <v>67</v>
      </c>
      <c r="C71">
        <v>61</v>
      </c>
      <c r="D71">
        <v>4</v>
      </c>
    </row>
    <row r="72" spans="1:4">
      <c r="A72">
        <v>68</v>
      </c>
      <c r="B72">
        <v>68</v>
      </c>
      <c r="C72">
        <v>36</v>
      </c>
      <c r="D72">
        <v>4</v>
      </c>
    </row>
    <row r="73" spans="1:4">
      <c r="A73">
        <v>69</v>
      </c>
      <c r="B73">
        <v>69</v>
      </c>
      <c r="C73">
        <v>15</v>
      </c>
      <c r="D73">
        <v>2</v>
      </c>
    </row>
    <row r="74" spans="1:4">
      <c r="A74">
        <v>70</v>
      </c>
      <c r="B74">
        <v>70</v>
      </c>
      <c r="C74">
        <v>4</v>
      </c>
      <c r="D74">
        <v>1</v>
      </c>
    </row>
    <row r="75" spans="1:4">
      <c r="A75">
        <v>71</v>
      </c>
      <c r="B75">
        <v>71</v>
      </c>
      <c r="C75">
        <v>169</v>
      </c>
      <c r="D75">
        <v>26</v>
      </c>
    </row>
    <row r="76" spans="1:4">
      <c r="A76">
        <v>72</v>
      </c>
      <c r="B76">
        <v>72</v>
      </c>
      <c r="C76">
        <v>9</v>
      </c>
      <c r="D76">
        <v>1</v>
      </c>
    </row>
    <row r="77" spans="1:4">
      <c r="A77">
        <v>73</v>
      </c>
      <c r="B77">
        <v>73</v>
      </c>
      <c r="C77">
        <v>35</v>
      </c>
      <c r="D77">
        <v>7</v>
      </c>
    </row>
    <row r="78" spans="1:4">
      <c r="A78">
        <v>74</v>
      </c>
      <c r="B78">
        <v>74</v>
      </c>
      <c r="C78">
        <v>9</v>
      </c>
      <c r="D78">
        <v>2</v>
      </c>
    </row>
    <row r="79" spans="1:4">
      <c r="A79">
        <v>75</v>
      </c>
      <c r="B79">
        <v>75</v>
      </c>
      <c r="C79">
        <v>7</v>
      </c>
      <c r="D79">
        <v>1</v>
      </c>
    </row>
    <row r="80" spans="1:4">
      <c r="A80">
        <v>76</v>
      </c>
      <c r="B80">
        <v>76</v>
      </c>
      <c r="C80">
        <v>15</v>
      </c>
      <c r="D80">
        <v>1</v>
      </c>
    </row>
    <row r="81" spans="1:4">
      <c r="A81">
        <v>77</v>
      </c>
      <c r="B81">
        <v>77</v>
      </c>
      <c r="C81">
        <v>88</v>
      </c>
      <c r="D81">
        <v>9</v>
      </c>
    </row>
    <row r="82" spans="1:4">
      <c r="A82">
        <v>78</v>
      </c>
      <c r="B82">
        <v>78</v>
      </c>
      <c r="C82">
        <v>92</v>
      </c>
      <c r="D82">
        <v>14</v>
      </c>
    </row>
    <row r="83" spans="1:4">
      <c r="A83">
        <v>79</v>
      </c>
      <c r="B83">
        <v>79</v>
      </c>
      <c r="C83">
        <v>4</v>
      </c>
      <c r="D83">
        <v>0</v>
      </c>
    </row>
    <row r="84" spans="1:4">
      <c r="A84">
        <v>80</v>
      </c>
      <c r="B84">
        <v>80</v>
      </c>
      <c r="C84">
        <v>83</v>
      </c>
      <c r="D84">
        <v>9</v>
      </c>
    </row>
    <row r="85" spans="1:4">
      <c r="A85">
        <v>81</v>
      </c>
      <c r="B85">
        <v>81</v>
      </c>
      <c r="C85">
        <v>143</v>
      </c>
      <c r="D85">
        <v>20</v>
      </c>
    </row>
    <row r="86" spans="1:4">
      <c r="A86">
        <v>82</v>
      </c>
      <c r="B86">
        <v>82</v>
      </c>
      <c r="C86">
        <v>139</v>
      </c>
      <c r="D86">
        <v>16</v>
      </c>
    </row>
    <row r="87" spans="1:4">
      <c r="A87">
        <v>83</v>
      </c>
      <c r="B87">
        <v>83</v>
      </c>
      <c r="C87">
        <v>8</v>
      </c>
      <c r="D87">
        <v>1</v>
      </c>
    </row>
    <row r="88" spans="1:4">
      <c r="A88">
        <v>84</v>
      </c>
      <c r="B88">
        <v>84</v>
      </c>
      <c r="C88">
        <v>23</v>
      </c>
      <c r="D88">
        <v>2</v>
      </c>
    </row>
    <row r="89" spans="1:4">
      <c r="A89">
        <v>85</v>
      </c>
      <c r="B89">
        <v>85</v>
      </c>
      <c r="C89">
        <v>15</v>
      </c>
      <c r="D89">
        <v>1</v>
      </c>
    </row>
    <row r="90" spans="1:4">
      <c r="A90">
        <v>86</v>
      </c>
      <c r="B90">
        <v>86</v>
      </c>
      <c r="C90">
        <v>148</v>
      </c>
      <c r="D90">
        <v>20</v>
      </c>
    </row>
    <row r="91" spans="1:4">
      <c r="A91">
        <v>87</v>
      </c>
      <c r="B91">
        <v>87</v>
      </c>
      <c r="C91">
        <v>13</v>
      </c>
      <c r="D91">
        <v>1</v>
      </c>
    </row>
    <row r="92" spans="1:4">
      <c r="A92">
        <v>88</v>
      </c>
      <c r="B92">
        <v>88</v>
      </c>
      <c r="C92">
        <v>4</v>
      </c>
      <c r="D92">
        <v>1</v>
      </c>
    </row>
    <row r="93" spans="1:4">
      <c r="A93">
        <v>89</v>
      </c>
      <c r="B93">
        <v>89</v>
      </c>
      <c r="C93">
        <v>155</v>
      </c>
      <c r="D93">
        <v>14</v>
      </c>
    </row>
    <row r="94" spans="1:4">
      <c r="A94">
        <v>90</v>
      </c>
      <c r="B94">
        <v>90</v>
      </c>
      <c r="C94">
        <v>79</v>
      </c>
      <c r="D94">
        <v>12</v>
      </c>
    </row>
    <row r="95" spans="1:4">
      <c r="A95">
        <v>91</v>
      </c>
      <c r="B95">
        <v>91</v>
      </c>
      <c r="C95">
        <v>177</v>
      </c>
      <c r="D95">
        <v>29</v>
      </c>
    </row>
    <row r="96" spans="1:4">
      <c r="A96">
        <v>92</v>
      </c>
      <c r="B96">
        <v>92</v>
      </c>
      <c r="C96">
        <v>31</v>
      </c>
      <c r="D96">
        <v>4</v>
      </c>
    </row>
    <row r="97" spans="1:4">
      <c r="A97">
        <v>93</v>
      </c>
      <c r="B97">
        <v>93</v>
      </c>
      <c r="C97">
        <v>34</v>
      </c>
      <c r="D97">
        <v>3</v>
      </c>
    </row>
    <row r="98" spans="1:4">
      <c r="A98">
        <v>94</v>
      </c>
      <c r="B98">
        <v>94</v>
      </c>
      <c r="C98">
        <v>7</v>
      </c>
      <c r="D98">
        <v>0</v>
      </c>
    </row>
    <row r="99" spans="1:4">
      <c r="A99">
        <v>95</v>
      </c>
      <c r="B99">
        <v>95</v>
      </c>
      <c r="C99">
        <v>47</v>
      </c>
      <c r="D99">
        <v>7</v>
      </c>
    </row>
    <row r="100" spans="1:4">
      <c r="A100">
        <v>96</v>
      </c>
      <c r="B100">
        <v>96</v>
      </c>
      <c r="C100">
        <v>113</v>
      </c>
      <c r="D100">
        <v>13</v>
      </c>
    </row>
    <row r="101" spans="1:4">
      <c r="A101">
        <v>97</v>
      </c>
      <c r="B101">
        <v>97</v>
      </c>
      <c r="C101">
        <v>67</v>
      </c>
      <c r="D101">
        <v>9</v>
      </c>
    </row>
    <row r="102" spans="1:4">
      <c r="A102">
        <v>98</v>
      </c>
      <c r="B102">
        <v>98</v>
      </c>
      <c r="C102">
        <v>0</v>
      </c>
      <c r="D102">
        <v>0</v>
      </c>
    </row>
    <row r="103" spans="1:4">
      <c r="A103">
        <v>99</v>
      </c>
      <c r="B103">
        <v>99</v>
      </c>
      <c r="C103">
        <v>136</v>
      </c>
      <c r="D103">
        <v>18</v>
      </c>
    </row>
    <row r="104" spans="1:4">
      <c r="A104">
        <v>100</v>
      </c>
      <c r="B104">
        <v>100</v>
      </c>
      <c r="C104">
        <v>6</v>
      </c>
      <c r="D104">
        <v>1</v>
      </c>
    </row>
    <row r="105" spans="1:4">
      <c r="A105">
        <v>101</v>
      </c>
      <c r="B105">
        <v>101</v>
      </c>
      <c r="C105">
        <v>29</v>
      </c>
      <c r="D105">
        <v>4</v>
      </c>
    </row>
    <row r="106" spans="1:4">
      <c r="A106">
        <v>102</v>
      </c>
      <c r="B106">
        <v>102</v>
      </c>
      <c r="C106">
        <v>0</v>
      </c>
      <c r="D106">
        <v>0</v>
      </c>
    </row>
    <row r="107" spans="1:4">
      <c r="A107">
        <v>103</v>
      </c>
      <c r="B107">
        <v>103</v>
      </c>
      <c r="C107">
        <v>9</v>
      </c>
      <c r="D107">
        <v>1</v>
      </c>
    </row>
    <row r="108" spans="1:4">
      <c r="A108">
        <v>104</v>
      </c>
      <c r="B108">
        <v>104</v>
      </c>
      <c r="C108">
        <v>53</v>
      </c>
      <c r="D108">
        <v>10</v>
      </c>
    </row>
    <row r="109" spans="1:4">
      <c r="A109">
        <v>105</v>
      </c>
      <c r="B109">
        <v>105</v>
      </c>
      <c r="C109">
        <v>124</v>
      </c>
      <c r="D109">
        <v>10</v>
      </c>
    </row>
    <row r="110" spans="1:4">
      <c r="A110">
        <v>106</v>
      </c>
      <c r="B110">
        <v>106</v>
      </c>
      <c r="C110">
        <v>18</v>
      </c>
      <c r="D110">
        <v>3</v>
      </c>
    </row>
    <row r="111" spans="1:4">
      <c r="A111">
        <v>107</v>
      </c>
      <c r="B111">
        <v>107</v>
      </c>
      <c r="C111">
        <v>126</v>
      </c>
      <c r="D111">
        <v>14</v>
      </c>
    </row>
    <row r="112" spans="1:4">
      <c r="A112">
        <v>108</v>
      </c>
      <c r="B112">
        <v>108</v>
      </c>
      <c r="C112">
        <v>15</v>
      </c>
      <c r="D112">
        <v>3</v>
      </c>
    </row>
    <row r="113" spans="1:4">
      <c r="A113">
        <v>109</v>
      </c>
      <c r="B113">
        <v>109</v>
      </c>
      <c r="C113">
        <v>44</v>
      </c>
      <c r="D113">
        <v>8</v>
      </c>
    </row>
    <row r="114" spans="1:4">
      <c r="A114">
        <v>110</v>
      </c>
      <c r="B114">
        <v>110</v>
      </c>
      <c r="C114">
        <v>217</v>
      </c>
      <c r="D114">
        <v>29</v>
      </c>
    </row>
    <row r="115" spans="1:4">
      <c r="A115">
        <v>111</v>
      </c>
      <c r="B115">
        <v>111</v>
      </c>
      <c r="C115">
        <v>15</v>
      </c>
      <c r="D115">
        <v>3</v>
      </c>
    </row>
    <row r="116" spans="1:4">
      <c r="A116">
        <v>112</v>
      </c>
      <c r="B116">
        <v>112</v>
      </c>
      <c r="C116">
        <v>61</v>
      </c>
      <c r="D116">
        <v>8</v>
      </c>
    </row>
    <row r="117" spans="1:4">
      <c r="A117">
        <v>113</v>
      </c>
      <c r="B117">
        <v>113</v>
      </c>
      <c r="C117">
        <v>0</v>
      </c>
      <c r="D117">
        <v>0</v>
      </c>
    </row>
    <row r="118" spans="1:4">
      <c r="A118">
        <v>114</v>
      </c>
      <c r="B118">
        <v>114</v>
      </c>
      <c r="C118">
        <v>116</v>
      </c>
      <c r="D118">
        <v>9</v>
      </c>
    </row>
    <row r="119" spans="1:4">
      <c r="A119">
        <v>115</v>
      </c>
      <c r="B119">
        <v>115</v>
      </c>
      <c r="C119">
        <v>52</v>
      </c>
      <c r="D119">
        <v>4</v>
      </c>
    </row>
    <row r="120" spans="1:4">
      <c r="A120">
        <v>116</v>
      </c>
      <c r="B120">
        <v>116</v>
      </c>
      <c r="C120">
        <v>45</v>
      </c>
      <c r="D120">
        <v>8</v>
      </c>
    </row>
    <row r="121" spans="1:4">
      <c r="A121">
        <v>117</v>
      </c>
      <c r="B121">
        <v>117</v>
      </c>
      <c r="C121">
        <v>4</v>
      </c>
      <c r="D121">
        <v>1</v>
      </c>
    </row>
    <row r="122" spans="1:4">
      <c r="A122">
        <v>118</v>
      </c>
      <c r="B122">
        <v>118</v>
      </c>
      <c r="C122">
        <v>97</v>
      </c>
      <c r="D122">
        <v>12</v>
      </c>
    </row>
    <row r="123" spans="1:4">
      <c r="A123">
        <v>119</v>
      </c>
      <c r="B123">
        <v>119</v>
      </c>
      <c r="C123">
        <v>8</v>
      </c>
      <c r="D123">
        <v>2</v>
      </c>
    </row>
    <row r="124" spans="1:4">
      <c r="A124">
        <v>120</v>
      </c>
      <c r="B124">
        <v>120</v>
      </c>
      <c r="C124">
        <v>21</v>
      </c>
      <c r="D124">
        <v>3</v>
      </c>
    </row>
    <row r="125" spans="1:4">
      <c r="A125">
        <v>121</v>
      </c>
      <c r="B125">
        <v>121</v>
      </c>
      <c r="C125">
        <v>20</v>
      </c>
      <c r="D125">
        <v>2</v>
      </c>
    </row>
    <row r="126" spans="1:4">
      <c r="A126">
        <v>122</v>
      </c>
      <c r="B126">
        <v>122</v>
      </c>
      <c r="C126">
        <v>18</v>
      </c>
      <c r="D126">
        <v>1</v>
      </c>
    </row>
    <row r="127" spans="1:4">
      <c r="A127">
        <v>123</v>
      </c>
      <c r="B127">
        <v>123</v>
      </c>
      <c r="C127">
        <v>122</v>
      </c>
      <c r="D127">
        <v>19</v>
      </c>
    </row>
    <row r="128" spans="1:4">
      <c r="A128">
        <v>124</v>
      </c>
      <c r="B128">
        <v>124</v>
      </c>
      <c r="C128">
        <v>39</v>
      </c>
      <c r="D128">
        <v>8</v>
      </c>
    </row>
    <row r="129" spans="1:4">
      <c r="A129">
        <v>125</v>
      </c>
      <c r="B129">
        <v>125</v>
      </c>
      <c r="C129">
        <v>201</v>
      </c>
      <c r="D129">
        <v>27</v>
      </c>
    </row>
    <row r="130" spans="1:4">
      <c r="A130">
        <v>126</v>
      </c>
      <c r="B130">
        <v>126</v>
      </c>
      <c r="C130">
        <v>76</v>
      </c>
      <c r="D130">
        <v>13</v>
      </c>
    </row>
    <row r="131" spans="1:4">
      <c r="A131">
        <v>127</v>
      </c>
      <c r="B131">
        <v>127</v>
      </c>
      <c r="C131">
        <v>65</v>
      </c>
      <c r="D131">
        <v>11</v>
      </c>
    </row>
    <row r="132" spans="1:4">
      <c r="A132">
        <v>128</v>
      </c>
      <c r="B132">
        <v>128</v>
      </c>
      <c r="C132">
        <v>10</v>
      </c>
      <c r="D132">
        <v>2</v>
      </c>
    </row>
    <row r="133" spans="1:4">
      <c r="A133">
        <v>129</v>
      </c>
      <c r="B133">
        <v>129</v>
      </c>
      <c r="C133">
        <v>10</v>
      </c>
      <c r="D133">
        <v>2</v>
      </c>
    </row>
    <row r="134" spans="1:4">
      <c r="A134">
        <v>130</v>
      </c>
      <c r="B134">
        <v>130</v>
      </c>
      <c r="C134">
        <v>126</v>
      </c>
      <c r="D134">
        <v>15</v>
      </c>
    </row>
    <row r="135" spans="1:4">
      <c r="A135">
        <v>131</v>
      </c>
      <c r="B135">
        <v>131</v>
      </c>
      <c r="C135">
        <v>17</v>
      </c>
      <c r="D135">
        <v>3</v>
      </c>
    </row>
    <row r="136" spans="1:4">
      <c r="A136">
        <v>132</v>
      </c>
      <c r="B136">
        <v>132</v>
      </c>
      <c r="C136">
        <v>74</v>
      </c>
      <c r="D136">
        <v>12</v>
      </c>
    </row>
    <row r="137" spans="1:4">
      <c r="A137">
        <v>133</v>
      </c>
      <c r="B137">
        <v>133</v>
      </c>
      <c r="C137">
        <v>36</v>
      </c>
      <c r="D137">
        <v>4</v>
      </c>
    </row>
    <row r="138" spans="1:4">
      <c r="A138">
        <v>134</v>
      </c>
      <c r="B138">
        <v>134</v>
      </c>
      <c r="C138">
        <v>20</v>
      </c>
      <c r="D138">
        <v>2</v>
      </c>
    </row>
    <row r="139" spans="1:4">
      <c r="A139">
        <v>135</v>
      </c>
      <c r="B139">
        <v>135</v>
      </c>
      <c r="C139">
        <v>69</v>
      </c>
      <c r="D139">
        <v>9</v>
      </c>
    </row>
    <row r="140" spans="1:4">
      <c r="A140">
        <v>136</v>
      </c>
      <c r="B140">
        <v>136</v>
      </c>
      <c r="C140">
        <v>155</v>
      </c>
      <c r="D140">
        <v>23</v>
      </c>
    </row>
    <row r="141" spans="1:4">
      <c r="A141">
        <v>137</v>
      </c>
      <c r="B141">
        <v>137</v>
      </c>
      <c r="C141">
        <v>15</v>
      </c>
      <c r="D141">
        <v>2</v>
      </c>
    </row>
    <row r="142" spans="1:4">
      <c r="A142">
        <v>138</v>
      </c>
      <c r="B142">
        <v>138</v>
      </c>
      <c r="C142">
        <v>1</v>
      </c>
      <c r="D142">
        <v>0</v>
      </c>
    </row>
    <row r="143" spans="1:4">
      <c r="A143">
        <v>139</v>
      </c>
      <c r="B143">
        <v>139</v>
      </c>
      <c r="C143">
        <v>22</v>
      </c>
      <c r="D143">
        <v>4</v>
      </c>
    </row>
    <row r="144" spans="1:4">
      <c r="A144">
        <v>140</v>
      </c>
      <c r="B144">
        <v>140</v>
      </c>
      <c r="C144">
        <v>88</v>
      </c>
      <c r="D144">
        <v>13</v>
      </c>
    </row>
    <row r="145" spans="1:4">
      <c r="A145">
        <v>141</v>
      </c>
      <c r="B145">
        <v>141</v>
      </c>
      <c r="C145">
        <v>103</v>
      </c>
      <c r="D145">
        <v>12</v>
      </c>
    </row>
    <row r="146" spans="1:4">
      <c r="A146">
        <v>142</v>
      </c>
      <c r="B146">
        <v>142</v>
      </c>
      <c r="C146">
        <v>26</v>
      </c>
      <c r="D146">
        <v>4</v>
      </c>
    </row>
    <row r="147" spans="1:4">
      <c r="A147">
        <v>143</v>
      </c>
      <c r="B147">
        <v>143</v>
      </c>
      <c r="C147">
        <v>90</v>
      </c>
      <c r="D147">
        <v>13</v>
      </c>
    </row>
    <row r="148" spans="1:4">
      <c r="A148">
        <v>144</v>
      </c>
      <c r="B148">
        <v>144</v>
      </c>
      <c r="C148">
        <v>176</v>
      </c>
      <c r="D148">
        <v>23</v>
      </c>
    </row>
    <row r="149" spans="1:4">
      <c r="A149">
        <v>145</v>
      </c>
      <c r="B149">
        <v>145</v>
      </c>
      <c r="C149">
        <v>36</v>
      </c>
      <c r="D149">
        <v>5</v>
      </c>
    </row>
    <row r="150" spans="1:4">
      <c r="A150">
        <v>146</v>
      </c>
      <c r="B150">
        <v>146</v>
      </c>
      <c r="C150">
        <v>42</v>
      </c>
      <c r="D150">
        <v>7</v>
      </c>
    </row>
    <row r="151" spans="1:4">
      <c r="A151">
        <v>147</v>
      </c>
      <c r="B151">
        <v>147</v>
      </c>
      <c r="C151">
        <v>79</v>
      </c>
      <c r="D151">
        <v>13</v>
      </c>
    </row>
    <row r="152" spans="1:4">
      <c r="A152">
        <v>148</v>
      </c>
      <c r="B152">
        <v>148</v>
      </c>
      <c r="C152">
        <v>117</v>
      </c>
      <c r="D152">
        <v>14</v>
      </c>
    </row>
    <row r="153" spans="1:4">
      <c r="A153">
        <v>149</v>
      </c>
      <c r="B153">
        <v>149</v>
      </c>
      <c r="C153">
        <v>0</v>
      </c>
      <c r="D153">
        <v>0</v>
      </c>
    </row>
    <row r="154" spans="1:4">
      <c r="A154">
        <v>150</v>
      </c>
      <c r="B154">
        <v>150</v>
      </c>
      <c r="C154">
        <v>0</v>
      </c>
      <c r="D154">
        <v>0</v>
      </c>
    </row>
    <row r="155" spans="1:4">
      <c r="A155">
        <v>151</v>
      </c>
      <c r="B155">
        <v>151</v>
      </c>
      <c r="C155">
        <v>8</v>
      </c>
      <c r="D155">
        <v>1</v>
      </c>
    </row>
    <row r="156" spans="1:4">
      <c r="A156">
        <v>152</v>
      </c>
      <c r="B156">
        <v>152</v>
      </c>
      <c r="C156">
        <v>0</v>
      </c>
      <c r="D156">
        <v>0</v>
      </c>
    </row>
    <row r="157" spans="1:4">
      <c r="A157">
        <v>153</v>
      </c>
      <c r="B157">
        <v>153</v>
      </c>
      <c r="C157">
        <v>41</v>
      </c>
      <c r="D157">
        <v>7</v>
      </c>
    </row>
    <row r="158" spans="1:4">
      <c r="A158">
        <v>154</v>
      </c>
      <c r="B158">
        <v>154</v>
      </c>
      <c r="C158">
        <v>86</v>
      </c>
      <c r="D158">
        <v>13</v>
      </c>
    </row>
    <row r="159" spans="1:4">
      <c r="A159">
        <v>155</v>
      </c>
      <c r="B159">
        <v>155</v>
      </c>
      <c r="C159">
        <v>16</v>
      </c>
      <c r="D159">
        <v>2</v>
      </c>
    </row>
    <row r="160" spans="1:4">
      <c r="A160">
        <v>156</v>
      </c>
      <c r="B160">
        <v>156</v>
      </c>
      <c r="C160">
        <v>12</v>
      </c>
      <c r="D160">
        <v>2</v>
      </c>
    </row>
    <row r="161" spans="1:4">
      <c r="A161">
        <v>157</v>
      </c>
      <c r="B161">
        <v>157</v>
      </c>
      <c r="C161">
        <v>34</v>
      </c>
      <c r="D161">
        <v>6</v>
      </c>
    </row>
    <row r="162" spans="1:4">
      <c r="A162">
        <v>158</v>
      </c>
      <c r="B162">
        <v>158</v>
      </c>
      <c r="C162">
        <v>92</v>
      </c>
      <c r="D162">
        <v>17</v>
      </c>
    </row>
    <row r="163" spans="1:4">
      <c r="A163">
        <v>159</v>
      </c>
      <c r="B163">
        <v>159</v>
      </c>
      <c r="C163">
        <v>193</v>
      </c>
      <c r="D163">
        <v>19</v>
      </c>
    </row>
    <row r="164" spans="1:4">
      <c r="A164">
        <v>160</v>
      </c>
      <c r="B164">
        <v>160</v>
      </c>
      <c r="C164">
        <v>54</v>
      </c>
      <c r="D164">
        <v>10</v>
      </c>
    </row>
    <row r="165" spans="1:4">
      <c r="A165">
        <v>161</v>
      </c>
      <c r="B165">
        <v>161</v>
      </c>
      <c r="C165">
        <v>35</v>
      </c>
      <c r="D165">
        <v>5</v>
      </c>
    </row>
    <row r="166" spans="1:4">
      <c r="A166">
        <v>162</v>
      </c>
      <c r="B166">
        <v>162</v>
      </c>
      <c r="C166">
        <v>43</v>
      </c>
      <c r="D166">
        <v>5</v>
      </c>
    </row>
    <row r="167" spans="1:4">
      <c r="A167">
        <v>163</v>
      </c>
      <c r="B167">
        <v>163</v>
      </c>
      <c r="C167">
        <v>16</v>
      </c>
      <c r="D167">
        <v>0</v>
      </c>
    </row>
    <row r="168" spans="1:4">
      <c r="A168">
        <v>164</v>
      </c>
      <c r="B168">
        <v>164</v>
      </c>
      <c r="C168">
        <v>36</v>
      </c>
      <c r="D168">
        <v>7</v>
      </c>
    </row>
    <row r="169" spans="1:4">
      <c r="A169">
        <v>165</v>
      </c>
      <c r="B169">
        <v>165</v>
      </c>
      <c r="C169">
        <v>176</v>
      </c>
      <c r="D169">
        <v>26</v>
      </c>
    </row>
    <row r="170" spans="1:4">
      <c r="A170">
        <v>166</v>
      </c>
      <c r="B170">
        <v>166</v>
      </c>
      <c r="C170">
        <v>8</v>
      </c>
      <c r="D170">
        <v>2</v>
      </c>
    </row>
    <row r="171" spans="1:4">
      <c r="A171">
        <v>167</v>
      </c>
      <c r="B171">
        <v>167</v>
      </c>
      <c r="C171">
        <v>51</v>
      </c>
      <c r="D171">
        <v>7</v>
      </c>
    </row>
    <row r="172" spans="1:4">
      <c r="A172">
        <v>168</v>
      </c>
      <c r="B172">
        <v>168</v>
      </c>
      <c r="C172">
        <v>9</v>
      </c>
      <c r="D172">
        <v>1</v>
      </c>
    </row>
    <row r="173" spans="1:4">
      <c r="A173">
        <v>169</v>
      </c>
      <c r="B173">
        <v>169</v>
      </c>
      <c r="C173">
        <v>32</v>
      </c>
      <c r="D173">
        <v>5</v>
      </c>
    </row>
    <row r="174" spans="1:4">
      <c r="A174">
        <v>170</v>
      </c>
      <c r="B174">
        <v>170</v>
      </c>
      <c r="C174">
        <v>8</v>
      </c>
      <c r="D174">
        <v>1</v>
      </c>
    </row>
    <row r="175" spans="1:4">
      <c r="A175">
        <v>171</v>
      </c>
      <c r="B175">
        <v>171</v>
      </c>
      <c r="C175">
        <v>7</v>
      </c>
      <c r="D175">
        <v>0</v>
      </c>
    </row>
    <row r="176" spans="1:4">
      <c r="A176">
        <v>172</v>
      </c>
      <c r="B176">
        <v>172</v>
      </c>
      <c r="C176">
        <v>55</v>
      </c>
      <c r="D176">
        <v>6</v>
      </c>
    </row>
    <row r="177" spans="1:4">
      <c r="A177">
        <v>173</v>
      </c>
      <c r="B177">
        <v>173</v>
      </c>
      <c r="C177">
        <v>1</v>
      </c>
      <c r="D177">
        <v>0</v>
      </c>
    </row>
    <row r="178" spans="1:4">
      <c r="A178">
        <v>174</v>
      </c>
      <c r="B178">
        <v>174</v>
      </c>
      <c r="C178">
        <v>0</v>
      </c>
      <c r="D178">
        <v>0</v>
      </c>
    </row>
    <row r="179" spans="1:4">
      <c r="A179">
        <v>175</v>
      </c>
      <c r="B179">
        <v>175</v>
      </c>
      <c r="C179">
        <v>1</v>
      </c>
      <c r="D179">
        <v>0</v>
      </c>
    </row>
    <row r="180" spans="1:4">
      <c r="A180">
        <v>176</v>
      </c>
      <c r="B180">
        <v>176</v>
      </c>
      <c r="C180">
        <v>37</v>
      </c>
      <c r="D180">
        <v>5</v>
      </c>
    </row>
    <row r="181" spans="1:4">
      <c r="A181">
        <v>177</v>
      </c>
      <c r="B181">
        <v>177</v>
      </c>
      <c r="C181">
        <v>0</v>
      </c>
      <c r="D181">
        <v>0</v>
      </c>
    </row>
    <row r="182" spans="1:4">
      <c r="A182">
        <v>178</v>
      </c>
      <c r="B182">
        <v>178</v>
      </c>
      <c r="C182">
        <v>44</v>
      </c>
      <c r="D182">
        <v>5</v>
      </c>
    </row>
    <row r="183" spans="1:4">
      <c r="A183">
        <v>179</v>
      </c>
      <c r="B183">
        <v>179</v>
      </c>
      <c r="C183">
        <v>241</v>
      </c>
      <c r="D183">
        <v>33</v>
      </c>
    </row>
    <row r="184" spans="1:4">
      <c r="A184">
        <v>180</v>
      </c>
      <c r="B184">
        <v>180</v>
      </c>
      <c r="C184">
        <v>60</v>
      </c>
      <c r="D184">
        <v>5</v>
      </c>
    </row>
    <row r="185" spans="1:4">
      <c r="A185">
        <v>181</v>
      </c>
      <c r="B185">
        <v>181</v>
      </c>
      <c r="C185">
        <v>194</v>
      </c>
      <c r="D185">
        <v>21</v>
      </c>
    </row>
    <row r="186" spans="1:4">
      <c r="A186">
        <v>182</v>
      </c>
      <c r="B186">
        <v>182</v>
      </c>
      <c r="C186">
        <v>2</v>
      </c>
      <c r="D186">
        <v>0</v>
      </c>
    </row>
    <row r="187" spans="1:4">
      <c r="A187">
        <v>183</v>
      </c>
      <c r="B187">
        <v>183</v>
      </c>
      <c r="C187">
        <v>8</v>
      </c>
      <c r="D187">
        <v>1</v>
      </c>
    </row>
    <row r="188" spans="1:4">
      <c r="A188">
        <v>184</v>
      </c>
      <c r="B188">
        <v>184</v>
      </c>
      <c r="C188">
        <v>1</v>
      </c>
      <c r="D188">
        <v>0</v>
      </c>
    </row>
    <row r="189" spans="1:4">
      <c r="A189">
        <v>185</v>
      </c>
      <c r="B189">
        <v>185</v>
      </c>
      <c r="C189">
        <v>8</v>
      </c>
      <c r="D189">
        <v>0</v>
      </c>
    </row>
    <row r="190" spans="1:4">
      <c r="A190">
        <v>186</v>
      </c>
      <c r="B190">
        <v>186</v>
      </c>
      <c r="C190">
        <v>2</v>
      </c>
      <c r="D190">
        <v>0</v>
      </c>
    </row>
    <row r="191" spans="1:4">
      <c r="A191">
        <v>187</v>
      </c>
      <c r="B191">
        <v>187</v>
      </c>
      <c r="C191">
        <v>5</v>
      </c>
      <c r="D191">
        <v>0</v>
      </c>
    </row>
    <row r="192" spans="1:4">
      <c r="A192">
        <v>188</v>
      </c>
      <c r="B192">
        <v>188</v>
      </c>
      <c r="C192">
        <v>55</v>
      </c>
      <c r="D192">
        <v>6</v>
      </c>
    </row>
    <row r="193" spans="1:4">
      <c r="A193">
        <v>189</v>
      </c>
      <c r="B193">
        <v>189</v>
      </c>
      <c r="C193">
        <v>3</v>
      </c>
      <c r="D193">
        <v>0</v>
      </c>
    </row>
    <row r="194" spans="1:4">
      <c r="A194">
        <v>190</v>
      </c>
      <c r="B194">
        <v>190</v>
      </c>
      <c r="C194">
        <v>20</v>
      </c>
      <c r="D194">
        <v>3</v>
      </c>
    </row>
    <row r="195" spans="1:4">
      <c r="A195">
        <v>191</v>
      </c>
      <c r="B195">
        <v>191</v>
      </c>
      <c r="C195">
        <v>32</v>
      </c>
      <c r="D195">
        <v>3</v>
      </c>
    </row>
    <row r="196" spans="1:4">
      <c r="A196">
        <v>192</v>
      </c>
      <c r="B196">
        <v>192</v>
      </c>
      <c r="C196">
        <v>248</v>
      </c>
      <c r="D196">
        <v>35</v>
      </c>
    </row>
    <row r="197" spans="1:4">
      <c r="A197">
        <v>193</v>
      </c>
      <c r="B197">
        <v>193</v>
      </c>
      <c r="C197">
        <v>36</v>
      </c>
      <c r="D197">
        <v>6</v>
      </c>
    </row>
    <row r="198" spans="1:4">
      <c r="A198">
        <v>194</v>
      </c>
      <c r="B198">
        <v>194</v>
      </c>
      <c r="C198">
        <v>94</v>
      </c>
      <c r="D198">
        <v>11</v>
      </c>
    </row>
    <row r="199" spans="1:4">
      <c r="A199">
        <v>195</v>
      </c>
      <c r="B199">
        <v>195</v>
      </c>
      <c r="C199">
        <v>52</v>
      </c>
      <c r="D199">
        <v>9</v>
      </c>
    </row>
    <row r="200" spans="1:4">
      <c r="A200">
        <v>196</v>
      </c>
      <c r="B200">
        <v>196</v>
      </c>
      <c r="C200">
        <v>52</v>
      </c>
      <c r="D200">
        <v>9</v>
      </c>
    </row>
    <row r="201" spans="1:4">
      <c r="A201">
        <v>197</v>
      </c>
      <c r="B201">
        <v>197</v>
      </c>
      <c r="C201">
        <v>41</v>
      </c>
      <c r="D201">
        <v>7</v>
      </c>
    </row>
    <row r="202" spans="1:4">
      <c r="A202">
        <v>198</v>
      </c>
      <c r="B202">
        <v>198</v>
      </c>
      <c r="C202">
        <v>16</v>
      </c>
      <c r="D202">
        <v>2</v>
      </c>
    </row>
    <row r="203" spans="1:4">
      <c r="A203">
        <v>199</v>
      </c>
      <c r="B203">
        <v>199</v>
      </c>
      <c r="C203">
        <v>22</v>
      </c>
      <c r="D203">
        <v>2</v>
      </c>
    </row>
    <row r="204" spans="1:4">
      <c r="A204">
        <v>200</v>
      </c>
      <c r="B204">
        <v>200</v>
      </c>
      <c r="C204">
        <v>109</v>
      </c>
      <c r="D204">
        <v>14</v>
      </c>
    </row>
    <row r="205" spans="1:4">
      <c r="A205">
        <v>201</v>
      </c>
      <c r="B205">
        <v>201</v>
      </c>
      <c r="C205">
        <v>16</v>
      </c>
      <c r="D205">
        <v>3</v>
      </c>
    </row>
    <row r="206" spans="1:4">
      <c r="A206">
        <v>202</v>
      </c>
      <c r="B206">
        <v>202</v>
      </c>
      <c r="C206">
        <v>23</v>
      </c>
      <c r="D206">
        <v>2</v>
      </c>
    </row>
    <row r="207" spans="1:4">
      <c r="A207">
        <v>203</v>
      </c>
      <c r="B207">
        <v>203</v>
      </c>
      <c r="C207">
        <v>19</v>
      </c>
      <c r="D207">
        <v>3</v>
      </c>
    </row>
    <row r="208" spans="1:4">
      <c r="A208">
        <v>204</v>
      </c>
      <c r="B208">
        <v>204</v>
      </c>
      <c r="C208">
        <v>14</v>
      </c>
      <c r="D208">
        <v>3</v>
      </c>
    </row>
    <row r="209" spans="1:4">
      <c r="A209">
        <v>205</v>
      </c>
      <c r="B209">
        <v>205</v>
      </c>
      <c r="C209">
        <v>23</v>
      </c>
      <c r="D209">
        <v>5</v>
      </c>
    </row>
    <row r="210" spans="1:4">
      <c r="A210">
        <v>206</v>
      </c>
      <c r="B210">
        <v>206</v>
      </c>
      <c r="C210">
        <v>26</v>
      </c>
      <c r="D210">
        <v>5</v>
      </c>
    </row>
    <row r="211" spans="1:4">
      <c r="A211">
        <v>207</v>
      </c>
      <c r="B211">
        <v>207</v>
      </c>
      <c r="C211">
        <v>16</v>
      </c>
      <c r="D211">
        <v>2</v>
      </c>
    </row>
    <row r="212" spans="1:4">
      <c r="A212">
        <v>208</v>
      </c>
      <c r="B212">
        <v>208</v>
      </c>
      <c r="C212">
        <v>28</v>
      </c>
      <c r="D212">
        <v>5</v>
      </c>
    </row>
    <row r="213" spans="1:4">
      <c r="A213">
        <v>209</v>
      </c>
      <c r="B213">
        <v>209</v>
      </c>
      <c r="C213">
        <v>4</v>
      </c>
      <c r="D213">
        <v>0</v>
      </c>
    </row>
    <row r="214" spans="1:4">
      <c r="A214">
        <v>210</v>
      </c>
      <c r="B214">
        <v>210</v>
      </c>
      <c r="C214">
        <v>1</v>
      </c>
      <c r="D214">
        <v>0</v>
      </c>
    </row>
    <row r="215" spans="1:4">
      <c r="A215">
        <v>211</v>
      </c>
      <c r="B215">
        <v>211</v>
      </c>
      <c r="C215">
        <v>34</v>
      </c>
      <c r="D215">
        <v>5</v>
      </c>
    </row>
    <row r="216" spans="1:4">
      <c r="A216">
        <v>212</v>
      </c>
      <c r="B216">
        <v>212</v>
      </c>
      <c r="C216">
        <v>44</v>
      </c>
      <c r="D216">
        <v>7</v>
      </c>
    </row>
    <row r="217" spans="1:4">
      <c r="A217">
        <v>213</v>
      </c>
      <c r="B217">
        <v>213</v>
      </c>
      <c r="C217">
        <v>14</v>
      </c>
      <c r="D217">
        <v>3</v>
      </c>
    </row>
    <row r="218" spans="1:4">
      <c r="A218">
        <v>214</v>
      </c>
      <c r="B218">
        <v>214</v>
      </c>
      <c r="C218">
        <v>63</v>
      </c>
      <c r="D218">
        <v>11</v>
      </c>
    </row>
    <row r="219" spans="1:4">
      <c r="A219">
        <v>215</v>
      </c>
      <c r="B219">
        <v>215</v>
      </c>
      <c r="C219">
        <v>0</v>
      </c>
      <c r="D219">
        <v>0</v>
      </c>
    </row>
    <row r="220" spans="1:4">
      <c r="A220">
        <v>216</v>
      </c>
      <c r="B220">
        <v>216</v>
      </c>
      <c r="C220">
        <v>64</v>
      </c>
      <c r="D220">
        <v>11</v>
      </c>
    </row>
    <row r="221" spans="1:4">
      <c r="A221">
        <v>217</v>
      </c>
      <c r="B221">
        <v>217</v>
      </c>
      <c r="C221">
        <v>14</v>
      </c>
      <c r="D221">
        <v>1</v>
      </c>
    </row>
    <row r="222" spans="1:4">
      <c r="A222">
        <v>218</v>
      </c>
      <c r="B222">
        <v>218</v>
      </c>
      <c r="C222">
        <v>101</v>
      </c>
      <c r="D222">
        <v>9</v>
      </c>
    </row>
    <row r="223" spans="1:4">
      <c r="A223">
        <v>219</v>
      </c>
      <c r="B223">
        <v>219</v>
      </c>
      <c r="C223">
        <v>31</v>
      </c>
      <c r="D223">
        <v>2</v>
      </c>
    </row>
    <row r="224" spans="1:4">
      <c r="A224">
        <v>220</v>
      </c>
      <c r="B224">
        <v>220</v>
      </c>
      <c r="C224">
        <v>122</v>
      </c>
      <c r="D224">
        <v>8</v>
      </c>
    </row>
    <row r="225" spans="1:4">
      <c r="A225">
        <v>221</v>
      </c>
      <c r="B225">
        <v>221</v>
      </c>
      <c r="C225">
        <v>37</v>
      </c>
      <c r="D225">
        <v>6</v>
      </c>
    </row>
    <row r="226" spans="1:4">
      <c r="A226">
        <v>222</v>
      </c>
      <c r="B226">
        <v>222</v>
      </c>
      <c r="C226">
        <v>16</v>
      </c>
      <c r="D226">
        <v>3</v>
      </c>
    </row>
    <row r="227" spans="1:4">
      <c r="A227">
        <v>223</v>
      </c>
      <c r="B227">
        <v>223</v>
      </c>
      <c r="C227">
        <v>91</v>
      </c>
      <c r="D227">
        <v>12</v>
      </c>
    </row>
    <row r="228" spans="1:4">
      <c r="A228">
        <v>224</v>
      </c>
      <c r="B228">
        <v>224</v>
      </c>
      <c r="C228">
        <v>1</v>
      </c>
      <c r="D228">
        <v>0</v>
      </c>
    </row>
    <row r="229" spans="1:4">
      <c r="A229">
        <v>225</v>
      </c>
      <c r="B229">
        <v>225</v>
      </c>
      <c r="C229">
        <v>82</v>
      </c>
      <c r="D229">
        <v>11</v>
      </c>
    </row>
    <row r="230" spans="1:4">
      <c r="A230">
        <v>226</v>
      </c>
      <c r="B230">
        <v>226</v>
      </c>
      <c r="C230">
        <v>1</v>
      </c>
      <c r="D230">
        <v>0</v>
      </c>
    </row>
    <row r="231" spans="1:4">
      <c r="A231">
        <v>227</v>
      </c>
      <c r="B231">
        <v>227</v>
      </c>
      <c r="C231">
        <v>1</v>
      </c>
      <c r="D231">
        <v>0</v>
      </c>
    </row>
    <row r="232" spans="1:4">
      <c r="A232">
        <v>228</v>
      </c>
      <c r="B232">
        <v>228</v>
      </c>
      <c r="C232">
        <v>56</v>
      </c>
      <c r="D232">
        <v>9</v>
      </c>
    </row>
    <row r="233" spans="1:4">
      <c r="A233">
        <v>229</v>
      </c>
      <c r="B233">
        <v>229</v>
      </c>
      <c r="C233">
        <v>82</v>
      </c>
      <c r="D233">
        <v>12</v>
      </c>
    </row>
    <row r="234" spans="1:4">
      <c r="A234">
        <v>230</v>
      </c>
      <c r="B234">
        <v>230</v>
      </c>
      <c r="C234">
        <v>62</v>
      </c>
      <c r="D234">
        <v>7</v>
      </c>
    </row>
    <row r="235" spans="1:4">
      <c r="A235">
        <v>231</v>
      </c>
      <c r="B235">
        <v>231</v>
      </c>
      <c r="C235">
        <v>15</v>
      </c>
      <c r="D235">
        <v>1</v>
      </c>
    </row>
    <row r="236" spans="1:4">
      <c r="A236">
        <v>232</v>
      </c>
      <c r="B236">
        <v>232</v>
      </c>
      <c r="C236">
        <v>154</v>
      </c>
      <c r="D236">
        <v>14</v>
      </c>
    </row>
    <row r="237" spans="1:4">
      <c r="A237">
        <v>233</v>
      </c>
      <c r="B237">
        <v>233</v>
      </c>
      <c r="C237">
        <v>12</v>
      </c>
      <c r="D237">
        <v>3</v>
      </c>
    </row>
    <row r="238" spans="1:4">
      <c r="A238">
        <v>234</v>
      </c>
      <c r="B238">
        <v>234</v>
      </c>
      <c r="C238">
        <v>71</v>
      </c>
      <c r="D238">
        <v>9</v>
      </c>
    </row>
    <row r="239" spans="1:4">
      <c r="A239">
        <v>235</v>
      </c>
      <c r="B239">
        <v>235</v>
      </c>
      <c r="C239">
        <v>13</v>
      </c>
      <c r="D239">
        <v>2</v>
      </c>
    </row>
    <row r="240" spans="1:4">
      <c r="A240">
        <v>236</v>
      </c>
      <c r="B240">
        <v>236</v>
      </c>
      <c r="C240">
        <v>153</v>
      </c>
      <c r="D240">
        <v>13</v>
      </c>
    </row>
    <row r="241" spans="1:4">
      <c r="A241">
        <v>237</v>
      </c>
      <c r="B241">
        <v>237</v>
      </c>
      <c r="C241">
        <v>13</v>
      </c>
      <c r="D241">
        <v>1</v>
      </c>
    </row>
    <row r="242" spans="1:4">
      <c r="A242">
        <v>238</v>
      </c>
      <c r="B242">
        <v>238</v>
      </c>
      <c r="C242">
        <v>0</v>
      </c>
      <c r="D242">
        <v>0</v>
      </c>
    </row>
    <row r="243" spans="1:4">
      <c r="A243">
        <v>239</v>
      </c>
      <c r="B243">
        <v>239</v>
      </c>
      <c r="C243">
        <v>27</v>
      </c>
      <c r="D243">
        <v>3</v>
      </c>
    </row>
    <row r="244" spans="1:4">
      <c r="A244">
        <v>240</v>
      </c>
      <c r="B244">
        <v>240</v>
      </c>
      <c r="C244">
        <v>12</v>
      </c>
      <c r="D244">
        <v>1</v>
      </c>
    </row>
    <row r="245" spans="1:4">
      <c r="A245">
        <v>241</v>
      </c>
      <c r="B245">
        <v>241</v>
      </c>
      <c r="C245">
        <v>5</v>
      </c>
      <c r="D245">
        <v>1</v>
      </c>
    </row>
    <row r="246" spans="1:4">
      <c r="A246">
        <v>242</v>
      </c>
      <c r="B246">
        <v>242</v>
      </c>
      <c r="C246">
        <v>31</v>
      </c>
      <c r="D246">
        <v>5</v>
      </c>
    </row>
    <row r="247" spans="1:4">
      <c r="A247">
        <v>243</v>
      </c>
      <c r="B247">
        <v>243</v>
      </c>
      <c r="C247">
        <v>6</v>
      </c>
      <c r="D247">
        <v>0</v>
      </c>
    </row>
    <row r="248" spans="1:4">
      <c r="A248">
        <v>244</v>
      </c>
      <c r="B248">
        <v>244</v>
      </c>
      <c r="C248">
        <v>14</v>
      </c>
      <c r="D248">
        <v>1</v>
      </c>
    </row>
    <row r="249" spans="1:4">
      <c r="A249">
        <v>245</v>
      </c>
      <c r="B249">
        <v>245</v>
      </c>
      <c r="C249">
        <v>13</v>
      </c>
      <c r="D249">
        <v>3</v>
      </c>
    </row>
    <row r="250" spans="1:4">
      <c r="A250">
        <v>246</v>
      </c>
      <c r="B250">
        <v>246</v>
      </c>
      <c r="C250">
        <v>49</v>
      </c>
      <c r="D250">
        <v>4</v>
      </c>
    </row>
    <row r="251" spans="1:4">
      <c r="A251">
        <v>247</v>
      </c>
      <c r="B251">
        <v>247</v>
      </c>
      <c r="C251">
        <v>88</v>
      </c>
      <c r="D251">
        <v>10</v>
      </c>
    </row>
    <row r="252" spans="1:4">
      <c r="A252">
        <v>248</v>
      </c>
      <c r="B252">
        <v>248</v>
      </c>
      <c r="C252">
        <v>10</v>
      </c>
      <c r="D252">
        <v>1</v>
      </c>
    </row>
    <row r="253" spans="1:4">
      <c r="A253">
        <v>249</v>
      </c>
      <c r="B253">
        <v>249</v>
      </c>
      <c r="C253">
        <v>68</v>
      </c>
      <c r="D253">
        <v>11</v>
      </c>
    </row>
    <row r="254" spans="1:4">
      <c r="A254">
        <v>250</v>
      </c>
      <c r="B254">
        <v>250</v>
      </c>
      <c r="C254">
        <v>47</v>
      </c>
      <c r="D254">
        <v>4</v>
      </c>
    </row>
    <row r="255" spans="1:4">
      <c r="A255">
        <v>251</v>
      </c>
      <c r="B255">
        <v>251</v>
      </c>
      <c r="C255">
        <v>109</v>
      </c>
      <c r="D255">
        <v>12</v>
      </c>
    </row>
    <row r="256" spans="1:4">
      <c r="A256">
        <v>252</v>
      </c>
      <c r="B256">
        <v>252</v>
      </c>
      <c r="C256">
        <v>12</v>
      </c>
      <c r="D256">
        <v>1</v>
      </c>
    </row>
    <row r="257" spans="1:4">
      <c r="A257">
        <v>253</v>
      </c>
      <c r="B257">
        <v>253</v>
      </c>
      <c r="C257">
        <v>37</v>
      </c>
      <c r="D257">
        <v>4</v>
      </c>
    </row>
    <row r="258" spans="1:4">
      <c r="A258">
        <v>254</v>
      </c>
      <c r="B258">
        <v>254</v>
      </c>
      <c r="C258">
        <v>103</v>
      </c>
      <c r="D258">
        <v>9</v>
      </c>
    </row>
    <row r="259" spans="1:4">
      <c r="A259">
        <v>255</v>
      </c>
      <c r="B259">
        <v>255</v>
      </c>
      <c r="C259">
        <v>11</v>
      </c>
      <c r="D259">
        <v>1</v>
      </c>
    </row>
    <row r="260" spans="1:4">
      <c r="A260">
        <v>256</v>
      </c>
      <c r="B260">
        <v>256</v>
      </c>
      <c r="C260">
        <v>5</v>
      </c>
      <c r="D260">
        <v>1</v>
      </c>
    </row>
    <row r="261" spans="1:4">
      <c r="A261">
        <v>257</v>
      </c>
      <c r="B261">
        <v>257</v>
      </c>
      <c r="C261">
        <v>160</v>
      </c>
      <c r="D261">
        <v>26</v>
      </c>
    </row>
    <row r="262" spans="1:4">
      <c r="A262">
        <v>258</v>
      </c>
      <c r="B262">
        <v>258</v>
      </c>
      <c r="C262">
        <v>49</v>
      </c>
      <c r="D262">
        <v>7</v>
      </c>
    </row>
    <row r="263" spans="1:4">
      <c r="A263">
        <v>259</v>
      </c>
      <c r="B263">
        <v>259</v>
      </c>
      <c r="C263">
        <v>64</v>
      </c>
      <c r="D263">
        <v>9</v>
      </c>
    </row>
    <row r="264" spans="1:4">
      <c r="A264">
        <v>260</v>
      </c>
      <c r="B264">
        <v>260</v>
      </c>
      <c r="C264">
        <v>62</v>
      </c>
      <c r="D264">
        <v>11</v>
      </c>
    </row>
    <row r="265" spans="1:4">
      <c r="A265">
        <v>261</v>
      </c>
      <c r="B265">
        <v>261</v>
      </c>
      <c r="C265">
        <v>9</v>
      </c>
      <c r="D265">
        <v>0</v>
      </c>
    </row>
    <row r="266" spans="1:4">
      <c r="A266">
        <v>262</v>
      </c>
      <c r="B266">
        <v>262</v>
      </c>
      <c r="C266">
        <v>4</v>
      </c>
      <c r="D266">
        <v>1</v>
      </c>
    </row>
    <row r="267" spans="1:4">
      <c r="A267">
        <v>263</v>
      </c>
      <c r="B267">
        <v>263</v>
      </c>
      <c r="C267">
        <v>100</v>
      </c>
      <c r="D267">
        <v>11</v>
      </c>
    </row>
    <row r="268" spans="1:4">
      <c r="A268">
        <v>264</v>
      </c>
      <c r="B268">
        <v>264</v>
      </c>
      <c r="C268">
        <v>40</v>
      </c>
      <c r="D268">
        <v>0</v>
      </c>
    </row>
    <row r="269" spans="1:4">
      <c r="A269">
        <v>265</v>
      </c>
      <c r="B269">
        <v>265</v>
      </c>
      <c r="C269">
        <v>53</v>
      </c>
      <c r="D269">
        <v>6</v>
      </c>
    </row>
    <row r="270" spans="1:4">
      <c r="A270">
        <v>266</v>
      </c>
      <c r="B270">
        <v>266</v>
      </c>
      <c r="C270">
        <v>105</v>
      </c>
      <c r="D270">
        <v>11</v>
      </c>
    </row>
    <row r="271" spans="1:4">
      <c r="A271">
        <v>267</v>
      </c>
      <c r="B271">
        <v>267</v>
      </c>
      <c r="C271">
        <v>16</v>
      </c>
      <c r="D271">
        <v>2</v>
      </c>
    </row>
    <row r="272" spans="1:4">
      <c r="A272">
        <v>268</v>
      </c>
      <c r="B272">
        <v>268</v>
      </c>
      <c r="C272">
        <v>143</v>
      </c>
      <c r="D272">
        <v>13</v>
      </c>
    </row>
    <row r="273" spans="1:4">
      <c r="A273">
        <v>269</v>
      </c>
      <c r="B273">
        <v>269</v>
      </c>
      <c r="C273">
        <v>7</v>
      </c>
      <c r="D273">
        <v>1</v>
      </c>
    </row>
    <row r="274" spans="1:4">
      <c r="A274">
        <v>270</v>
      </c>
      <c r="B274">
        <v>270</v>
      </c>
      <c r="C274">
        <v>100</v>
      </c>
      <c r="D274">
        <v>13</v>
      </c>
    </row>
    <row r="275" spans="1:4">
      <c r="A275">
        <v>271</v>
      </c>
      <c r="B275">
        <v>271</v>
      </c>
      <c r="C275">
        <v>106</v>
      </c>
      <c r="D275">
        <v>12</v>
      </c>
    </row>
    <row r="276" spans="1:4">
      <c r="A276">
        <v>272</v>
      </c>
      <c r="B276">
        <v>272</v>
      </c>
      <c r="C276">
        <v>8</v>
      </c>
      <c r="D276">
        <v>1</v>
      </c>
    </row>
    <row r="277" spans="1:4">
      <c r="A277">
        <v>273</v>
      </c>
      <c r="B277">
        <v>273</v>
      </c>
      <c r="C277">
        <v>84</v>
      </c>
      <c r="D277">
        <v>11</v>
      </c>
    </row>
    <row r="278" spans="1:4">
      <c r="A278">
        <v>274</v>
      </c>
      <c r="B278">
        <v>274</v>
      </c>
      <c r="C278">
        <v>203</v>
      </c>
      <c r="D278">
        <v>23</v>
      </c>
    </row>
    <row r="279" spans="1:4">
      <c r="A279">
        <v>275</v>
      </c>
      <c r="B279">
        <v>275</v>
      </c>
      <c r="C279">
        <v>41</v>
      </c>
      <c r="D279">
        <v>5</v>
      </c>
    </row>
    <row r="280" spans="1:4">
      <c r="A280">
        <v>276</v>
      </c>
      <c r="B280">
        <v>276</v>
      </c>
      <c r="C280">
        <v>54</v>
      </c>
      <c r="D280">
        <v>3</v>
      </c>
    </row>
    <row r="281" spans="1:4">
      <c r="A281">
        <v>277</v>
      </c>
      <c r="B281">
        <v>277</v>
      </c>
      <c r="C281">
        <v>98</v>
      </c>
      <c r="D281">
        <v>13</v>
      </c>
    </row>
    <row r="282" spans="1:4">
      <c r="A282">
        <v>278</v>
      </c>
      <c r="B282">
        <v>278</v>
      </c>
      <c r="C282">
        <v>38</v>
      </c>
      <c r="D282">
        <v>5</v>
      </c>
    </row>
    <row r="283" spans="1:4">
      <c r="A283">
        <v>279</v>
      </c>
      <c r="B283">
        <v>279</v>
      </c>
      <c r="C283">
        <v>214</v>
      </c>
      <c r="D283">
        <v>22</v>
      </c>
    </row>
    <row r="284" spans="1:4">
      <c r="A284">
        <v>280</v>
      </c>
      <c r="B284">
        <v>280</v>
      </c>
      <c r="C284">
        <v>53</v>
      </c>
      <c r="D284">
        <v>5</v>
      </c>
    </row>
    <row r="285" spans="1:4">
      <c r="A285">
        <v>281</v>
      </c>
      <c r="B285">
        <v>281</v>
      </c>
      <c r="C285">
        <v>40</v>
      </c>
      <c r="D285">
        <v>5</v>
      </c>
    </row>
    <row r="286" spans="1:4">
      <c r="A286">
        <v>282</v>
      </c>
      <c r="B286">
        <v>282</v>
      </c>
      <c r="C286">
        <v>12</v>
      </c>
      <c r="D286">
        <v>2</v>
      </c>
    </row>
    <row r="287" spans="1:4">
      <c r="A287">
        <v>283</v>
      </c>
      <c r="B287">
        <v>283</v>
      </c>
      <c r="C287">
        <v>13</v>
      </c>
      <c r="D287">
        <v>1</v>
      </c>
    </row>
    <row r="288" spans="1:4">
      <c r="A288">
        <v>284</v>
      </c>
      <c r="B288">
        <v>284</v>
      </c>
      <c r="C288">
        <v>61</v>
      </c>
      <c r="D288">
        <v>8</v>
      </c>
    </row>
    <row r="289" spans="1:4">
      <c r="A289">
        <v>285</v>
      </c>
      <c r="B289">
        <v>285</v>
      </c>
      <c r="C289">
        <v>36</v>
      </c>
      <c r="D289">
        <v>8</v>
      </c>
    </row>
    <row r="290" spans="1:4">
      <c r="A290">
        <v>286</v>
      </c>
      <c r="B290">
        <v>286</v>
      </c>
      <c r="C290">
        <v>111</v>
      </c>
      <c r="D290">
        <v>13</v>
      </c>
    </row>
    <row r="291" spans="1:4">
      <c r="A291">
        <v>287</v>
      </c>
      <c r="B291">
        <v>287</v>
      </c>
      <c r="C291">
        <v>13</v>
      </c>
      <c r="D291">
        <v>3</v>
      </c>
    </row>
    <row r="292" spans="1:4">
      <c r="A292">
        <v>288</v>
      </c>
      <c r="B292">
        <v>288</v>
      </c>
      <c r="C292">
        <v>6</v>
      </c>
      <c r="D292">
        <v>1</v>
      </c>
    </row>
    <row r="293" spans="1:4">
      <c r="A293">
        <v>289</v>
      </c>
      <c r="B293">
        <v>289</v>
      </c>
      <c r="C293">
        <v>146</v>
      </c>
      <c r="D293">
        <v>17</v>
      </c>
    </row>
    <row r="294" spans="1:4">
      <c r="A294">
        <v>290</v>
      </c>
      <c r="B294">
        <v>290</v>
      </c>
      <c r="C294">
        <v>14</v>
      </c>
      <c r="D294">
        <v>0</v>
      </c>
    </row>
    <row r="295" spans="1:4">
      <c r="A295">
        <v>291</v>
      </c>
      <c r="B295">
        <v>291</v>
      </c>
      <c r="C295">
        <v>34</v>
      </c>
      <c r="D295">
        <v>6</v>
      </c>
    </row>
    <row r="296" spans="1:4">
      <c r="A296">
        <v>292</v>
      </c>
      <c r="B296">
        <v>292</v>
      </c>
      <c r="C296">
        <v>12</v>
      </c>
      <c r="D296">
        <v>1</v>
      </c>
    </row>
    <row r="297" spans="1:4">
      <c r="A297">
        <v>293</v>
      </c>
      <c r="B297">
        <v>293</v>
      </c>
      <c r="C297">
        <v>16</v>
      </c>
      <c r="D297">
        <v>3</v>
      </c>
    </row>
    <row r="298" spans="1:4">
      <c r="A298">
        <v>294</v>
      </c>
      <c r="B298">
        <v>294</v>
      </c>
      <c r="C298">
        <v>56</v>
      </c>
      <c r="D298">
        <v>8</v>
      </c>
    </row>
    <row r="299" spans="1:4">
      <c r="A299">
        <v>295</v>
      </c>
      <c r="B299">
        <v>295</v>
      </c>
      <c r="C299">
        <v>1</v>
      </c>
      <c r="D299">
        <v>0</v>
      </c>
    </row>
    <row r="300" spans="1:4">
      <c r="A300">
        <v>296</v>
      </c>
      <c r="B300">
        <v>296</v>
      </c>
      <c r="C300">
        <v>40</v>
      </c>
      <c r="D300">
        <v>8</v>
      </c>
    </row>
    <row r="301" spans="1:4">
      <c r="A301">
        <v>297</v>
      </c>
      <c r="B301">
        <v>297</v>
      </c>
      <c r="C301">
        <v>23</v>
      </c>
      <c r="D301">
        <v>4</v>
      </c>
    </row>
    <row r="302" spans="1:4">
      <c r="A302">
        <v>298</v>
      </c>
      <c r="B302">
        <v>298</v>
      </c>
      <c r="C302">
        <v>91</v>
      </c>
      <c r="D302">
        <v>11</v>
      </c>
    </row>
    <row r="303" spans="1:4">
      <c r="A303">
        <v>299</v>
      </c>
      <c r="B303">
        <v>299</v>
      </c>
      <c r="C303">
        <v>7</v>
      </c>
      <c r="D303">
        <v>1</v>
      </c>
    </row>
    <row r="304" spans="1:4">
      <c r="A304">
        <v>300</v>
      </c>
      <c r="B304">
        <v>300</v>
      </c>
      <c r="C304">
        <v>76</v>
      </c>
      <c r="D304">
        <v>10</v>
      </c>
    </row>
    <row r="305" spans="1:4">
      <c r="A305">
        <v>301</v>
      </c>
      <c r="B305">
        <v>301</v>
      </c>
      <c r="C305">
        <v>38</v>
      </c>
      <c r="D305">
        <v>5</v>
      </c>
    </row>
    <row r="306" spans="1:4">
      <c r="A306">
        <v>302</v>
      </c>
      <c r="B306">
        <v>302</v>
      </c>
      <c r="C306">
        <v>94</v>
      </c>
      <c r="D306">
        <v>8</v>
      </c>
    </row>
    <row r="307" spans="1:4">
      <c r="A307">
        <v>303</v>
      </c>
      <c r="B307">
        <v>303</v>
      </c>
      <c r="C307">
        <v>3</v>
      </c>
      <c r="D307">
        <v>0</v>
      </c>
    </row>
    <row r="308" spans="1:4">
      <c r="A308">
        <v>304</v>
      </c>
      <c r="B308">
        <v>304</v>
      </c>
      <c r="C308">
        <v>73</v>
      </c>
      <c r="D308">
        <v>8</v>
      </c>
    </row>
    <row r="309" spans="1:4">
      <c r="A309">
        <v>305</v>
      </c>
      <c r="B309">
        <v>305</v>
      </c>
      <c r="C309">
        <v>32</v>
      </c>
      <c r="D309">
        <v>4</v>
      </c>
    </row>
    <row r="310" spans="1:4">
      <c r="A310">
        <v>306</v>
      </c>
      <c r="B310">
        <v>306</v>
      </c>
      <c r="C310">
        <v>41</v>
      </c>
      <c r="D310">
        <v>8</v>
      </c>
    </row>
    <row r="311" spans="1:4">
      <c r="A311">
        <v>307</v>
      </c>
      <c r="B311">
        <v>307</v>
      </c>
      <c r="C311">
        <v>80</v>
      </c>
      <c r="D311">
        <v>9</v>
      </c>
    </row>
    <row r="312" spans="1:4">
      <c r="A312">
        <v>308</v>
      </c>
      <c r="B312">
        <v>308</v>
      </c>
      <c r="C312">
        <v>15</v>
      </c>
      <c r="D312">
        <v>3</v>
      </c>
    </row>
    <row r="313" spans="1:4">
      <c r="A313">
        <v>309</v>
      </c>
      <c r="B313">
        <v>309</v>
      </c>
      <c r="C313">
        <v>8</v>
      </c>
      <c r="D313">
        <v>1</v>
      </c>
    </row>
    <row r="314" spans="1:4">
      <c r="A314">
        <v>310</v>
      </c>
      <c r="B314">
        <v>310</v>
      </c>
      <c r="C314">
        <v>25</v>
      </c>
      <c r="D314">
        <v>3</v>
      </c>
    </row>
    <row r="315" spans="1:4">
      <c r="A315">
        <v>311</v>
      </c>
      <c r="B315">
        <v>311</v>
      </c>
      <c r="C315">
        <v>13</v>
      </c>
      <c r="D315">
        <v>2</v>
      </c>
    </row>
    <row r="316" spans="1:4">
      <c r="A316">
        <v>312</v>
      </c>
      <c r="B316">
        <v>312</v>
      </c>
      <c r="C316">
        <v>19</v>
      </c>
      <c r="D316">
        <v>2</v>
      </c>
    </row>
    <row r="317" spans="1:4">
      <c r="A317">
        <v>313</v>
      </c>
      <c r="B317">
        <v>313</v>
      </c>
      <c r="C317">
        <v>17</v>
      </c>
      <c r="D317">
        <v>3</v>
      </c>
    </row>
    <row r="318" spans="1:4">
      <c r="A318">
        <v>314</v>
      </c>
      <c r="B318">
        <v>314</v>
      </c>
      <c r="C318">
        <v>27</v>
      </c>
      <c r="D318">
        <v>5</v>
      </c>
    </row>
    <row r="319" spans="1:4">
      <c r="A319">
        <v>315</v>
      </c>
      <c r="B319">
        <v>315</v>
      </c>
      <c r="C319">
        <v>13</v>
      </c>
      <c r="D319">
        <v>2</v>
      </c>
    </row>
    <row r="320" spans="1:4">
      <c r="A320">
        <v>316</v>
      </c>
      <c r="B320">
        <v>316</v>
      </c>
      <c r="C320">
        <v>8</v>
      </c>
      <c r="D320">
        <v>1</v>
      </c>
    </row>
    <row r="321" spans="1:4">
      <c r="A321">
        <v>317</v>
      </c>
      <c r="B321">
        <v>317</v>
      </c>
      <c r="C321">
        <v>8</v>
      </c>
      <c r="D321">
        <v>2</v>
      </c>
    </row>
    <row r="322" spans="1:4">
      <c r="A322">
        <v>318</v>
      </c>
      <c r="B322">
        <v>318</v>
      </c>
      <c r="C322">
        <v>76</v>
      </c>
      <c r="D322">
        <v>13</v>
      </c>
    </row>
    <row r="323" spans="1:4">
      <c r="A323">
        <v>319</v>
      </c>
      <c r="B323">
        <v>319</v>
      </c>
      <c r="C323">
        <v>5</v>
      </c>
      <c r="D323">
        <v>1</v>
      </c>
    </row>
    <row r="324" spans="1:4">
      <c r="A324">
        <v>320</v>
      </c>
      <c r="B324">
        <v>320</v>
      </c>
      <c r="C324">
        <v>2</v>
      </c>
      <c r="D324">
        <v>0</v>
      </c>
    </row>
    <row r="325" spans="1:4">
      <c r="A325">
        <v>321</v>
      </c>
      <c r="B325">
        <v>321</v>
      </c>
      <c r="C325">
        <v>81</v>
      </c>
      <c r="D325">
        <v>7</v>
      </c>
    </row>
    <row r="326" spans="1:4">
      <c r="A326">
        <v>322</v>
      </c>
      <c r="B326">
        <v>322</v>
      </c>
      <c r="C326">
        <v>13</v>
      </c>
      <c r="D326">
        <v>0</v>
      </c>
    </row>
    <row r="327" spans="1:4">
      <c r="A327">
        <v>323</v>
      </c>
      <c r="B327">
        <v>323</v>
      </c>
      <c r="C327">
        <v>7</v>
      </c>
      <c r="D327">
        <v>1</v>
      </c>
    </row>
    <row r="328" spans="1:4">
      <c r="A328">
        <v>324</v>
      </c>
      <c r="B328">
        <v>324</v>
      </c>
      <c r="C328">
        <v>37</v>
      </c>
      <c r="D328">
        <v>5</v>
      </c>
    </row>
    <row r="329" spans="1:4">
      <c r="A329">
        <v>325</v>
      </c>
      <c r="B329">
        <v>325</v>
      </c>
      <c r="C329">
        <v>21</v>
      </c>
      <c r="D329">
        <v>2</v>
      </c>
    </row>
    <row r="330" spans="1:4">
      <c r="A330">
        <v>326</v>
      </c>
      <c r="B330">
        <v>326</v>
      </c>
      <c r="C330">
        <v>32</v>
      </c>
      <c r="D330">
        <v>5</v>
      </c>
    </row>
    <row r="331" spans="1:4">
      <c r="A331">
        <v>327</v>
      </c>
      <c r="B331">
        <v>327</v>
      </c>
      <c r="C331">
        <v>1</v>
      </c>
      <c r="D331">
        <v>0</v>
      </c>
    </row>
    <row r="332" spans="1:4">
      <c r="A332">
        <v>328</v>
      </c>
      <c r="B332">
        <v>328</v>
      </c>
      <c r="C332">
        <v>10</v>
      </c>
      <c r="D332">
        <v>2</v>
      </c>
    </row>
    <row r="333" spans="1:4">
      <c r="A333" t="s">
        <v>229</v>
      </c>
      <c r="B333">
        <v>53956</v>
      </c>
      <c r="C333">
        <v>15847</v>
      </c>
      <c r="D333">
        <v>6.2378048780487809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B33"/>
  <sheetViews>
    <sheetView tabSelected="1" workbookViewId="0">
      <selection activeCell="A3" sqref="A3"/>
    </sheetView>
  </sheetViews>
  <sheetFormatPr defaultRowHeight="15"/>
  <cols>
    <col min="1" max="1" width="14.140625" bestFit="1" customWidth="1"/>
    <col min="2" max="2" width="12.28515625" bestFit="1" customWidth="1"/>
    <col min="3" max="3" width="14.5703125" customWidth="1"/>
    <col min="4" max="11" width="2.28515625" bestFit="1" customWidth="1"/>
    <col min="12" max="86" width="3.28515625" bestFit="1" customWidth="1"/>
    <col min="87" max="125" width="4.42578125" bestFit="1" customWidth="1"/>
    <col min="126" max="126" width="11.7109375" bestFit="1" customWidth="1"/>
    <col min="127" max="138" width="3.28515625" bestFit="1" customWidth="1"/>
    <col min="139" max="140" width="4.42578125" bestFit="1" customWidth="1"/>
    <col min="141" max="141" width="10.85546875" bestFit="1" customWidth="1"/>
    <col min="142" max="142" width="8.7109375" bestFit="1" customWidth="1"/>
    <col min="143" max="145" width="4.42578125" bestFit="1" customWidth="1"/>
    <col min="146" max="146" width="11.85546875" bestFit="1" customWidth="1"/>
    <col min="147" max="147" width="9.5703125" bestFit="1" customWidth="1"/>
    <col min="148" max="149" width="2.28515625" bestFit="1" customWidth="1"/>
    <col min="150" max="153" width="3.28515625" bestFit="1" customWidth="1"/>
    <col min="154" max="154" width="12.85546875" bestFit="1" customWidth="1"/>
    <col min="155" max="155" width="12.42578125" bestFit="1" customWidth="1"/>
    <col min="156" max="157" width="3.28515625" bestFit="1" customWidth="1"/>
    <col min="158" max="158" width="15.7109375" bestFit="1" customWidth="1"/>
    <col min="159" max="159" width="7.5703125" bestFit="1" customWidth="1"/>
    <col min="160" max="160" width="2.28515625" bestFit="1" customWidth="1"/>
    <col min="161" max="162" width="3.28515625" bestFit="1" customWidth="1"/>
    <col min="163" max="163" width="10.7109375" bestFit="1" customWidth="1"/>
    <col min="164" max="164" width="14.28515625" bestFit="1" customWidth="1"/>
    <col min="165" max="165" width="3.28515625" bestFit="1" customWidth="1"/>
    <col min="166" max="166" width="17.5703125" bestFit="1" customWidth="1"/>
    <col min="167" max="167" width="11.28515625" bestFit="1" customWidth="1"/>
    <col min="168" max="171" width="3.28515625" bestFit="1" customWidth="1"/>
    <col min="172" max="172" width="4.42578125" bestFit="1" customWidth="1"/>
    <col min="173" max="173" width="14.5703125" bestFit="1" customWidth="1"/>
    <col min="174" max="174" width="9" bestFit="1" customWidth="1"/>
    <col min="175" max="175" width="2.28515625" bestFit="1" customWidth="1"/>
    <col min="176" max="178" width="3.28515625" bestFit="1" customWidth="1"/>
    <col min="179" max="179" width="12.28515625" bestFit="1" customWidth="1"/>
    <col min="180" max="180" width="21.28515625" bestFit="1" customWidth="1"/>
    <col min="181" max="182" width="3.28515625" bestFit="1" customWidth="1"/>
    <col min="183" max="183" width="24.5703125" bestFit="1" customWidth="1"/>
    <col min="184" max="184" width="15.5703125" bestFit="1" customWidth="1"/>
    <col min="185" max="185" width="2.28515625" bestFit="1" customWidth="1"/>
    <col min="186" max="188" width="3.28515625" bestFit="1" customWidth="1"/>
    <col min="189" max="189" width="4.42578125" bestFit="1" customWidth="1"/>
    <col min="190" max="190" width="18.85546875" bestFit="1" customWidth="1"/>
    <col min="191" max="191" width="9.42578125" bestFit="1" customWidth="1"/>
    <col min="192" max="196" width="3.28515625" bestFit="1" customWidth="1"/>
    <col min="197" max="197" width="12.5703125" bestFit="1" customWidth="1"/>
    <col min="198" max="198" width="9.5703125" bestFit="1" customWidth="1"/>
    <col min="199" max="200" width="3.28515625" bestFit="1" customWidth="1"/>
    <col min="201" max="201" width="12.85546875" bestFit="1" customWidth="1"/>
    <col min="202" max="202" width="10.7109375" bestFit="1" customWidth="1"/>
    <col min="203" max="205" width="3.28515625" bestFit="1" customWidth="1"/>
    <col min="206" max="206" width="14.140625" bestFit="1" customWidth="1"/>
    <col min="207" max="207" width="9.7109375" bestFit="1" customWidth="1"/>
    <col min="208" max="210" width="2.28515625" bestFit="1" customWidth="1"/>
    <col min="211" max="221" width="3.28515625" bestFit="1" customWidth="1"/>
    <col min="222" max="223" width="4.42578125" bestFit="1" customWidth="1"/>
    <col min="224" max="224" width="12.85546875" bestFit="1" customWidth="1"/>
    <col min="226" max="226" width="2.28515625" bestFit="1" customWidth="1"/>
    <col min="227" max="227" width="3.28515625" bestFit="1" customWidth="1"/>
    <col min="228" max="228" width="12.28515625" bestFit="1" customWidth="1"/>
    <col min="229" max="229" width="8" bestFit="1" customWidth="1"/>
    <col min="230" max="230" width="11.28515625" bestFit="1" customWidth="1"/>
    <col min="231" max="231" width="8.28515625" bestFit="1" customWidth="1"/>
    <col min="232" max="237" width="3.28515625" bestFit="1" customWidth="1"/>
    <col min="238" max="238" width="11.42578125" bestFit="1" customWidth="1"/>
    <col min="239" max="239" width="10.85546875" bestFit="1" customWidth="1"/>
    <col min="240" max="240" width="14.140625" bestFit="1" customWidth="1"/>
    <col min="241" max="241" width="13.85546875" bestFit="1" customWidth="1"/>
    <col min="242" max="242" width="4.42578125" bestFit="1" customWidth="1"/>
    <col min="243" max="243" width="17" bestFit="1" customWidth="1"/>
    <col min="244" max="244" width="12.85546875" bestFit="1" customWidth="1"/>
    <col min="245" max="251" width="3.28515625" bestFit="1" customWidth="1"/>
    <col min="252" max="252" width="4.42578125" bestFit="1" customWidth="1"/>
    <col min="253" max="253" width="16.28515625" bestFit="1" customWidth="1"/>
    <col min="254" max="254" width="9.28515625" bestFit="1" customWidth="1"/>
    <col min="255" max="256" width="2.28515625" bestFit="1" customWidth="1"/>
    <col min="257" max="268" width="3.28515625" bestFit="1" customWidth="1"/>
    <col min="269" max="269" width="4.42578125" bestFit="1" customWidth="1"/>
    <col min="270" max="270" width="12.42578125" bestFit="1" customWidth="1"/>
    <col min="271" max="271" width="9.42578125" bestFit="1" customWidth="1"/>
    <col min="272" max="272" width="12.7109375" bestFit="1" customWidth="1"/>
    <col min="273" max="273" width="10.5703125" bestFit="1" customWidth="1"/>
    <col min="274" max="276" width="2.28515625" bestFit="1" customWidth="1"/>
    <col min="277" max="286" width="3.28515625" bestFit="1" customWidth="1"/>
    <col min="287" max="287" width="4.42578125" bestFit="1" customWidth="1"/>
    <col min="288" max="288" width="13.85546875" bestFit="1" customWidth="1"/>
    <col min="289" max="289" width="14.7109375" bestFit="1" customWidth="1"/>
    <col min="290" max="290" width="18" bestFit="1" customWidth="1"/>
    <col min="291" max="291" width="9.5703125" bestFit="1" customWidth="1"/>
    <col min="292" max="293" width="2.28515625" bestFit="1" customWidth="1"/>
    <col min="294" max="299" width="3.28515625" bestFit="1" customWidth="1"/>
    <col min="300" max="304" width="4.42578125" bestFit="1" customWidth="1"/>
    <col min="305" max="305" width="12.7109375" bestFit="1" customWidth="1"/>
    <col min="306" max="306" width="9" bestFit="1" customWidth="1"/>
    <col min="307" max="308" width="3.28515625" bestFit="1" customWidth="1"/>
    <col min="309" max="309" width="12.140625" bestFit="1" customWidth="1"/>
    <col min="310" max="310" width="13.85546875" bestFit="1" customWidth="1"/>
    <col min="311" max="316" width="3.28515625" bestFit="1" customWidth="1"/>
    <col min="317" max="317" width="4.42578125" bestFit="1" customWidth="1"/>
    <col min="318" max="318" width="17" bestFit="1" customWidth="1"/>
    <col min="319" max="319" width="7.85546875" bestFit="1" customWidth="1"/>
    <col min="320" max="320" width="2.28515625" bestFit="1" customWidth="1"/>
    <col min="321" max="323" width="3.28515625" bestFit="1" customWidth="1"/>
    <col min="324" max="324" width="4.42578125" bestFit="1" customWidth="1"/>
    <col min="325" max="325" width="11" bestFit="1" customWidth="1"/>
    <col min="326" max="326" width="15.5703125" bestFit="1" customWidth="1"/>
    <col min="327" max="328" width="2.28515625" bestFit="1" customWidth="1"/>
    <col min="329" max="329" width="3.28515625" bestFit="1" customWidth="1"/>
    <col min="330" max="330" width="18.85546875" bestFit="1" customWidth="1"/>
    <col min="331" max="331" width="14.5703125" bestFit="1" customWidth="1"/>
    <col min="332" max="332" width="3.28515625" bestFit="1" customWidth="1"/>
    <col min="333" max="333" width="4.42578125" bestFit="1" customWidth="1"/>
    <col min="334" max="334" width="18" bestFit="1" customWidth="1"/>
    <col min="335" max="335" width="13" bestFit="1" customWidth="1"/>
    <col min="336" max="336" width="16.28515625" bestFit="1" customWidth="1"/>
    <col min="337" max="337" width="9" bestFit="1" customWidth="1"/>
    <col min="338" max="338" width="3.28515625" bestFit="1" customWidth="1"/>
    <col min="339" max="339" width="12.140625" bestFit="1" customWidth="1"/>
    <col min="340" max="340" width="10.7109375" bestFit="1" customWidth="1"/>
    <col min="341" max="341" width="14" bestFit="1" customWidth="1"/>
    <col min="342" max="342" width="9.42578125" bestFit="1" customWidth="1"/>
    <col min="343" max="347" width="3.28515625" bestFit="1" customWidth="1"/>
    <col min="348" max="350" width="4.42578125" bestFit="1" customWidth="1"/>
    <col min="351" max="351" width="12.5703125" bestFit="1" customWidth="1"/>
    <col min="352" max="352" width="10.85546875" bestFit="1" customWidth="1"/>
    <col min="353" max="357" width="3.28515625" bestFit="1" customWidth="1"/>
    <col min="358" max="358" width="14.140625" bestFit="1" customWidth="1"/>
    <col min="359" max="359" width="12.85546875" bestFit="1" customWidth="1"/>
    <col min="360" max="360" width="2.28515625" bestFit="1" customWidth="1"/>
    <col min="361" max="363" width="3.28515625" bestFit="1" customWidth="1"/>
    <col min="364" max="364" width="4.42578125" bestFit="1" customWidth="1"/>
    <col min="365" max="365" width="16.140625" bestFit="1" customWidth="1"/>
    <col min="366" max="366" width="11.7109375" bestFit="1" customWidth="1"/>
  </cols>
  <sheetData>
    <row r="3" spans="1:2">
      <c r="A3" s="52" t="s">
        <v>153</v>
      </c>
      <c r="B3" s="53" t="s">
        <v>230</v>
      </c>
    </row>
    <row r="4" spans="1:2">
      <c r="A4" s="53" t="s">
        <v>212</v>
      </c>
      <c r="B4" s="53">
        <v>248</v>
      </c>
    </row>
    <row r="5" spans="1:2">
      <c r="A5" s="53" t="s">
        <v>177</v>
      </c>
      <c r="B5" s="53">
        <v>241</v>
      </c>
    </row>
    <row r="6" spans="1:2">
      <c r="A6" s="53" t="s">
        <v>195</v>
      </c>
      <c r="B6" s="53">
        <v>217</v>
      </c>
    </row>
    <row r="7" spans="1:2">
      <c r="A7" s="53" t="s">
        <v>194</v>
      </c>
      <c r="B7" s="53">
        <v>214</v>
      </c>
    </row>
    <row r="8" spans="1:2">
      <c r="A8" s="53" t="s">
        <v>191</v>
      </c>
      <c r="B8" s="53">
        <v>203</v>
      </c>
    </row>
    <row r="9" spans="1:2">
      <c r="A9" s="53" t="s">
        <v>198</v>
      </c>
      <c r="B9" s="53">
        <v>201</v>
      </c>
    </row>
    <row r="10" spans="1:2">
      <c r="A10" s="53" t="s">
        <v>218</v>
      </c>
      <c r="B10" s="53">
        <v>194</v>
      </c>
    </row>
    <row r="11" spans="1:2">
      <c r="A11" s="53" t="s">
        <v>217</v>
      </c>
      <c r="B11" s="53">
        <v>193</v>
      </c>
    </row>
    <row r="12" spans="1:2">
      <c r="A12" s="53" t="s">
        <v>203</v>
      </c>
      <c r="B12" s="53">
        <v>177</v>
      </c>
    </row>
    <row r="13" spans="1:2">
      <c r="A13" s="53" t="s">
        <v>187</v>
      </c>
      <c r="B13" s="53">
        <v>176</v>
      </c>
    </row>
    <row r="14" spans="1:2">
      <c r="A14" s="53" t="s">
        <v>186</v>
      </c>
      <c r="B14" s="53">
        <v>169</v>
      </c>
    </row>
    <row r="15" spans="1:2">
      <c r="A15" s="53" t="s">
        <v>188</v>
      </c>
      <c r="B15" s="53">
        <v>165</v>
      </c>
    </row>
    <row r="16" spans="1:2">
      <c r="A16" s="53" t="s">
        <v>196</v>
      </c>
      <c r="B16" s="53">
        <v>160</v>
      </c>
    </row>
    <row r="17" spans="1:2">
      <c r="A17" s="53" t="s">
        <v>214</v>
      </c>
      <c r="B17" s="53">
        <v>155</v>
      </c>
    </row>
    <row r="18" spans="1:2">
      <c r="A18" s="53" t="s">
        <v>178</v>
      </c>
      <c r="B18" s="53">
        <v>153</v>
      </c>
    </row>
    <row r="19" spans="1:2">
      <c r="A19" s="53" t="s">
        <v>189</v>
      </c>
      <c r="B19" s="53">
        <v>148</v>
      </c>
    </row>
    <row r="20" spans="1:2">
      <c r="A20" s="53" t="s">
        <v>209</v>
      </c>
      <c r="B20" s="53">
        <v>143</v>
      </c>
    </row>
    <row r="21" spans="1:2">
      <c r="A21" s="53" t="s">
        <v>193</v>
      </c>
      <c r="B21" s="53">
        <v>142</v>
      </c>
    </row>
    <row r="22" spans="1:2">
      <c r="A22" s="53" t="s">
        <v>199</v>
      </c>
      <c r="B22" s="53">
        <v>126</v>
      </c>
    </row>
    <row r="23" spans="1:2">
      <c r="A23" s="53" t="s">
        <v>190</v>
      </c>
      <c r="B23" s="53">
        <v>122</v>
      </c>
    </row>
    <row r="24" spans="1:2">
      <c r="A24" s="53" t="s">
        <v>202</v>
      </c>
      <c r="B24" s="53">
        <v>122</v>
      </c>
    </row>
    <row r="25" spans="1:2">
      <c r="A25" s="53" t="s">
        <v>52</v>
      </c>
      <c r="B25" s="53">
        <v>119</v>
      </c>
    </row>
    <row r="26" spans="1:2">
      <c r="A26" s="53" t="s">
        <v>206</v>
      </c>
      <c r="B26" s="53">
        <v>117</v>
      </c>
    </row>
    <row r="27" spans="1:2">
      <c r="A27" s="53" t="s">
        <v>176</v>
      </c>
      <c r="B27" s="53">
        <v>116</v>
      </c>
    </row>
    <row r="28" spans="1:2">
      <c r="A28" s="53" t="s">
        <v>179</v>
      </c>
      <c r="B28" s="53">
        <v>114</v>
      </c>
    </row>
    <row r="29" spans="1:2">
      <c r="A29" s="53" t="s">
        <v>210</v>
      </c>
      <c r="B29" s="53">
        <v>113</v>
      </c>
    </row>
    <row r="30" spans="1:2">
      <c r="A30" s="53" t="s">
        <v>224</v>
      </c>
      <c r="B30" s="53">
        <v>111</v>
      </c>
    </row>
    <row r="31" spans="1:2">
      <c r="A31" s="53" t="s">
        <v>184</v>
      </c>
      <c r="B31" s="53">
        <v>111</v>
      </c>
    </row>
    <row r="32" spans="1:2">
      <c r="A32" s="53" t="s">
        <v>220</v>
      </c>
      <c r="B32" s="53">
        <v>105</v>
      </c>
    </row>
    <row r="33" spans="1:2">
      <c r="A33" s="53" t="s">
        <v>229</v>
      </c>
      <c r="B33" s="53">
        <v>248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B9"/>
  <sheetViews>
    <sheetView workbookViewId="0">
      <selection activeCell="B7" sqref="B7"/>
    </sheetView>
  </sheetViews>
  <sheetFormatPr defaultRowHeight="15"/>
  <cols>
    <col min="1" max="1" width="12.5703125" bestFit="1" customWidth="1"/>
    <col min="2" max="2" width="16" bestFit="1" customWidth="1"/>
  </cols>
  <sheetData>
    <row r="2" spans="1:2">
      <c r="A2" s="51" t="s">
        <v>151</v>
      </c>
      <c r="B2" t="s">
        <v>226</v>
      </c>
    </row>
    <row r="3" spans="1:2">
      <c r="A3" t="s">
        <v>155</v>
      </c>
      <c r="B3">
        <v>9254</v>
      </c>
    </row>
    <row r="4" spans="1:2">
      <c r="A4" t="s">
        <v>163</v>
      </c>
      <c r="B4">
        <v>25672</v>
      </c>
    </row>
    <row r="5" spans="1:2">
      <c r="A5" t="s">
        <v>158</v>
      </c>
      <c r="B5">
        <v>12014</v>
      </c>
    </row>
    <row r="6" spans="1:2">
      <c r="A6" t="s">
        <v>170</v>
      </c>
      <c r="B6">
        <v>5326</v>
      </c>
    </row>
    <row r="7" spans="1:2">
      <c r="A7" t="s">
        <v>160</v>
      </c>
      <c r="B7">
        <v>1547</v>
      </c>
    </row>
    <row r="8" spans="1:2">
      <c r="A8" t="s">
        <v>215</v>
      </c>
      <c r="B8">
        <v>143</v>
      </c>
    </row>
    <row r="9" spans="1:2">
      <c r="A9" t="s">
        <v>229</v>
      </c>
      <c r="B9">
        <v>53956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Sheet6</vt:lpstr>
      <vt:lpstr>Sheet7</vt:lpstr>
      <vt:lpstr>Sheet8</vt:lpstr>
      <vt:lpstr>Centre_Dates</vt:lpstr>
      <vt:lpstr>Play_table</vt:lpstr>
      <vt:lpstr>Pupil_name</vt:lpstr>
      <vt:lpstr>Pupil_table</vt:lpstr>
      <vt:lpstr>Site_Code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Ramakrishna</cp:lastModifiedBy>
  <cp:revision/>
  <dcterms:created xsi:type="dcterms:W3CDTF">2023-02-21T08:18:39Z</dcterms:created>
  <dcterms:modified xsi:type="dcterms:W3CDTF">2023-02-24T04:41:19Z</dcterms:modified>
  <cp:category/>
  <cp:contentStatus/>
</cp:coreProperties>
</file>