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bhusana/Desktop/Purdue MBSAIM Notes, assignment and content/MGMT 67000B Business Analytics/Assignement 1/"/>
    </mc:Choice>
  </mc:AlternateContent>
  <xr:revisionPtr revIDLastSave="0" documentId="13_ncr:1_{BF38DC77-909A-6E4E-B8D2-EA610E6A0E31}" xr6:coauthVersionLast="47" xr6:coauthVersionMax="47" xr10:uidLastSave="{00000000-0000-0000-0000-000000000000}"/>
  <bookViews>
    <workbookView xWindow="1080" yWindow="1240" windowWidth="27640" windowHeight="16700" activeTab="2" xr2:uid="{657B9545-03D2-2240-8680-FB9812F732FF}"/>
  </bookViews>
  <sheets>
    <sheet name="1 and 2" sheetId="3" r:id="rId1"/>
    <sheet name="3 and 4" sheetId="1" r:id="rId2"/>
    <sheet name="5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3" l="1"/>
  <c r="B26" i="3" a="1"/>
  <c r="B26" i="3" s="1"/>
  <c r="B21" i="3" a="1"/>
  <c r="B21" i="3" s="1"/>
  <c r="C17" i="3"/>
  <c r="G37" i="3" s="1"/>
  <c r="C16" i="3"/>
  <c r="C43" i="1"/>
  <c r="C47" i="1" s="1"/>
  <c r="C50" i="1" s="1"/>
  <c r="C45" i="1"/>
  <c r="C39" i="1"/>
  <c r="C24" i="1"/>
  <c r="C21" i="1"/>
  <c r="C20" i="1"/>
  <c r="C22" i="1" s="1"/>
  <c r="C25" i="1" s="1"/>
  <c r="C14" i="1"/>
  <c r="C15" i="1" s="1"/>
  <c r="E8" i="1"/>
  <c r="H37" i="3" l="1"/>
  <c r="I37" i="3"/>
  <c r="B37" i="3"/>
  <c r="J37" i="3"/>
  <c r="C37" i="3"/>
  <c r="K37" i="3"/>
  <c r="D37" i="3"/>
  <c r="L37" i="3"/>
  <c r="E37" i="3"/>
  <c r="M37" i="3"/>
  <c r="E32" i="3"/>
  <c r="F32" i="3"/>
  <c r="M32" i="3"/>
  <c r="I32" i="3"/>
  <c r="B32" i="3"/>
  <c r="J32" i="3"/>
  <c r="G32" i="3"/>
  <c r="H32" i="3"/>
  <c r="C32" i="3"/>
  <c r="K32" i="3"/>
  <c r="D32" i="3"/>
  <c r="L32" i="3"/>
  <c r="B23" i="3"/>
  <c r="B28" i="3"/>
  <c r="B38" i="3" l="1" a="1"/>
  <c r="B38" i="3" s="1"/>
  <c r="B33" i="3" a="1"/>
  <c r="B3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<sst xmlns="http://schemas.openxmlformats.org/spreadsheetml/2006/main" count="93" uniqueCount="71">
  <si>
    <t>Q3</t>
  </si>
  <si>
    <t>Face cards</t>
  </si>
  <si>
    <t>total cards</t>
  </si>
  <si>
    <t>a</t>
  </si>
  <si>
    <t> Consider the experiment of drawing a single card from a standard 52-card deck.</t>
  </si>
  <si>
    <t>(a) What is the probability of drawing a face card (jack, queen, or king)?</t>
  </si>
  <si>
    <t>(b) If two cards are drawn without replacement, what is the probability that at least one of them is a face card?</t>
  </si>
  <si>
    <t>b</t>
  </si>
  <si>
    <t>Two cards are drawn without replcaement</t>
  </si>
  <si>
    <t>P(at lease one of the 2 is face cards)</t>
  </si>
  <si>
    <t>Method 1</t>
  </si>
  <si>
    <t>1-P(None of them will be face card)</t>
  </si>
  <si>
    <t>P(None of them will be face card)</t>
  </si>
  <si>
    <t>Method 2</t>
  </si>
  <si>
    <t>P(1st will be face card and 2nd will be non face)</t>
  </si>
  <si>
    <t>P(1st will be non-face card and 2nd will be face)</t>
  </si>
  <si>
    <t>P(both of them will be face cards)</t>
  </si>
  <si>
    <t>P(picked card will be Face card)</t>
  </si>
  <si>
    <t>Q4</t>
  </si>
  <si>
    <t>• If attempt is from a hacker, there is a 90% chance it will trigger a security alert.</t>
  </si>
  <si>
    <t>• If attempt is from a legitimate user, there is a 5% chance it will (falsely) trigger a security alert.</t>
  </si>
  <si>
    <t>(a) Given that a security alert was triggered, compute the probability that the login attempt was from a hacker.</t>
  </si>
  <si>
    <t>(b) The firm decides to automatically block login attempts if this posterior probability exceeds 50%. Should the system block an account whenever an alert is triggered? Explain.</t>
  </si>
  <si>
    <t>A cybersecurity firm monitors login attempts to detect suspicious activity. From past data, about 3% of all login attempts are from hackers. The system also found that:</t>
  </si>
  <si>
    <t>P(security alert | hacker)</t>
  </si>
  <si>
    <t>P(hacker)</t>
  </si>
  <si>
    <t>P(hacker | alert)</t>
  </si>
  <si>
    <t>P(alert)</t>
  </si>
  <si>
    <t>(P(alert | hacker)*P(hacker))/P(alert)</t>
  </si>
  <si>
    <t>P(alert | hacker)*P(hacker)</t>
  </si>
  <si>
    <t>(P(alert | non hacker)*P(non hacker)) + (P(alert | hacker) * P(hacker))</t>
  </si>
  <si>
    <t>P(alert | non hacker)*P(non hacker)</t>
  </si>
  <si>
    <t>P(alert | hacker) * P(hacker)</t>
  </si>
  <si>
    <t>P(security alert | legitimate)</t>
  </si>
  <si>
    <t>As the probability is less than 50% i.e., 35.7%, there is no need to block an account whenever event is triggered</t>
  </si>
  <si>
    <t>If it's blocked, the remaining 64.24%, which are the legitimate ones will also be blocked</t>
  </si>
  <si>
    <t>Given,</t>
  </si>
  <si>
    <t>Heavy Gaming: 4.8, 5.1, 5.3, 4.5, 4.2, 5.0, 4.7, 5.4, 4.9, 5.2, 4.6, 4.4</t>
  </si>
  <si>
    <t>Normal Usage: 9.5, 10.1, 9.8, 9.2, 9.9, 10.3, 9.7, 10.0, 9.6, 9.4, 10.2, 9.3</t>
  </si>
  <si>
    <t>(a) Calculate the mean battery life under both conditions.</t>
  </si>
  <si>
    <t>(b) Calculate the median of the heavy gaming battery life.</t>
  </si>
  <si>
    <t>(c) Which usage condition has the higher sample standard deviation?</t>
  </si>
  <si>
    <t>In smartphone battery testing, 12 phones were tested for battery life (in hours) under two different usage conditions: heavy gaming and normal usage. The following data were recorded:</t>
  </si>
  <si>
    <t>(a) 110 to 190</t>
  </si>
  <si>
    <t>(b) 130 to 170</t>
  </si>
  <si>
    <t>Suppose the distribution of weekly grocery spending is bell-shaped with a mean of 150 and a standard deviation of 20. Use the empirical rule to determine the percentage of data within each of the following ranges:</t>
  </si>
  <si>
    <t>mean</t>
  </si>
  <si>
    <t>SD</t>
  </si>
  <si>
    <t>Empirical rule:</t>
  </si>
  <si>
    <t>110 means it's 40 below 150 which is 2 times SD</t>
  </si>
  <si>
    <t>190 means its 40 above 150 which is 2 times SD</t>
  </si>
  <si>
    <t>170 means its 20 above 150 which is 1 time SD</t>
  </si>
  <si>
    <t>130 means it's 20 below 150 which is 1 times SD</t>
  </si>
  <si>
    <t>As per Empirical rule, as the range is with a difference of 2 times SD.</t>
  </si>
  <si>
    <t>So, the percentage of data will be 95% of data within that range</t>
  </si>
  <si>
    <t>So, the percentage of data will be 68% of data within that range</t>
  </si>
  <si>
    <t>Mean:</t>
  </si>
  <si>
    <t>Heavy Gaming</t>
  </si>
  <si>
    <t>Normal Usage</t>
  </si>
  <si>
    <t>Median:</t>
  </si>
  <si>
    <t>Heavy Gaming:</t>
  </si>
  <si>
    <t>Median is the average of 6th and 7th value</t>
  </si>
  <si>
    <t>c</t>
  </si>
  <si>
    <t>Standard Deviation:</t>
  </si>
  <si>
    <t>The Heavy gaming has higher Standard Deviation</t>
  </si>
  <si>
    <t>Correlation Coefficient</t>
  </si>
  <si>
    <t>It appears to be positive relationship</t>
  </si>
  <si>
    <t>5. The file Stock Price NVDA MSFT.xlsx contains daily closing prices for technology companies Nvidia (NVDA) and Microsoft (MSFT) in the past year (2024/8-2025/8).</t>
  </si>
  <si>
    <t>(a) Develop a scatter diagram with NVDA stock price on the horizontal axis and MSFT stock price on the vertical axis. What appears to be the relationship between these two stock prices?</t>
  </si>
  <si>
    <t>(b) Compute and interpret sample correlation coefficient. What does this value indicate about the relationship between these two stock prices.</t>
  </si>
  <si>
    <t>There appears to be positive relationship but it's highly concentrated between $100,000 and $150,000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</si>
</sst>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0.0000"/>
    <numFmt numFmtId="166" formatCode="0.000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1"/>
      <color rgb="FF000000"/>
      <name val="Helvetica"/>
      <family val="2"/>
    </font>
    <font>
      <b/>
      <sz val="11"/>
      <color rgb="FF000000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3" fillId="0" borderId="0" xfId="0" applyFont="1"/>
    <xf numFmtId="0" fontId="1" fillId="0" borderId="0" xfId="0" applyFont="1" applyAlignment="1">
      <alignment horizontal="left" indent="2"/>
    </xf>
    <xf numFmtId="0" fontId="4" fillId="0" borderId="0" xfId="0" applyFont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1" xfId="0" applyFont="1" applyBorder="1"/>
    <xf numFmtId="0" fontId="2" fillId="0" borderId="2" xfId="0" applyFont="1" applyBorder="1"/>
    <xf numFmtId="0" fontId="4" fillId="0" borderId="4" xfId="0" applyFont="1" applyBorder="1"/>
    <xf numFmtId="164" fontId="1" fillId="0" borderId="0" xfId="0" applyNumberFormat="1" applyFont="1"/>
    <xf numFmtId="10" fontId="1" fillId="0" borderId="0" xfId="0" applyNumberFormat="1" applyFont="1"/>
    <xf numFmtId="0" fontId="2" fillId="0" borderId="1" xfId="0" applyFont="1" applyBorder="1"/>
    <xf numFmtId="9" fontId="1" fillId="0" borderId="3" xfId="0" applyNumberFormat="1" applyFont="1" applyBorder="1"/>
    <xf numFmtId="0" fontId="2" fillId="0" borderId="4" xfId="0" applyFont="1" applyBorder="1"/>
    <xf numFmtId="9" fontId="1" fillId="0" borderId="5" xfId="0" applyNumberFormat="1" applyFont="1" applyBorder="1"/>
    <xf numFmtId="9" fontId="1" fillId="0" borderId="8" xfId="0" applyNumberFormat="1" applyFont="1" applyBorder="1"/>
    <xf numFmtId="165" fontId="1" fillId="0" borderId="0" xfId="0" applyNumberFormat="1" applyFont="1"/>
    <xf numFmtId="166" fontId="4" fillId="2" borderId="0" xfId="0" applyNumberFormat="1" applyFont="1" applyFill="1"/>
    <xf numFmtId="166" fontId="4" fillId="2" borderId="7" xfId="0" applyNumberFormat="1" applyFont="1" applyFill="1" applyBorder="1"/>
    <xf numFmtId="2" fontId="1" fillId="0" borderId="0" xfId="0" applyNumberFormat="1" applyFont="1"/>
    <xf numFmtId="2" fontId="4" fillId="0" borderId="0" xfId="0" applyNumberFormat="1" applyFont="1"/>
    <xf numFmtId="2" fontId="1" fillId="2" borderId="5" xfId="0" applyNumberFormat="1" applyFont="1" applyFill="1" applyBorder="1"/>
    <xf numFmtId="0" fontId="4" fillId="3" borderId="0" xfId="0" applyFont="1" applyFill="1"/>
    <xf numFmtId="2" fontId="3" fillId="3" borderId="0" xfId="0" applyNumberFormat="1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6</xdr:row>
      <xdr:rowOff>0</xdr:rowOff>
    </xdr:from>
    <xdr:to>
      <xdr:col>10</xdr:col>
      <xdr:colOff>355600</xdr:colOff>
      <xdr:row>28</xdr:row>
      <xdr:rowOff>71911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635D1C-CCCA-A92E-0844-801EF3AC2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016000"/>
          <a:ext cx="7772400" cy="4542311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32</xdr:row>
      <xdr:rowOff>0</xdr:rowOff>
    </xdr:from>
    <xdr:to>
      <xdr:col>10</xdr:col>
      <xdr:colOff>355600</xdr:colOff>
      <xdr:row>43</xdr:row>
      <xdr:rowOff>175830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4D7DFA-008A-746B-EE2F-39A6E626C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8200" y="6299200"/>
          <a:ext cx="7772400" cy="24110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D94B7-CC43-9D42-A4B8-2E1E2B79557F}">
  <dimension ref="A1:M62"/>
  <sheetViews>
    <sheetView topLeftCell="A14" workbookViewId="0">
      <selection activeCell="C37" sqref="C37"/>
    </sheetView>
  </sheetViews>
  <sheetFormatPr baseColWidth="10" defaultRowHeight="16" x14ac:dyDescent="0.2"/>
  <cols>
    <col min="1" max="1" width="10.83203125" style="1"/>
    <col min="2" max="2" width="12.83203125" style="1" customWidth="1"/>
    <col min="3" max="16384" width="10.83203125" style="1"/>
  </cols>
  <sheetData>
    <row r="1" spans="1:13" x14ac:dyDescent="0.2">
      <c r="A1" s="1">
        <v>1</v>
      </c>
      <c r="B1" s="2" t="s">
        <v>42</v>
      </c>
    </row>
    <row r="2" spans="1:13" x14ac:dyDescent="0.2">
      <c r="B2" s="2"/>
    </row>
    <row r="3" spans="1:13" x14ac:dyDescent="0.2">
      <c r="B3" s="2" t="s">
        <v>37</v>
      </c>
    </row>
    <row r="4" spans="1:13" x14ac:dyDescent="0.2">
      <c r="B4" s="2" t="s">
        <v>38</v>
      </c>
    </row>
    <row r="5" spans="1:13" x14ac:dyDescent="0.2">
      <c r="B5" s="2" t="s">
        <v>39</v>
      </c>
    </row>
    <row r="6" spans="1:13" x14ac:dyDescent="0.2">
      <c r="B6" s="2" t="s">
        <v>40</v>
      </c>
    </row>
    <row r="7" spans="1:13" x14ac:dyDescent="0.2">
      <c r="B7" s="2" t="s">
        <v>41</v>
      </c>
    </row>
    <row r="9" spans="1:13" x14ac:dyDescent="0.2">
      <c r="B9" s="2" t="s">
        <v>37</v>
      </c>
    </row>
    <row r="10" spans="1:13" x14ac:dyDescent="0.2">
      <c r="B10" s="1">
        <v>4.8</v>
      </c>
      <c r="C10" s="1">
        <v>5.0999999999999996</v>
      </c>
      <c r="D10" s="1">
        <v>5.3</v>
      </c>
      <c r="E10" s="1">
        <v>4.5</v>
      </c>
      <c r="F10" s="1">
        <v>4.2</v>
      </c>
      <c r="G10" s="1">
        <v>5</v>
      </c>
      <c r="H10" s="1">
        <v>4.7</v>
      </c>
      <c r="I10" s="1">
        <v>5.4</v>
      </c>
      <c r="J10" s="1">
        <v>4.9000000000000004</v>
      </c>
      <c r="K10" s="1">
        <v>5.2</v>
      </c>
      <c r="L10" s="1">
        <v>4.5999999999999996</v>
      </c>
      <c r="M10" s="1">
        <v>4.4000000000000004</v>
      </c>
    </row>
    <row r="12" spans="1:13" x14ac:dyDescent="0.2">
      <c r="B12" s="2" t="s">
        <v>38</v>
      </c>
    </row>
    <row r="13" spans="1:13" x14ac:dyDescent="0.2">
      <c r="B13" s="1">
        <v>9.5</v>
      </c>
      <c r="C13" s="1">
        <v>10.1</v>
      </c>
      <c r="D13" s="1">
        <v>9.8000000000000007</v>
      </c>
      <c r="E13" s="1">
        <v>9.1999999999999993</v>
      </c>
      <c r="F13" s="1">
        <v>9.9</v>
      </c>
      <c r="G13" s="1">
        <v>10.3</v>
      </c>
      <c r="H13" s="1">
        <v>9.6999999999999993</v>
      </c>
      <c r="I13" s="1">
        <v>10</v>
      </c>
      <c r="J13" s="1">
        <v>9.6</v>
      </c>
      <c r="K13" s="1">
        <v>9.4</v>
      </c>
      <c r="L13" s="1">
        <v>10.199999999999999</v>
      </c>
      <c r="M13" s="1">
        <v>9.3000000000000007</v>
      </c>
    </row>
    <row r="15" spans="1:13" x14ac:dyDescent="0.2">
      <c r="A15" s="1" t="s">
        <v>3</v>
      </c>
      <c r="B15" s="1" t="s">
        <v>56</v>
      </c>
    </row>
    <row r="16" spans="1:13" x14ac:dyDescent="0.2">
      <c r="B16" s="1" t="s">
        <v>57</v>
      </c>
      <c r="C16" s="27">
        <f>SUM(B10:M10)/COUNT(B10:M10)</f>
        <v>4.8416666666666668</v>
      </c>
    </row>
    <row r="17" spans="1:13" x14ac:dyDescent="0.2">
      <c r="B17" s="1" t="s">
        <v>58</v>
      </c>
      <c r="C17" s="27">
        <f>SUM(B13:M13)/COUNT(B13:M13)</f>
        <v>9.75</v>
      </c>
    </row>
    <row r="19" spans="1:13" x14ac:dyDescent="0.2">
      <c r="A19" s="1" t="s">
        <v>7</v>
      </c>
      <c r="B19" s="10" t="s">
        <v>59</v>
      </c>
    </row>
    <row r="20" spans="1:13" x14ac:dyDescent="0.2">
      <c r="B20" s="1" t="s">
        <v>60</v>
      </c>
    </row>
    <row r="21" spans="1:13" x14ac:dyDescent="0.2">
      <c r="B21" s="1" cm="1">
        <f t="array" ref="B21:M21">_xlfn._xlws.SORT(B10:M10,1,1,TRUE)</f>
        <v>4.2</v>
      </c>
      <c r="C21" s="1">
        <v>4.4000000000000004</v>
      </c>
      <c r="D21" s="1">
        <v>4.5</v>
      </c>
      <c r="E21" s="1">
        <v>4.5999999999999996</v>
      </c>
      <c r="F21" s="1">
        <v>4.7</v>
      </c>
      <c r="G21" s="30">
        <v>4.8</v>
      </c>
      <c r="H21" s="30">
        <v>4.9000000000000004</v>
      </c>
      <c r="I21" s="1">
        <v>5</v>
      </c>
      <c r="J21" s="1">
        <v>5.0999999999999996</v>
      </c>
      <c r="K21" s="1">
        <v>5.2</v>
      </c>
      <c r="L21" s="1">
        <v>5.3</v>
      </c>
      <c r="M21" s="1">
        <v>5.4</v>
      </c>
    </row>
    <row r="22" spans="1:13" x14ac:dyDescent="0.2">
      <c r="B22" s="1" t="s">
        <v>61</v>
      </c>
    </row>
    <row r="23" spans="1:13" x14ac:dyDescent="0.2">
      <c r="B23" s="1">
        <f>SUM(G21:H21)/2</f>
        <v>4.8499999999999996</v>
      </c>
    </row>
    <row r="25" spans="1:13" x14ac:dyDescent="0.2">
      <c r="B25" s="1" t="s">
        <v>58</v>
      </c>
    </row>
    <row r="26" spans="1:13" x14ac:dyDescent="0.2">
      <c r="B26" s="1" cm="1">
        <f t="array" ref="B26:M26">_xlfn._xlws.SORT(B13:M13,1,1,TRUE)</f>
        <v>9.1999999999999993</v>
      </c>
      <c r="C26" s="1">
        <v>9.3000000000000007</v>
      </c>
      <c r="D26" s="1">
        <v>9.4</v>
      </c>
      <c r="E26" s="1">
        <v>9.5</v>
      </c>
      <c r="F26" s="1">
        <v>9.6</v>
      </c>
      <c r="G26" s="30">
        <v>9.6999999999999993</v>
      </c>
      <c r="H26" s="30">
        <v>9.8000000000000007</v>
      </c>
      <c r="I26" s="1">
        <v>9.9</v>
      </c>
      <c r="J26" s="1">
        <v>10</v>
      </c>
      <c r="K26" s="1">
        <v>10.1</v>
      </c>
      <c r="L26" s="1">
        <v>10.199999999999999</v>
      </c>
      <c r="M26" s="1">
        <v>10.3</v>
      </c>
    </row>
    <row r="27" spans="1:13" x14ac:dyDescent="0.2">
      <c r="B27" s="1" t="s">
        <v>61</v>
      </c>
    </row>
    <row r="28" spans="1:13" x14ac:dyDescent="0.2">
      <c r="B28" s="1">
        <f>SUM(G26:H26)/2</f>
        <v>9.75</v>
      </c>
    </row>
    <row r="30" spans="1:13" x14ac:dyDescent="0.2">
      <c r="A30" s="1" t="s">
        <v>62</v>
      </c>
      <c r="B30" s="1" t="s">
        <v>63</v>
      </c>
    </row>
    <row r="31" spans="1:13" x14ac:dyDescent="0.2">
      <c r="B31" s="1" t="s">
        <v>60</v>
      </c>
    </row>
    <row r="32" spans="1:13" x14ac:dyDescent="0.2">
      <c r="B32" s="24">
        <f>(B10-$C$16)^2</f>
        <v>1.7361111111111357E-3</v>
      </c>
      <c r="C32" s="24">
        <f t="shared" ref="C32:M32" si="0">(C10-$C$16)^2</f>
        <v>6.6736111111110871E-2</v>
      </c>
      <c r="D32" s="24">
        <f t="shared" si="0"/>
        <v>0.21006944444444417</v>
      </c>
      <c r="E32" s="24">
        <f t="shared" si="0"/>
        <v>0.11673611111111119</v>
      </c>
      <c r="F32" s="24">
        <f t="shared" si="0"/>
        <v>0.41173611111111103</v>
      </c>
      <c r="G32" s="24">
        <f t="shared" si="0"/>
        <v>2.5069444444444408E-2</v>
      </c>
      <c r="H32" s="24">
        <f t="shared" si="0"/>
        <v>2.0069444444444428E-2</v>
      </c>
      <c r="I32" s="24">
        <f t="shared" si="0"/>
        <v>0.31173611111111138</v>
      </c>
      <c r="J32" s="24">
        <f t="shared" si="0"/>
        <v>3.4027777777778053E-3</v>
      </c>
      <c r="K32" s="24">
        <f t="shared" si="0"/>
        <v>0.12840277777777781</v>
      </c>
      <c r="L32" s="24">
        <f t="shared" si="0"/>
        <v>5.8402777777778005E-2</v>
      </c>
      <c r="M32" s="24">
        <f t="shared" si="0"/>
        <v>0.19506944444444424</v>
      </c>
    </row>
    <row r="33" spans="1:13" x14ac:dyDescent="0.2">
      <c r="B33" s="28" cm="1">
        <f t="array" ref="B33">SQRT(SUM(B32:M32/COUNT(B10:M10)))</f>
        <v>0.35930101895516831</v>
      </c>
    </row>
    <row r="35" spans="1:13" x14ac:dyDescent="0.2">
      <c r="A35" s="1" t="s">
        <v>62</v>
      </c>
      <c r="B35" s="1" t="s">
        <v>63</v>
      </c>
    </row>
    <row r="36" spans="1:13" x14ac:dyDescent="0.2">
      <c r="B36" s="1" t="s">
        <v>60</v>
      </c>
    </row>
    <row r="37" spans="1:13" x14ac:dyDescent="0.2">
      <c r="B37" s="24">
        <f>(B13-$C$17)^2</f>
        <v>6.25E-2</v>
      </c>
      <c r="C37" s="24">
        <f t="shared" ref="C37:M37" si="1">(C13-$C$17)^2</f>
        <v>0.12249999999999975</v>
      </c>
      <c r="D37" s="24">
        <f t="shared" si="1"/>
        <v>2.5000000000000712E-3</v>
      </c>
      <c r="E37" s="24">
        <f t="shared" si="1"/>
        <v>0.30250000000000077</v>
      </c>
      <c r="F37" s="24">
        <f t="shared" si="1"/>
        <v>2.2500000000000107E-2</v>
      </c>
      <c r="G37" s="24">
        <f t="shared" si="1"/>
        <v>0.30250000000000077</v>
      </c>
      <c r="H37" s="24">
        <f t="shared" si="1"/>
        <v>2.5000000000000712E-3</v>
      </c>
      <c r="I37" s="24">
        <f t="shared" si="1"/>
        <v>6.25E-2</v>
      </c>
      <c r="J37" s="24">
        <f t="shared" si="1"/>
        <v>2.2500000000000107E-2</v>
      </c>
      <c r="K37" s="24">
        <f t="shared" si="1"/>
        <v>0.12249999999999975</v>
      </c>
      <c r="L37" s="24">
        <f t="shared" si="1"/>
        <v>0.20249999999999935</v>
      </c>
      <c r="M37" s="24">
        <f t="shared" si="1"/>
        <v>0.20249999999999935</v>
      </c>
    </row>
    <row r="38" spans="1:13" x14ac:dyDescent="0.2">
      <c r="B38" s="28" cm="1">
        <f t="array" ref="B38">SQRT(SUM(B37:M37/COUNT(B13:M13)))</f>
        <v>0.34520525295346632</v>
      </c>
    </row>
    <row r="39" spans="1:13" x14ac:dyDescent="0.2">
      <c r="B39" s="31" t="s">
        <v>64</v>
      </c>
    </row>
    <row r="40" spans="1:13" x14ac:dyDescent="0.2">
      <c r="B40" s="28"/>
    </row>
    <row r="41" spans="1:13" x14ac:dyDescent="0.2">
      <c r="A41" s="1">
        <v>2</v>
      </c>
      <c r="B41" s="2" t="s">
        <v>45</v>
      </c>
    </row>
    <row r="42" spans="1:13" x14ac:dyDescent="0.2">
      <c r="B42" s="2" t="s">
        <v>43</v>
      </c>
    </row>
    <row r="43" spans="1:13" x14ac:dyDescent="0.2">
      <c r="B43" s="2" t="s">
        <v>44</v>
      </c>
    </row>
    <row r="45" spans="1:13" x14ac:dyDescent="0.2">
      <c r="B45" s="2" t="s">
        <v>46</v>
      </c>
      <c r="C45" s="1">
        <v>150</v>
      </c>
    </row>
    <row r="46" spans="1:13" x14ac:dyDescent="0.2">
      <c r="B46" s="2" t="s">
        <v>47</v>
      </c>
      <c r="C46" s="1">
        <v>20</v>
      </c>
    </row>
    <row r="48" spans="1:13" x14ac:dyDescent="0.2">
      <c r="A48" s="1" t="s">
        <v>3</v>
      </c>
      <c r="B48" s="2" t="s">
        <v>48</v>
      </c>
    </row>
    <row r="50" spans="1:2" x14ac:dyDescent="0.2">
      <c r="B50" s="1" t="s">
        <v>49</v>
      </c>
    </row>
    <row r="51" spans="1:2" x14ac:dyDescent="0.2">
      <c r="B51" s="1" t="s">
        <v>50</v>
      </c>
    </row>
    <row r="53" spans="1:2" x14ac:dyDescent="0.2">
      <c r="B53" s="1" t="s">
        <v>53</v>
      </c>
    </row>
    <row r="54" spans="1:2" x14ac:dyDescent="0.2">
      <c r="B54" s="1" t="s">
        <v>54</v>
      </c>
    </row>
    <row r="56" spans="1:2" x14ac:dyDescent="0.2">
      <c r="A56" s="1" t="s">
        <v>7</v>
      </c>
      <c r="B56" s="2" t="s">
        <v>48</v>
      </c>
    </row>
    <row r="58" spans="1:2" x14ac:dyDescent="0.2">
      <c r="B58" s="1" t="s">
        <v>52</v>
      </c>
    </row>
    <row r="59" spans="1:2" x14ac:dyDescent="0.2">
      <c r="B59" s="1" t="s">
        <v>51</v>
      </c>
    </row>
    <row r="61" spans="1:2" x14ac:dyDescent="0.2">
      <c r="B61" s="1" t="s">
        <v>53</v>
      </c>
    </row>
    <row r="62" spans="1:2" x14ac:dyDescent="0.2">
      <c r="B62" s="1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7E19-EBAC-DE4A-8E9F-597A3257EC08}">
  <dimension ref="A1:E55"/>
  <sheetViews>
    <sheetView workbookViewId="0">
      <selection activeCell="B24" sqref="B24"/>
    </sheetView>
  </sheetViews>
  <sheetFormatPr baseColWidth="10" defaultRowHeight="16" x14ac:dyDescent="0.2"/>
  <cols>
    <col min="1" max="1" width="10.83203125" style="1"/>
    <col min="2" max="2" width="92" style="1" bestFit="1" customWidth="1"/>
    <col min="3" max="3" width="20.33203125" style="1" bestFit="1" customWidth="1"/>
    <col min="4" max="16384" width="10.83203125" style="1"/>
  </cols>
  <sheetData>
    <row r="1" spans="1:5" x14ac:dyDescent="0.2">
      <c r="B1" s="2" t="s">
        <v>4</v>
      </c>
    </row>
    <row r="2" spans="1:5" x14ac:dyDescent="0.2">
      <c r="B2" s="2" t="s">
        <v>5</v>
      </c>
    </row>
    <row r="3" spans="1:5" x14ac:dyDescent="0.2">
      <c r="B3" s="2" t="s">
        <v>6</v>
      </c>
    </row>
    <row r="4" spans="1:5" x14ac:dyDescent="0.2">
      <c r="B4" s="2"/>
    </row>
    <row r="5" spans="1:5" x14ac:dyDescent="0.2">
      <c r="A5" s="3" t="s">
        <v>0</v>
      </c>
      <c r="B5" s="4" t="s">
        <v>1</v>
      </c>
      <c r="C5" s="4">
        <v>12</v>
      </c>
      <c r="D5" s="4"/>
      <c r="E5" s="5"/>
    </row>
    <row r="6" spans="1:5" x14ac:dyDescent="0.2">
      <c r="A6" s="6"/>
      <c r="B6" s="1" t="s">
        <v>2</v>
      </c>
      <c r="C6" s="1">
        <v>52</v>
      </c>
      <c r="E6" s="7"/>
    </row>
    <row r="7" spans="1:5" x14ac:dyDescent="0.2">
      <c r="A7" s="6"/>
      <c r="E7" s="7"/>
    </row>
    <row r="8" spans="1:5" x14ac:dyDescent="0.2">
      <c r="A8" s="6" t="s">
        <v>3</v>
      </c>
      <c r="B8" s="1" t="s">
        <v>17</v>
      </c>
      <c r="C8" s="1">
        <v>12</v>
      </c>
      <c r="D8" s="1">
        <v>52</v>
      </c>
      <c r="E8" s="29">
        <f>C8/D8</f>
        <v>0.23076923076923078</v>
      </c>
    </row>
    <row r="9" spans="1:5" x14ac:dyDescent="0.2">
      <c r="A9" s="6"/>
      <c r="E9" s="7"/>
    </row>
    <row r="10" spans="1:5" x14ac:dyDescent="0.2">
      <c r="A10" s="6" t="s">
        <v>7</v>
      </c>
      <c r="B10" s="1" t="s">
        <v>8</v>
      </c>
      <c r="E10" s="7"/>
    </row>
    <row r="11" spans="1:5" x14ac:dyDescent="0.2">
      <c r="A11" s="6"/>
      <c r="B11" s="1" t="s">
        <v>9</v>
      </c>
      <c r="E11" s="7"/>
    </row>
    <row r="12" spans="1:5" x14ac:dyDescent="0.2">
      <c r="A12" s="6"/>
      <c r="B12" s="8" t="s">
        <v>10</v>
      </c>
      <c r="E12" s="7"/>
    </row>
    <row r="13" spans="1:5" x14ac:dyDescent="0.2">
      <c r="A13" s="6"/>
      <c r="B13" s="1" t="s">
        <v>9</v>
      </c>
      <c r="C13" s="1" t="s">
        <v>11</v>
      </c>
      <c r="E13" s="7"/>
    </row>
    <row r="14" spans="1:5" x14ac:dyDescent="0.2">
      <c r="A14" s="6"/>
      <c r="B14" s="1" t="s">
        <v>12</v>
      </c>
      <c r="C14" s="27">
        <f>(40/52)*(39/51)</f>
        <v>0.58823529411764708</v>
      </c>
      <c r="E14" s="7"/>
    </row>
    <row r="15" spans="1:5" x14ac:dyDescent="0.2">
      <c r="A15" s="6"/>
      <c r="C15" s="25">
        <f>1-C14</f>
        <v>0.41176470588235292</v>
      </c>
      <c r="E15" s="7"/>
    </row>
    <row r="16" spans="1:5" x14ac:dyDescent="0.2">
      <c r="A16" s="6"/>
      <c r="C16" s="27"/>
      <c r="E16" s="7"/>
    </row>
    <row r="17" spans="1:5" x14ac:dyDescent="0.2">
      <c r="A17" s="6"/>
      <c r="C17" s="27"/>
      <c r="E17" s="7"/>
    </row>
    <row r="18" spans="1:5" x14ac:dyDescent="0.2">
      <c r="A18" s="6"/>
      <c r="B18" s="8" t="s">
        <v>13</v>
      </c>
      <c r="C18" s="27"/>
      <c r="E18" s="7"/>
    </row>
    <row r="19" spans="1:5" x14ac:dyDescent="0.2">
      <c r="A19" s="6"/>
      <c r="B19" s="1" t="s">
        <v>9</v>
      </c>
      <c r="C19" s="27"/>
      <c r="E19" s="7"/>
    </row>
    <row r="20" spans="1:5" x14ac:dyDescent="0.2">
      <c r="A20" s="6"/>
      <c r="B20" s="9" t="s">
        <v>14</v>
      </c>
      <c r="C20" s="27">
        <f>(12/52)*(40/51)</f>
        <v>0.18099547511312217</v>
      </c>
      <c r="E20" s="7"/>
    </row>
    <row r="21" spans="1:5" x14ac:dyDescent="0.2">
      <c r="A21" s="6"/>
      <c r="B21" s="9" t="s">
        <v>15</v>
      </c>
      <c r="C21" s="27">
        <f>(40/52)*12/51</f>
        <v>0.1809954751131222</v>
      </c>
      <c r="E21" s="7"/>
    </row>
    <row r="22" spans="1:5" x14ac:dyDescent="0.2">
      <c r="A22" s="6"/>
      <c r="C22" s="28">
        <f>SUM(C20:C21)</f>
        <v>0.36199095022624439</v>
      </c>
      <c r="E22" s="7"/>
    </row>
    <row r="23" spans="1:5" x14ac:dyDescent="0.2">
      <c r="A23" s="6"/>
      <c r="C23" s="27"/>
      <c r="E23" s="7"/>
    </row>
    <row r="24" spans="1:5" x14ac:dyDescent="0.2">
      <c r="A24" s="6"/>
      <c r="B24" s="1" t="s">
        <v>16</v>
      </c>
      <c r="C24" s="28">
        <f>(12/52)*(11/51)</f>
        <v>4.9773755656108601E-2</v>
      </c>
      <c r="E24" s="7"/>
    </row>
    <row r="25" spans="1:5" x14ac:dyDescent="0.2">
      <c r="A25" s="11"/>
      <c r="B25" s="12"/>
      <c r="C25" s="26">
        <f>SUM(C24,C22)</f>
        <v>0.41176470588235298</v>
      </c>
      <c r="D25" s="12"/>
      <c r="E25" s="13"/>
    </row>
    <row r="27" spans="1:5" x14ac:dyDescent="0.2">
      <c r="A27" s="14" t="s">
        <v>18</v>
      </c>
      <c r="B27" s="15" t="s">
        <v>23</v>
      </c>
      <c r="C27" s="4"/>
      <c r="D27" s="4"/>
      <c r="E27" s="5"/>
    </row>
    <row r="28" spans="1:5" x14ac:dyDescent="0.2">
      <c r="A28" s="6"/>
      <c r="B28" s="2" t="s">
        <v>19</v>
      </c>
      <c r="E28" s="7"/>
    </row>
    <row r="29" spans="1:5" x14ac:dyDescent="0.2">
      <c r="A29" s="6"/>
      <c r="B29" s="2" t="s">
        <v>20</v>
      </c>
      <c r="E29" s="7"/>
    </row>
    <row r="30" spans="1:5" x14ac:dyDescent="0.2">
      <c r="A30" s="6"/>
      <c r="B30" s="2" t="s">
        <v>21</v>
      </c>
      <c r="E30" s="7"/>
    </row>
    <row r="31" spans="1:5" x14ac:dyDescent="0.2">
      <c r="A31" s="6"/>
      <c r="B31" s="2" t="s">
        <v>22</v>
      </c>
      <c r="E31" s="7"/>
    </row>
    <row r="32" spans="1:5" x14ac:dyDescent="0.2">
      <c r="A32" s="6"/>
      <c r="B32" s="1" t="s">
        <v>36</v>
      </c>
      <c r="E32" s="7"/>
    </row>
    <row r="33" spans="1:5" x14ac:dyDescent="0.2">
      <c r="A33" s="16" t="s">
        <v>3</v>
      </c>
      <c r="B33" s="19" t="s">
        <v>24</v>
      </c>
      <c r="C33" s="20">
        <v>0.9</v>
      </c>
      <c r="E33" s="7"/>
    </row>
    <row r="34" spans="1:5" x14ac:dyDescent="0.2">
      <c r="A34" s="6"/>
      <c r="B34" s="21" t="s">
        <v>33</v>
      </c>
      <c r="C34" s="22">
        <v>0.05</v>
      </c>
      <c r="E34" s="7"/>
    </row>
    <row r="35" spans="1:5" x14ac:dyDescent="0.2">
      <c r="A35" s="6"/>
      <c r="B35" s="11" t="s">
        <v>25</v>
      </c>
      <c r="C35" s="23">
        <v>0.03</v>
      </c>
      <c r="E35" s="7"/>
    </row>
    <row r="36" spans="1:5" x14ac:dyDescent="0.2">
      <c r="A36" s="6"/>
      <c r="E36" s="7"/>
    </row>
    <row r="37" spans="1:5" x14ac:dyDescent="0.2">
      <c r="A37" s="6"/>
      <c r="B37" s="10" t="s">
        <v>26</v>
      </c>
      <c r="C37" s="1" t="s">
        <v>28</v>
      </c>
      <c r="E37" s="7"/>
    </row>
    <row r="38" spans="1:5" x14ac:dyDescent="0.2">
      <c r="A38" s="6"/>
      <c r="C38" s="17"/>
      <c r="E38" s="7"/>
    </row>
    <row r="39" spans="1:5" x14ac:dyDescent="0.2">
      <c r="A39" s="6"/>
      <c r="B39" s="1" t="s">
        <v>29</v>
      </c>
      <c r="C39" s="17">
        <f>C33*C35</f>
        <v>2.7E-2</v>
      </c>
      <c r="E39" s="7"/>
    </row>
    <row r="40" spans="1:5" x14ac:dyDescent="0.2">
      <c r="A40" s="6"/>
      <c r="E40" s="7"/>
    </row>
    <row r="41" spans="1:5" x14ac:dyDescent="0.2">
      <c r="A41" s="6"/>
      <c r="B41" s="1" t="s">
        <v>27</v>
      </c>
      <c r="C41" s="1" t="s">
        <v>30</v>
      </c>
      <c r="E41" s="7"/>
    </row>
    <row r="42" spans="1:5" x14ac:dyDescent="0.2">
      <c r="A42" s="6"/>
      <c r="E42" s="7"/>
    </row>
    <row r="43" spans="1:5" x14ac:dyDescent="0.2">
      <c r="A43" s="6"/>
      <c r="B43" s="1" t="s">
        <v>31</v>
      </c>
      <c r="C43" s="17">
        <f>(C34)*(1-C35)</f>
        <v>4.8500000000000001E-2</v>
      </c>
      <c r="E43" s="7"/>
    </row>
    <row r="44" spans="1:5" x14ac:dyDescent="0.2">
      <c r="A44" s="6"/>
      <c r="E44" s="7"/>
    </row>
    <row r="45" spans="1:5" x14ac:dyDescent="0.2">
      <c r="A45" s="6"/>
      <c r="B45" s="1" t="s">
        <v>32</v>
      </c>
      <c r="C45" s="17">
        <f>C33*C35</f>
        <v>2.7E-2</v>
      </c>
      <c r="E45" s="7"/>
    </row>
    <row r="46" spans="1:5" x14ac:dyDescent="0.2">
      <c r="A46" s="6"/>
      <c r="E46" s="7"/>
    </row>
    <row r="47" spans="1:5" x14ac:dyDescent="0.2">
      <c r="A47" s="6"/>
      <c r="B47" s="10" t="s">
        <v>27</v>
      </c>
      <c r="C47" s="17">
        <f>C43+C45</f>
        <v>7.5499999999999998E-2</v>
      </c>
      <c r="E47" s="7"/>
    </row>
    <row r="48" spans="1:5" x14ac:dyDescent="0.2">
      <c r="A48" s="6"/>
      <c r="E48" s="7"/>
    </row>
    <row r="49" spans="1:5" x14ac:dyDescent="0.2">
      <c r="A49" s="6"/>
      <c r="E49" s="7"/>
    </row>
    <row r="50" spans="1:5" x14ac:dyDescent="0.2">
      <c r="A50" s="6"/>
      <c r="B50" s="10" t="s">
        <v>26</v>
      </c>
      <c r="C50" s="18">
        <f>C39/C47</f>
        <v>0.35761589403973509</v>
      </c>
      <c r="E50" s="7"/>
    </row>
    <row r="51" spans="1:5" x14ac:dyDescent="0.2">
      <c r="A51" s="6"/>
      <c r="E51" s="7"/>
    </row>
    <row r="52" spans="1:5" x14ac:dyDescent="0.2">
      <c r="A52" s="6"/>
      <c r="E52" s="7"/>
    </row>
    <row r="53" spans="1:5" x14ac:dyDescent="0.2">
      <c r="A53" s="16" t="s">
        <v>7</v>
      </c>
      <c r="B53" s="1" t="s">
        <v>34</v>
      </c>
      <c r="E53" s="7"/>
    </row>
    <row r="54" spans="1:5" x14ac:dyDescent="0.2">
      <c r="A54" s="6"/>
      <c r="B54" s="1" t="s">
        <v>35</v>
      </c>
      <c r="E54" s="7"/>
    </row>
    <row r="55" spans="1:5" x14ac:dyDescent="0.2">
      <c r="A55" s="11"/>
      <c r="B55" s="12"/>
      <c r="C55" s="12"/>
      <c r="D55" s="12"/>
      <c r="E55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BC996-3683-024F-B538-11B3D647539F}">
  <dimension ref="A1:B32"/>
  <sheetViews>
    <sheetView tabSelected="1" workbookViewId="0">
      <selection activeCell="A31" sqref="A31"/>
    </sheetView>
  </sheetViews>
  <sheetFormatPr baseColWidth="10" defaultRowHeight="16" x14ac:dyDescent="0.2"/>
  <sheetData>
    <row r="1" spans="1:2" x14ac:dyDescent="0.2">
      <c r="A1" s="34" t="s">
        <v>67</v>
      </c>
    </row>
    <row r="2" spans="1:2" x14ac:dyDescent="0.2">
      <c r="A2" s="34"/>
    </row>
    <row r="3" spans="1:2" x14ac:dyDescent="0.2">
      <c r="A3" s="34" t="s">
        <v>68</v>
      </c>
    </row>
    <row r="4" spans="1:2" x14ac:dyDescent="0.2">
      <c r="A4" s="34" t="s">
        <v>69</v>
      </c>
    </row>
    <row r="5" spans="1:2" x14ac:dyDescent="0.2">
      <c r="A5" s="32"/>
    </row>
    <row r="6" spans="1:2" x14ac:dyDescent="0.2">
      <c r="A6" s="35" t="s">
        <v>3</v>
      </c>
      <c r="B6" t="s">
        <v>70</v>
      </c>
    </row>
    <row r="7" spans="1:2" x14ac:dyDescent="0.2">
      <c r="A7" s="34"/>
    </row>
    <row r="31" spans="1:2" x14ac:dyDescent="0.2">
      <c r="A31" s="32" t="s">
        <v>7</v>
      </c>
      <c r="B31" s="32" t="s">
        <v>65</v>
      </c>
    </row>
    <row r="32" spans="1:2" x14ac:dyDescent="0.2">
      <c r="B32" s="33" t="s">
        <v>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 and 2</vt:lpstr>
      <vt:lpstr>3 and 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Ramana prabhu Sana</dc:creator>
  <cp:lastModifiedBy>Ramana prabhu Sana</cp:lastModifiedBy>
  <dcterms:created xsi:type="dcterms:W3CDTF">2025-09-02T03:20:55Z</dcterms:created>
  <dcterms:modified xsi:type="dcterms:W3CDTF">2025-09-03T03:33:20Z</dcterms:modified>
</cp:coreProperties>
</file>