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an\Desktop\"/>
    </mc:Choice>
  </mc:AlternateContent>
  <bookViews>
    <workbookView xWindow="240" yWindow="132" windowWidth="19440" windowHeight="7248" activeTab="4"/>
  </bookViews>
  <sheets>
    <sheet name="Bisection 1" sheetId="1" r:id="rId1"/>
    <sheet name="Bisection 2" sheetId="2" r:id="rId2"/>
    <sheet name="Secant" sheetId="3" r:id="rId3"/>
    <sheet name="Newton's" sheetId="4" r:id="rId4"/>
    <sheet name="Regula Falsi" sheetId="5" r:id="rId5"/>
  </sheets>
  <calcPr calcId="162913"/>
</workbook>
</file>

<file path=xl/calcChain.xml><?xml version="1.0" encoding="utf-8"?>
<calcChain xmlns="http://schemas.openxmlformats.org/spreadsheetml/2006/main">
  <c r="F4" i="1" l="1"/>
  <c r="C5" i="3" l="1"/>
  <c r="E5" i="3" s="1"/>
  <c r="E13" i="3"/>
  <c r="E12" i="3"/>
  <c r="C4" i="3" l="1"/>
  <c r="E4" i="3" s="1"/>
  <c r="F4" i="3" l="1"/>
  <c r="G4" i="3" s="1"/>
  <c r="E4" i="5"/>
  <c r="H4" i="3" l="1"/>
  <c r="I4" i="3" s="1"/>
  <c r="J4" i="3" s="1"/>
  <c r="D5" i="3"/>
  <c r="F5" i="3" l="1"/>
  <c r="C6" i="3"/>
  <c r="G5" i="3"/>
  <c r="E6" i="3" l="1"/>
  <c r="D6" i="3"/>
  <c r="H5" i="3"/>
  <c r="I5" i="3" s="1"/>
  <c r="J5" i="3" s="1"/>
  <c r="F6" i="3" l="1"/>
  <c r="G6" i="3" s="1"/>
  <c r="C7" i="3"/>
  <c r="E7" i="3" s="1"/>
  <c r="D7" i="3" l="1"/>
  <c r="F7" i="3" s="1"/>
  <c r="G7" i="3" s="1"/>
  <c r="H7" i="3" s="1"/>
  <c r="I7" i="3" s="1"/>
  <c r="J7" i="3" s="1"/>
  <c r="H6" i="3"/>
  <c r="I6" i="3" s="1"/>
  <c r="J6" i="3" s="1"/>
  <c r="F4" i="5" l="1"/>
  <c r="G4" i="5" s="1"/>
  <c r="H4" i="5" s="1"/>
  <c r="J4" i="5" l="1"/>
  <c r="K4" i="5" s="1"/>
  <c r="I4" i="5"/>
  <c r="E5" i="4"/>
  <c r="G4" i="2"/>
  <c r="F4" i="2"/>
  <c r="C5" i="5" l="1"/>
  <c r="D5" i="5"/>
  <c r="F5" i="5" s="1"/>
  <c r="H4" i="2"/>
  <c r="D5" i="4"/>
  <c r="G5" i="4" s="1"/>
  <c r="H5" i="4" s="1"/>
  <c r="E5" i="5" l="1"/>
  <c r="G5" i="5"/>
  <c r="H5" i="5" s="1"/>
  <c r="J5" i="5" s="1"/>
  <c r="K5" i="5" s="1"/>
  <c r="F5" i="4"/>
  <c r="C6" i="4" s="1"/>
  <c r="E4" i="2"/>
  <c r="I4" i="2" s="1"/>
  <c r="E4" i="1"/>
  <c r="G4" i="1" s="1"/>
  <c r="I5" i="5" l="1"/>
  <c r="K4" i="2"/>
  <c r="L4" i="2" s="1"/>
  <c r="J4" i="2"/>
  <c r="D6" i="4"/>
  <c r="G6" i="4" s="1"/>
  <c r="H6" i="4" s="1"/>
  <c r="E6" i="4"/>
  <c r="H4" i="1"/>
  <c r="J4" i="1"/>
  <c r="K4" i="1" s="1"/>
  <c r="D6" i="5" l="1"/>
  <c r="F6" i="5" s="1"/>
  <c r="C6" i="5"/>
  <c r="D5" i="1"/>
  <c r="I4" i="1"/>
  <c r="C5" i="1"/>
  <c r="F6" i="4"/>
  <c r="C7" i="4" s="1"/>
  <c r="D5" i="2"/>
  <c r="G5" i="2" s="1"/>
  <c r="C5" i="2"/>
  <c r="E6" i="5" l="1"/>
  <c r="G6" i="5"/>
  <c r="H6" i="5" s="1"/>
  <c r="J6" i="5" s="1"/>
  <c r="K6" i="5" s="1"/>
  <c r="E5" i="1"/>
  <c r="G5" i="1" s="1"/>
  <c r="J5" i="1" s="1"/>
  <c r="K5" i="1" s="1"/>
  <c r="F5" i="1"/>
  <c r="H5" i="1" s="1"/>
  <c r="I5" i="1" s="1"/>
  <c r="D7" i="4"/>
  <c r="E7" i="4"/>
  <c r="F5" i="2"/>
  <c r="H5" i="2" s="1"/>
  <c r="E5" i="2"/>
  <c r="I6" i="5" l="1"/>
  <c r="D6" i="1"/>
  <c r="I5" i="2"/>
  <c r="K5" i="2" s="1"/>
  <c r="L5" i="2" s="1"/>
  <c r="C6" i="1"/>
  <c r="F7" i="4"/>
  <c r="C8" i="4" s="1"/>
  <c r="G7" i="4"/>
  <c r="H7" i="4" s="1"/>
  <c r="D7" i="5" l="1"/>
  <c r="F7" i="5" s="1"/>
  <c r="C7" i="5"/>
  <c r="J5" i="2"/>
  <c r="E6" i="1"/>
  <c r="G6" i="1" s="1"/>
  <c r="F6" i="1"/>
  <c r="E8" i="4"/>
  <c r="D8" i="4"/>
  <c r="D6" i="2"/>
  <c r="G6" i="2" s="1"/>
  <c r="C6" i="2"/>
  <c r="E7" i="5" l="1"/>
  <c r="G7" i="5" s="1"/>
  <c r="H7" i="5" s="1"/>
  <c r="H6" i="1"/>
  <c r="J6" i="1"/>
  <c r="K6" i="1" s="1"/>
  <c r="I6" i="1"/>
  <c r="D7" i="1"/>
  <c r="C7" i="1"/>
  <c r="F8" i="4"/>
  <c r="C9" i="4" s="1"/>
  <c r="G8" i="4"/>
  <c r="H8" i="4" s="1"/>
  <c r="F6" i="2"/>
  <c r="H6" i="2" s="1"/>
  <c r="E6" i="2"/>
  <c r="I6" i="2" s="1"/>
  <c r="K6" i="2" s="1"/>
  <c r="I7" i="5" l="1"/>
  <c r="J7" i="5"/>
  <c r="K7" i="5" s="1"/>
  <c r="E7" i="1"/>
  <c r="G7" i="1" s="1"/>
  <c r="F7" i="1"/>
  <c r="H7" i="1" s="1"/>
  <c r="I7" i="1" s="1"/>
  <c r="J7" i="1"/>
  <c r="K7" i="1" s="1"/>
  <c r="D9" i="4"/>
  <c r="E9" i="4"/>
  <c r="L6" i="2"/>
  <c r="J6" i="2"/>
  <c r="C8" i="5" l="1"/>
  <c r="D8" i="5"/>
  <c r="F8" i="5" s="1"/>
  <c r="F9" i="4"/>
  <c r="C10" i="4" s="1"/>
  <c r="G9" i="4"/>
  <c r="H9" i="4" s="1"/>
  <c r="D8" i="1"/>
  <c r="C8" i="1"/>
  <c r="F8" i="1" s="1"/>
  <c r="D7" i="2"/>
  <c r="G7" i="2" s="1"/>
  <c r="C7" i="2"/>
  <c r="E8" i="5" l="1"/>
  <c r="G8" i="5"/>
  <c r="H8" i="5" s="1"/>
  <c r="E10" i="4"/>
  <c r="D10" i="4"/>
  <c r="E8" i="1"/>
  <c r="G8" i="1" s="1"/>
  <c r="F7" i="2"/>
  <c r="H7" i="2" s="1"/>
  <c r="E7" i="2"/>
  <c r="I7" i="2" s="1"/>
  <c r="K7" i="2" s="1"/>
  <c r="I8" i="5" l="1"/>
  <c r="J8" i="5"/>
  <c r="K8" i="5" s="1"/>
  <c r="J8" i="1"/>
  <c r="K8" i="1" s="1"/>
  <c r="H8" i="1"/>
  <c r="I8" i="1" s="1"/>
  <c r="F10" i="4"/>
  <c r="G10" i="4"/>
  <c r="H10" i="4" s="1"/>
  <c r="L7" i="2"/>
  <c r="J7" i="2"/>
  <c r="D9" i="1" l="1"/>
  <c r="C9" i="1"/>
  <c r="F9" i="1" s="1"/>
  <c r="D8" i="2"/>
  <c r="G8" i="2" s="1"/>
  <c r="C8" i="2"/>
  <c r="E9" i="1" l="1"/>
  <c r="G9" i="1" s="1"/>
  <c r="F8" i="2"/>
  <c r="H8" i="2" s="1"/>
  <c r="E8" i="2"/>
  <c r="I8" i="2" s="1"/>
  <c r="K8" i="2" s="1"/>
  <c r="J9" i="1" l="1"/>
  <c r="K9" i="1" s="1"/>
  <c r="H9" i="1"/>
  <c r="I9" i="1" s="1"/>
  <c r="L8" i="2"/>
  <c r="J8" i="2"/>
  <c r="D10" i="1" l="1"/>
  <c r="C10" i="1"/>
  <c r="F10" i="1" s="1"/>
  <c r="D9" i="2"/>
  <c r="G9" i="2" s="1"/>
  <c r="C9" i="2"/>
  <c r="E10" i="1" l="1"/>
  <c r="G10" i="1" s="1"/>
  <c r="F9" i="2"/>
  <c r="H9" i="2" s="1"/>
  <c r="E9" i="2"/>
  <c r="I9" i="2" s="1"/>
  <c r="K9" i="2" s="1"/>
  <c r="J10" i="1" l="1"/>
  <c r="K10" i="1" s="1"/>
  <c r="H10" i="1"/>
  <c r="I10" i="1" s="1"/>
  <c r="C10" i="2"/>
  <c r="J9" i="2"/>
  <c r="L9" i="2"/>
  <c r="D10" i="2"/>
  <c r="G10" i="2" s="1"/>
  <c r="F10" i="2"/>
  <c r="H10" i="2" s="1"/>
  <c r="C11" i="1" l="1"/>
  <c r="F11" i="1" s="1"/>
  <c r="E10" i="2"/>
  <c r="I10" i="2" s="1"/>
  <c r="K10" i="2" s="1"/>
  <c r="L10" i="2" s="1"/>
  <c r="D11" i="1"/>
  <c r="E11" i="1" s="1"/>
  <c r="G11" i="1" s="1"/>
  <c r="J11" i="1" l="1"/>
  <c r="K11" i="1" s="1"/>
  <c r="H11" i="1"/>
  <c r="I11" i="1" s="1"/>
  <c r="J10" i="2"/>
  <c r="D11" i="2" l="1"/>
  <c r="G11" i="2" s="1"/>
  <c r="C11" i="2"/>
  <c r="D12" i="1"/>
  <c r="C12" i="1"/>
  <c r="F12" i="1" s="1"/>
  <c r="F11" i="2"/>
  <c r="H11" i="2" l="1"/>
  <c r="E11" i="2"/>
  <c r="I11" i="2" s="1"/>
  <c r="K11" i="2" s="1"/>
  <c r="L11" i="2" s="1"/>
  <c r="E12" i="1"/>
  <c r="G12" i="1" s="1"/>
  <c r="J12" i="1" l="1"/>
  <c r="K12" i="1" s="1"/>
  <c r="H12" i="1"/>
  <c r="I12" i="1" s="1"/>
  <c r="J11" i="2"/>
  <c r="D12" i="2" l="1"/>
  <c r="G12" i="2" s="1"/>
  <c r="C12" i="2"/>
  <c r="C13" i="1"/>
  <c r="F13" i="1" s="1"/>
  <c r="D13" i="1"/>
  <c r="F12" i="2"/>
  <c r="H12" i="2" l="1"/>
  <c r="E12" i="2"/>
  <c r="I12" i="2" s="1"/>
  <c r="K12" i="2" s="1"/>
  <c r="L12" i="2" s="1"/>
  <c r="E13" i="1"/>
  <c r="G13" i="1" s="1"/>
  <c r="J13" i="1" l="1"/>
  <c r="K13" i="1" s="1"/>
  <c r="H13" i="1"/>
  <c r="I13" i="1" s="1"/>
  <c r="J12" i="2"/>
  <c r="D13" i="2"/>
  <c r="G13" i="2" s="1"/>
  <c r="C13" i="2"/>
  <c r="C14" i="1" l="1"/>
  <c r="F14" i="1" s="1"/>
  <c r="D14" i="1"/>
  <c r="E14" i="1" s="1"/>
  <c r="G14" i="1" s="1"/>
  <c r="F13" i="2"/>
  <c r="H13" i="2" s="1"/>
  <c r="E13" i="2"/>
  <c r="I13" i="2" s="1"/>
  <c r="K13" i="2" s="1"/>
  <c r="J14" i="1" l="1"/>
  <c r="K14" i="1" s="1"/>
  <c r="H14" i="1"/>
  <c r="I14" i="1" s="1"/>
  <c r="L13" i="2"/>
  <c r="J13" i="2" l="1"/>
  <c r="C15" i="1"/>
  <c r="F15" i="1" s="1"/>
  <c r="D15" i="1"/>
  <c r="E15" i="1" l="1"/>
  <c r="G15" i="1" s="1"/>
  <c r="J15" i="1" l="1"/>
  <c r="K15" i="1" s="1"/>
  <c r="H15" i="1"/>
  <c r="I15" i="1" s="1"/>
  <c r="D16" i="1" l="1"/>
  <c r="C16" i="1"/>
  <c r="E16" i="1" l="1"/>
  <c r="G16" i="1" s="1"/>
  <c r="J16" i="1" s="1"/>
  <c r="K16" i="1" s="1"/>
  <c r="F16" i="1"/>
  <c r="H16" i="1" s="1"/>
  <c r="I16" i="1" s="1"/>
</calcChain>
</file>

<file path=xl/sharedStrings.xml><?xml version="1.0" encoding="utf-8"?>
<sst xmlns="http://schemas.openxmlformats.org/spreadsheetml/2006/main" count="73" uniqueCount="33">
  <si>
    <t>x1</t>
  </si>
  <si>
    <t>x2</t>
  </si>
  <si>
    <t>x3</t>
  </si>
  <si>
    <t>f(x1)</t>
  </si>
  <si>
    <t>f(x1)*f(x2)</t>
  </si>
  <si>
    <t>f(x3)</t>
  </si>
  <si>
    <t>l f(x3) l</t>
  </si>
  <si>
    <t>f(x2)</t>
  </si>
  <si>
    <t>f(x1)*f(x3)</t>
  </si>
  <si>
    <t>x0</t>
  </si>
  <si>
    <t>f(x0)</t>
  </si>
  <si>
    <t>f'(x0)</t>
  </si>
  <si>
    <t>xn</t>
  </si>
  <si>
    <t>l f(x0) l</t>
  </si>
  <si>
    <t>f(x0)*f(x2)</t>
  </si>
  <si>
    <t>l f(x2) l</t>
  </si>
  <si>
    <t>Input desired value for the value of x0 and x1</t>
  </si>
  <si>
    <t>l f(x0) l =</t>
  </si>
  <si>
    <t>l f(x1) l =</t>
  </si>
  <si>
    <t>REMARKS</t>
  </si>
  <si>
    <t>ITERATION</t>
  </si>
  <si>
    <t>f(x1)*f(x3)2</t>
  </si>
  <si>
    <r>
      <rPr>
        <b/>
        <sz val="11"/>
        <color theme="1"/>
        <rFont val="Calibri"/>
        <family val="2"/>
        <scheme val="minor"/>
      </rPr>
      <t xml:space="preserve">Enter desired number for </t>
    </r>
    <r>
      <rPr>
        <b/>
        <sz val="11"/>
        <color theme="3" tint="0.39997558519241921"/>
        <rFont val="Calibri"/>
        <family val="2"/>
        <scheme val="minor"/>
      </rPr>
      <t>x1 (blue cell)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1"/>
        <color theme="5" tint="-0.249977111117893"/>
        <rFont val="Calibri"/>
        <family val="2"/>
        <scheme val="minor"/>
      </rPr>
      <t>x2 (red cell)</t>
    </r>
  </si>
  <si>
    <t>tolerance = 0.001</t>
  </si>
  <si>
    <t xml:space="preserve">Equation: f(x) = </t>
  </si>
  <si>
    <t>By:</t>
  </si>
  <si>
    <t>Dhessa Marie C. Cabral</t>
  </si>
  <si>
    <t>BSECE - 4a</t>
  </si>
  <si>
    <t xml:space="preserve">x1 = </t>
  </si>
  <si>
    <t xml:space="preserve">x0 = </t>
  </si>
  <si>
    <r>
      <rPr>
        <b/>
        <sz val="11"/>
        <color theme="1"/>
        <rFont val="Calibri"/>
        <family val="2"/>
        <scheme val="minor"/>
      </rPr>
      <t xml:space="preserve">Enter desired number for the value of </t>
    </r>
    <r>
      <rPr>
        <b/>
        <sz val="11"/>
        <color theme="3" tint="0.39997558519241921"/>
        <rFont val="Calibri"/>
        <family val="2"/>
        <scheme val="minor"/>
      </rPr>
      <t>x0 (blue cell)</t>
    </r>
  </si>
  <si>
    <t>tolerance = 0.0001</t>
  </si>
  <si>
    <t>tolerance = 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</si>
</sst>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4" borderId="0" xfId="0" applyFont="1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5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781049</xdr:colOff>
      <xdr:row>1</xdr:row>
      <xdr:rowOff>176212</xdr:rowOff>
    </xdr:from>
    <xdr:ext cx="1609725" cy="271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90649" y="3414712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/>
                          </a:rPr>
                          <m:t>𝑿</m:t>
                        </m:r>
                      </m:e>
                      <m:sup>
                        <m:r>
                          <a:rPr lang="en-US" sz="1100" b="1" i="1">
                            <a:latin typeface="Cambria Math"/>
                          </a:rPr>
                          <m:t>𝟑</m:t>
                        </m:r>
                      </m:sup>
                    </m:sSup>
                    <m:r>
                      <a:rPr lang="en-US" sz="1100" b="1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𝑿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𝟑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𝑿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𝟑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90649" y="3414712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/>
                </a:rPr>
                <a:t>𝑿^𝟑+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𝑿^𝟐−𝟑𝑿−𝟑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828674</xdr:colOff>
      <xdr:row>1</xdr:row>
      <xdr:rowOff>166687</xdr:rowOff>
    </xdr:from>
    <xdr:ext cx="1609725" cy="271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38274" y="3024187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/>
                          </a:rPr>
                          <m:t>𝟑</m:t>
                        </m:r>
                        <m:r>
                          <a:rPr lang="en-US" sz="1100" b="1" i="1">
                            <a:latin typeface="Cambria Math"/>
                          </a:rPr>
                          <m:t>𝑿</m:t>
                        </m:r>
                        <m:r>
                          <a:rPr lang="en-US" sz="1100" b="1" i="1">
                            <a:latin typeface="Cambria Math"/>
                          </a:rPr>
                          <m:t>+</m:t>
                        </m:r>
                        <m:r>
                          <a:rPr lang="en-US" sz="1100" b="1" i="1">
                            <a:latin typeface="Cambria Math"/>
                          </a:rPr>
                          <m:t>𝒔𝒊𝒏</m:t>
                        </m:r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latin typeface="Cambria Math"/>
                              </a:rPr>
                              <m:t>𝑿</m:t>
                            </m:r>
                          </m:e>
                        </m:d>
                        <m:r>
                          <a:rPr lang="en-US" sz="1100" b="1" i="1">
                            <a:latin typeface="Cambria Math"/>
                          </a:rPr>
                          <m:t>−</m:t>
                        </m:r>
                        <m:r>
                          <a:rPr lang="en-US" sz="1100" b="1" i="1">
                            <a:latin typeface="Cambria Math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/>
                          </a:rPr>
                          <m:t>𝟑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38274" y="3024187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/>
                </a:rPr>
                <a:t>〖𝟑𝑿+𝒔𝒊𝒏(𝑿)−𝒆〗^𝟑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13</xdr:row>
      <xdr:rowOff>152400</xdr:rowOff>
    </xdr:from>
    <xdr:ext cx="914400" cy="358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524000" y="2628900"/>
              <a:ext cx="914400" cy="358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1"/>
                <a:t>sin(X)-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1" i="1">
                          <a:latin typeface="Cambria Math"/>
                        </a:rPr>
                        <m:t>𝟏</m:t>
                      </m:r>
                    </m:num>
                    <m:den>
                      <m:r>
                        <a:rPr lang="en-US" sz="1100" b="1" i="0">
                          <a:latin typeface="Cambria Math"/>
                        </a:rPr>
                        <m:t>𝐭𝐚𝐧</m:t>
                      </m:r>
                      <m:r>
                        <a:rPr lang="en-US" sz="1100" b="1" i="1">
                          <a:latin typeface="Cambria Math"/>
                        </a:rPr>
                        <m:t>⁡(</m:t>
                      </m:r>
                      <m:r>
                        <a:rPr lang="en-US" sz="1100" b="1" i="1">
                          <a:latin typeface="Cambria Math"/>
                        </a:rPr>
                        <m:t>𝑿</m:t>
                      </m:r>
                      <m:r>
                        <a:rPr lang="en-US" sz="1100" b="1" i="1">
                          <a:latin typeface="Cambria Math"/>
                        </a:rPr>
                        <m:t>)</m:t>
                      </m:r>
                    </m:den>
                  </m:f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24000" y="2628900"/>
              <a:ext cx="914400" cy="358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1"/>
                <a:t>sin(X)-</a:t>
              </a:r>
              <a:r>
                <a:rPr lang="en-US" sz="1100" b="1" i="0">
                  <a:latin typeface="Cambria Math"/>
                </a:rPr>
                <a:t>𝟏/(𝐭𝐚𝐧⁡(𝑿))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4</xdr:row>
      <xdr:rowOff>152400</xdr:rowOff>
    </xdr:from>
    <xdr:ext cx="1609725" cy="271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419225" y="2628900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/>
                          </a:rPr>
                          <m:t>𝟑</m:t>
                        </m:r>
                        <m:r>
                          <a:rPr lang="en-US" sz="1100" b="1" i="1">
                            <a:latin typeface="Cambria Math"/>
                          </a:rPr>
                          <m:t>𝑿</m:t>
                        </m:r>
                        <m:r>
                          <a:rPr lang="en-US" sz="1100" b="1" i="1">
                            <a:latin typeface="Cambria Math"/>
                          </a:rPr>
                          <m:t>+</m:t>
                        </m:r>
                        <m:r>
                          <a:rPr lang="en-US" sz="1100" b="1" i="1">
                            <a:latin typeface="Cambria Math"/>
                          </a:rPr>
                          <m:t>𝒔𝒊𝒏</m:t>
                        </m:r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latin typeface="Cambria Math"/>
                              </a:rPr>
                              <m:t>𝑿</m:t>
                            </m:r>
                          </m:e>
                        </m:d>
                        <m:r>
                          <a:rPr lang="en-US" sz="1100" b="1" i="1">
                            <a:latin typeface="Cambria Math"/>
                          </a:rPr>
                          <m:t>−</m:t>
                        </m:r>
                        <m:r>
                          <a:rPr lang="en-US" sz="1100" b="1" i="1">
                            <a:latin typeface="Cambria Math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/>
                          </a:rPr>
                          <m:t>𝟑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19225" y="2628900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/>
                </a:rPr>
                <a:t>〖𝟑𝑿+𝒔𝒊𝒏(𝑿)−𝒆〗^𝟑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781049</xdr:colOff>
      <xdr:row>1</xdr:row>
      <xdr:rowOff>176212</xdr:rowOff>
    </xdr:from>
    <xdr:ext cx="1609725" cy="271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90649" y="3414712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/>
                          </a:rPr>
                          <m:t>𝑿</m:t>
                        </m:r>
                      </m:e>
                      <m:sup>
                        <m:r>
                          <a:rPr lang="en-US" sz="1100" b="1" i="1">
                            <a:latin typeface="Cambria Math"/>
                          </a:rPr>
                          <m:t>𝟑</m:t>
                        </m:r>
                      </m:sup>
                    </m:sSup>
                    <m:r>
                      <a:rPr lang="en-US" sz="1100" b="1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𝑿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𝟑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𝑿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𝟑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90649" y="3414712"/>
              <a:ext cx="1609725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latin typeface="Cambria Math"/>
                </a:rPr>
                <a:t>𝑿^𝟑+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𝑿^𝟐−𝟑𝑿−𝟑</a:t>
              </a:r>
              <a:endParaRPr lang="en-US" sz="1100" b="1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B3:K16" totalsRowShown="0" headerRowDxfId="56" dataDxfId="55">
  <tableColumns count="10">
    <tableColumn id="1" name="ITERATION" dataDxfId="54"/>
    <tableColumn id="2" name="x1" dataDxfId="53">
      <calculatedColumnFormula>IF(H3&gt;0, E3, C3)</calculatedColumnFormula>
    </tableColumn>
    <tableColumn id="3" name="x2" dataDxfId="52">
      <calculatedColumnFormula>IF(H3&lt;0, E3, D3)</calculatedColumnFormula>
    </tableColumn>
    <tableColumn id="4" name="x3" dataDxfId="51">
      <calculatedColumnFormula>(C4+D4)/2</calculatedColumnFormula>
    </tableColumn>
    <tableColumn id="5" name="f(x1)" dataDxfId="50">
      <calculatedColumnFormula>((C4)^3)+((C4)^2)-(3*C4)-3</calculatedColumnFormula>
    </tableColumn>
    <tableColumn id="6" name="f(x3)" dataDxfId="49">
      <calculatedColumnFormula>((E4)^3)+((E4)^2)-(3*E4)-3</calculatedColumnFormula>
    </tableColumn>
    <tableColumn id="7" name="f(x1)*f(x3)" dataDxfId="48">
      <calculatedColumnFormula>F4*G4</calculatedColumnFormula>
    </tableColumn>
    <tableColumn id="8" name="f(x1)*f(x3)2" dataDxfId="47">
      <calculatedColumnFormula>IF(H4&gt;0,"Positive","Negative")</calculatedColumnFormula>
    </tableColumn>
    <tableColumn id="9" name="l f(x3) l" dataDxfId="46">
      <calculatedColumnFormula>ABS(G4)</calculatedColumnFormula>
    </tableColumn>
    <tableColumn id="10" name="REMARKS" dataDxfId="45">
      <calculatedColumnFormula>IF(J4&gt;0.001, "continue", "end")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B3:L13" totalsRowShown="0" headerRowDxfId="44" dataDxfId="43">
  <tableColumns count="11">
    <tableColumn id="1" name="ITERATION" dataDxfId="42"/>
    <tableColumn id="2" name="x1" dataDxfId="41">
      <calculatedColumnFormula>IF(I3&gt;0, E3, C3)</calculatedColumnFormula>
    </tableColumn>
    <tableColumn id="3" name="x2" dataDxfId="40">
      <calculatedColumnFormula>IF(I3&lt;0, E3, D3)</calculatedColumnFormula>
    </tableColumn>
    <tableColumn id="4" name="x3" dataDxfId="39">
      <calculatedColumnFormula>(C4+D4)/2</calculatedColumnFormula>
    </tableColumn>
    <tableColumn id="5" name="f(x1)" dataDxfId="38">
      <calculatedColumnFormula>((C4)^3)+((C4)^2)-(3*C4)-3</calculatedColumnFormula>
    </tableColumn>
    <tableColumn id="6" name="f(x2)" dataDxfId="37">
      <calculatedColumnFormula>((D4)^3)+((D4)^2)-(3*D4)-3</calculatedColumnFormula>
    </tableColumn>
    <tableColumn id="7" name="f(x1)*f(x2)" dataDxfId="36">
      <calculatedColumnFormula>IF((F4*G4)&gt;0, "positive", "negative")</calculatedColumnFormula>
    </tableColumn>
    <tableColumn id="8" name="f(x3)" dataDxfId="35">
      <calculatedColumnFormula>((3*E4)+(SIN(E4)-EXP(E4)))</calculatedColumnFormula>
    </tableColumn>
    <tableColumn id="9" name="f(x1)*f(x3)" dataDxfId="34">
      <calculatedColumnFormula>F4*I4</calculatedColumnFormula>
    </tableColumn>
    <tableColumn id="10" name="l f(x3) l" dataDxfId="33">
      <calculatedColumnFormula>ABS(I4)</calculatedColumnFormula>
    </tableColumn>
    <tableColumn id="11" name="REMARKS" dataDxfId="32">
      <calculatedColumnFormula>IF(K4&gt;0.001, "continue", "end")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:J7" totalsRowShown="0" headerRowDxfId="31" dataDxfId="30">
  <tableColumns count="9">
    <tableColumn id="1" name="ITERATION" dataDxfId="29"/>
    <tableColumn id="2" name="x0" dataDxfId="28">
      <calculatedColumnFormula>D3</calculatedColumnFormula>
    </tableColumn>
    <tableColumn id="3" name="x1" dataDxfId="27">
      <calculatedColumnFormula>G3</calculatedColumnFormula>
    </tableColumn>
    <tableColumn id="4" name="f(x0)" dataDxfId="26">
      <calculatedColumnFormula>SIN(C4)-(1/TAN(C4))</calculatedColumnFormula>
    </tableColumn>
    <tableColumn id="5" name="f(x1)" dataDxfId="25">
      <calculatedColumnFormula>SIN(D4)-(1/TAN(D4))</calculatedColumnFormula>
    </tableColumn>
    <tableColumn id="6" name="x2" dataDxfId="24">
      <calculatedColumnFormula>C4-(E4*((C4-D4)/(E4-F4)))</calculatedColumnFormula>
    </tableColumn>
    <tableColumn id="7" name="f(x2)" dataDxfId="23">
      <calculatedColumnFormula>SIN(G4)-(1/TAN(G4))</calculatedColumnFormula>
    </tableColumn>
    <tableColumn id="8" name="l f(x2) l" dataDxfId="22">
      <calculatedColumnFormula>ABS(H4)</calculatedColumnFormula>
    </tableColumn>
    <tableColumn id="9" name="REMARKS" dataDxfId="21">
      <calculatedColumnFormula>IF(I4&lt;0.00001, "end", "continue")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4:H10" totalsRowShown="0" headerRowDxfId="20" dataDxfId="19">
  <tableColumns count="7">
    <tableColumn id="1" name="ITERATION" dataDxfId="18"/>
    <tableColumn id="2" name="x0" dataDxfId="17">
      <calculatedColumnFormula>F4</calculatedColumnFormula>
    </tableColumn>
    <tableColumn id="3" name="f(x0)" dataDxfId="16">
      <calculatedColumnFormula>(3*C5)+SIN(C5)-EXP(C5)</calculatedColumnFormula>
    </tableColumn>
    <tableColumn id="4" name="f'(x0)" dataDxfId="15">
      <calculatedColumnFormula>(3)+COS(C5)-EXP(C5)</calculatedColumnFormula>
    </tableColumn>
    <tableColumn id="5" name="xn" dataDxfId="14">
      <calculatedColumnFormula>C5-(D5/E5)</calculatedColumnFormula>
    </tableColumn>
    <tableColumn id="6" name="l f(x0) l" dataDxfId="13">
      <calculatedColumnFormula>ABS(D5)</calculatedColumnFormula>
    </tableColumn>
    <tableColumn id="7" name="REMARKS" dataDxfId="12">
      <calculatedColumnFormula>IF(G5&lt;0.0001, "end", "continue")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3:K8" totalsRowShown="0" headerRowDxfId="11" dataDxfId="10">
  <tableColumns count="10">
    <tableColumn id="1" name="ITERATION" dataDxfId="9"/>
    <tableColumn id="2" name="x0" dataDxfId="8">
      <calculatedColumnFormula>IF(I3&gt;0, G3, C3)</calculatedColumnFormula>
    </tableColumn>
    <tableColumn id="3" name="x1" dataDxfId="7">
      <calculatedColumnFormula>IF(I3&lt;0, H3, D3)</calculatedColumnFormula>
    </tableColumn>
    <tableColumn id="4" name="f(x0)" dataDxfId="6">
      <calculatedColumnFormula>((C4)^3)+((C4)^2)-(3*C4)-3</calculatedColumnFormula>
    </tableColumn>
    <tableColumn id="5" name="f(x1)" dataDxfId="5">
      <calculatedColumnFormula>((D4)^3)+((D4)^2)-(3*D4)-3</calculatedColumnFormula>
    </tableColumn>
    <tableColumn id="6" name="x2" dataDxfId="4">
      <calculatedColumnFormula>C4-(E4*((C4-D4)/(E4-F4)))</calculatedColumnFormula>
    </tableColumn>
    <tableColumn id="7" name="f(x2)" dataDxfId="3">
      <calculatedColumnFormula>((G4)^3)+((G4)^2)-(3*G4)-3</calculatedColumnFormula>
    </tableColumn>
    <tableColumn id="8" name="f(x0)*f(x2)" dataDxfId="2">
      <calculatedColumnFormula>E4*H4</calculatedColumnFormula>
    </tableColumn>
    <tableColumn id="9" name="l f(x2) l" dataDxfId="1">
      <calculatedColumnFormula>ABS(H4)</calculatedColumnFormula>
    </tableColumn>
    <tableColumn id="10" name="REMARKS" dataDxfId="0">
      <calculatedColumnFormula>IF(J4&lt;0.001, "end", "continue")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zoomScaleNormal="100" workbookViewId="0">
      <selection activeCell="M23" sqref="M23"/>
    </sheetView>
  </sheetViews>
  <sheetFormatPr defaultRowHeight="14.4" x14ac:dyDescent="0.3"/>
  <cols>
    <col min="2" max="2" width="12.5546875" customWidth="1"/>
    <col min="7" max="7" width="10.44140625" customWidth="1"/>
    <col min="8" max="8" width="12.44140625" customWidth="1"/>
    <col min="9" max="9" width="13.44140625" customWidth="1"/>
    <col min="10" max="10" width="9.33203125" customWidth="1"/>
    <col min="11" max="11" width="11.6640625" customWidth="1"/>
  </cols>
  <sheetData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x14ac:dyDescent="0.3">
      <c r="A3" s="1"/>
      <c r="B3" s="3" t="s">
        <v>20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5</v>
      </c>
      <c r="H3" s="3" t="s">
        <v>8</v>
      </c>
      <c r="I3" s="3" t="s">
        <v>21</v>
      </c>
      <c r="J3" s="3" t="s">
        <v>6</v>
      </c>
      <c r="K3" s="3" t="s">
        <v>19</v>
      </c>
      <c r="L3" s="1"/>
      <c r="M3" s="2" t="s">
        <v>24</v>
      </c>
      <c r="P3" s="1"/>
      <c r="Q3" s="1"/>
    </row>
    <row r="4" spans="1:17" x14ac:dyDescent="0.3">
      <c r="A4" s="1"/>
      <c r="B4" s="1">
        <v>1</v>
      </c>
      <c r="C4" s="6">
        <v>1</v>
      </c>
      <c r="D4" s="4">
        <v>2</v>
      </c>
      <c r="E4" s="1">
        <f>(C4+D4)/2</f>
        <v>1.5</v>
      </c>
      <c r="F4" s="1">
        <f>((C4)^3)+((C4)^2)-(3*C4)-3</f>
        <v>-4</v>
      </c>
      <c r="G4" s="1">
        <f t="shared" ref="G4:G16" si="0">((E4)^3)+((E4)^2)-(3*E4)-3</f>
        <v>-1.875</v>
      </c>
      <c r="H4" s="1">
        <f>F4*G4</f>
        <v>7.5</v>
      </c>
      <c r="I4" s="1" t="str">
        <f>IF(H4&gt;0,"Positive","Negative")</f>
        <v>Positive</v>
      </c>
      <c r="J4" s="1">
        <f t="shared" ref="J4:J16" si="1">ABS(G4)</f>
        <v>1.875</v>
      </c>
      <c r="K4" s="1" t="str">
        <f>IF(J4&gt;0.001, "continue", "end")</f>
        <v>continue</v>
      </c>
      <c r="L4" s="1"/>
      <c r="M4" s="2" t="s">
        <v>23</v>
      </c>
      <c r="P4" s="1"/>
      <c r="Q4" s="1"/>
    </row>
    <row r="5" spans="1:17" x14ac:dyDescent="0.3">
      <c r="A5" s="1"/>
      <c r="B5" s="5">
        <v>2</v>
      </c>
      <c r="C5" s="5">
        <f t="shared" ref="C5:C16" si="2">IF(H4&gt;0, E4, C4)</f>
        <v>1.5</v>
      </c>
      <c r="D5" s="5">
        <f t="shared" ref="D5:D16" si="3">IF(H4&lt;0, E4, D4)</f>
        <v>2</v>
      </c>
      <c r="E5" s="5">
        <f t="shared" ref="E5:E16" si="4">(C5+D5)/2</f>
        <v>1.75</v>
      </c>
      <c r="F5" s="5">
        <f t="shared" ref="F5:F16" si="5">((C5)^3)+((C5)^2)-(3*C5)-3</f>
        <v>-1.875</v>
      </c>
      <c r="G5" s="5">
        <f t="shared" si="0"/>
        <v>0.171875</v>
      </c>
      <c r="H5" s="5">
        <f t="shared" ref="H5:H15" si="6">F5*G5</f>
        <v>-0.322265625</v>
      </c>
      <c r="I5" s="5" t="str">
        <f t="shared" ref="I5:I16" si="7">IF(H5&gt;0,"Positive","Negative")</f>
        <v>Negative</v>
      </c>
      <c r="J5" s="5">
        <f t="shared" si="1"/>
        <v>0.171875</v>
      </c>
      <c r="K5" s="5" t="str">
        <f t="shared" ref="K5:K16" si="8">IF(J5&gt;0.001, "continue", "end")</f>
        <v>continue</v>
      </c>
      <c r="L5" s="1"/>
    </row>
    <row r="6" spans="1:17" x14ac:dyDescent="0.3">
      <c r="A6" s="1"/>
      <c r="B6" s="1">
        <v>3</v>
      </c>
      <c r="C6" s="1">
        <f t="shared" si="2"/>
        <v>1.5</v>
      </c>
      <c r="D6" s="1">
        <f t="shared" si="3"/>
        <v>1.75</v>
      </c>
      <c r="E6" s="1">
        <f t="shared" si="4"/>
        <v>1.625</v>
      </c>
      <c r="F6" s="1">
        <f t="shared" si="5"/>
        <v>-1.875</v>
      </c>
      <c r="G6" s="1">
        <f t="shared" si="0"/>
        <v>-0.943359375</v>
      </c>
      <c r="H6" s="1">
        <f t="shared" si="6"/>
        <v>1.768798828125</v>
      </c>
      <c r="I6" s="1" t="str">
        <f t="shared" si="7"/>
        <v>Positive</v>
      </c>
      <c r="J6" s="1">
        <f t="shared" si="1"/>
        <v>0.943359375</v>
      </c>
      <c r="K6" s="1" t="str">
        <f t="shared" si="8"/>
        <v>continue</v>
      </c>
      <c r="L6" s="1"/>
      <c r="M6" s="8" t="s">
        <v>22</v>
      </c>
    </row>
    <row r="7" spans="1:17" x14ac:dyDescent="0.3">
      <c r="A7" s="1"/>
      <c r="B7" s="5">
        <v>4</v>
      </c>
      <c r="C7" s="5">
        <f t="shared" si="2"/>
        <v>1.625</v>
      </c>
      <c r="D7" s="5">
        <f t="shared" si="3"/>
        <v>1.75</v>
      </c>
      <c r="E7" s="5">
        <f t="shared" si="4"/>
        <v>1.6875</v>
      </c>
      <c r="F7" s="5">
        <f t="shared" si="5"/>
        <v>-0.943359375</v>
      </c>
      <c r="G7" s="5">
        <f t="shared" si="0"/>
        <v>-0.409423828125</v>
      </c>
      <c r="H7" s="5">
        <f t="shared" si="6"/>
        <v>0.38623380661010742</v>
      </c>
      <c r="I7" s="5" t="str">
        <f t="shared" si="7"/>
        <v>Positive</v>
      </c>
      <c r="J7" s="5">
        <f t="shared" si="1"/>
        <v>0.409423828125</v>
      </c>
      <c r="K7" s="5" t="str">
        <f t="shared" si="8"/>
        <v>continue</v>
      </c>
      <c r="L7" s="1"/>
    </row>
    <row r="8" spans="1:17" x14ac:dyDescent="0.3">
      <c r="A8" s="1"/>
      <c r="B8" s="1">
        <v>5</v>
      </c>
      <c r="C8" s="1">
        <f t="shared" si="2"/>
        <v>1.6875</v>
      </c>
      <c r="D8" s="1">
        <f t="shared" si="3"/>
        <v>1.75</v>
      </c>
      <c r="E8" s="1">
        <f t="shared" si="4"/>
        <v>1.71875</v>
      </c>
      <c r="F8" s="1">
        <f t="shared" si="5"/>
        <v>-0.409423828125</v>
      </c>
      <c r="G8" s="1">
        <f t="shared" si="0"/>
        <v>-0.124786376953125</v>
      </c>
      <c r="H8" s="1">
        <f t="shared" si="6"/>
        <v>5.1090516149997711E-2</v>
      </c>
      <c r="I8" s="1" t="str">
        <f t="shared" si="7"/>
        <v>Positive</v>
      </c>
      <c r="J8" s="1">
        <f t="shared" si="1"/>
        <v>0.124786376953125</v>
      </c>
      <c r="K8" s="1" t="str">
        <f t="shared" si="8"/>
        <v>continue</v>
      </c>
      <c r="L8" s="1"/>
    </row>
    <row r="9" spans="1:17" x14ac:dyDescent="0.3">
      <c r="A9" s="1"/>
      <c r="B9" s="5">
        <v>6</v>
      </c>
      <c r="C9" s="5">
        <f t="shared" si="2"/>
        <v>1.71875</v>
      </c>
      <c r="D9" s="5">
        <f t="shared" si="3"/>
        <v>1.75</v>
      </c>
      <c r="E9" s="5">
        <f t="shared" si="4"/>
        <v>1.734375</v>
      </c>
      <c r="F9" s="5">
        <f t="shared" si="5"/>
        <v>-0.124786376953125</v>
      </c>
      <c r="G9" s="5">
        <f t="shared" si="0"/>
        <v>2.2029876708984375E-2</v>
      </c>
      <c r="H9" s="5">
        <f t="shared" si="6"/>
        <v>-2.749028499238193E-3</v>
      </c>
      <c r="I9" s="5" t="str">
        <f t="shared" si="7"/>
        <v>Negative</v>
      </c>
      <c r="J9" s="5">
        <f t="shared" si="1"/>
        <v>2.2029876708984375E-2</v>
      </c>
      <c r="K9" s="5" t="str">
        <f t="shared" si="8"/>
        <v>continue</v>
      </c>
      <c r="L9" s="1"/>
      <c r="M9" t="s">
        <v>25</v>
      </c>
    </row>
    <row r="10" spans="1:17" x14ac:dyDescent="0.3">
      <c r="A10" s="1"/>
      <c r="B10" s="1">
        <v>7</v>
      </c>
      <c r="C10" s="1">
        <f t="shared" si="2"/>
        <v>1.71875</v>
      </c>
      <c r="D10" s="1">
        <f t="shared" si="3"/>
        <v>1.734375</v>
      </c>
      <c r="E10" s="1">
        <f t="shared" si="4"/>
        <v>1.7265625</v>
      </c>
      <c r="F10" s="1">
        <f t="shared" si="5"/>
        <v>-0.124786376953125</v>
      </c>
      <c r="G10" s="1">
        <f t="shared" si="0"/>
        <v>-5.1755428314208984E-2</v>
      </c>
      <c r="H10" s="1">
        <f t="shared" si="6"/>
        <v>6.4583723869873211E-3</v>
      </c>
      <c r="I10" s="1" t="str">
        <f t="shared" si="7"/>
        <v>Positive</v>
      </c>
      <c r="J10" s="1">
        <f t="shared" si="1"/>
        <v>5.1755428314208984E-2</v>
      </c>
      <c r="K10" s="1" t="str">
        <f t="shared" si="8"/>
        <v>continue</v>
      </c>
      <c r="L10" s="1"/>
      <c r="M10" t="s">
        <v>26</v>
      </c>
    </row>
    <row r="11" spans="1:17" x14ac:dyDescent="0.3">
      <c r="A11" s="1"/>
      <c r="B11" s="5">
        <v>8</v>
      </c>
      <c r="C11" s="5">
        <f t="shared" si="2"/>
        <v>1.7265625</v>
      </c>
      <c r="D11" s="5">
        <f t="shared" si="3"/>
        <v>1.734375</v>
      </c>
      <c r="E11" s="5">
        <f t="shared" si="4"/>
        <v>1.73046875</v>
      </c>
      <c r="F11" s="5">
        <f t="shared" si="5"/>
        <v>-5.1755428314208984E-2</v>
      </c>
      <c r="G11" s="5">
        <f t="shared" si="0"/>
        <v>-1.4957249164581299E-2</v>
      </c>
      <c r="H11" s="5">
        <f t="shared" si="6"/>
        <v>7.7411883691524963E-4</v>
      </c>
      <c r="I11" s="5" t="str">
        <f t="shared" si="7"/>
        <v>Positive</v>
      </c>
      <c r="J11" s="5">
        <f t="shared" si="1"/>
        <v>1.4957249164581299E-2</v>
      </c>
      <c r="K11" s="5" t="str">
        <f t="shared" si="8"/>
        <v>continue</v>
      </c>
      <c r="L11" s="1"/>
      <c r="M11" t="s">
        <v>27</v>
      </c>
    </row>
    <row r="12" spans="1:17" x14ac:dyDescent="0.3">
      <c r="A12" s="1"/>
      <c r="B12" s="1">
        <v>9</v>
      </c>
      <c r="C12" s="1">
        <f t="shared" si="2"/>
        <v>1.73046875</v>
      </c>
      <c r="D12" s="1">
        <f t="shared" si="3"/>
        <v>1.734375</v>
      </c>
      <c r="E12" s="1">
        <f t="shared" si="4"/>
        <v>1.732421875</v>
      </c>
      <c r="F12" s="1">
        <f t="shared" si="5"/>
        <v>-1.4957249164581299E-2</v>
      </c>
      <c r="G12" s="1">
        <f t="shared" si="0"/>
        <v>3.5126730799674988E-3</v>
      </c>
      <c r="H12" s="1">
        <f t="shared" si="6"/>
        <v>-5.2539926490791089E-5</v>
      </c>
      <c r="I12" s="1" t="str">
        <f t="shared" si="7"/>
        <v>Negative</v>
      </c>
      <c r="J12" s="1">
        <f t="shared" si="1"/>
        <v>3.5126730799674988E-3</v>
      </c>
      <c r="K12" s="1" t="str">
        <f t="shared" si="8"/>
        <v>continue</v>
      </c>
      <c r="L12" s="1"/>
    </row>
    <row r="13" spans="1:17" x14ac:dyDescent="0.3">
      <c r="A13" s="1"/>
      <c r="B13" s="5">
        <v>10</v>
      </c>
      <c r="C13" s="5">
        <f t="shared" si="2"/>
        <v>1.73046875</v>
      </c>
      <c r="D13" s="5">
        <f t="shared" si="3"/>
        <v>1.732421875</v>
      </c>
      <c r="E13" s="5">
        <f t="shared" si="4"/>
        <v>1.7314453125</v>
      </c>
      <c r="F13" s="5">
        <f t="shared" si="5"/>
        <v>-1.4957249164581299E-2</v>
      </c>
      <c r="G13" s="5">
        <f t="shared" si="0"/>
        <v>-5.728195421397686E-3</v>
      </c>
      <c r="H13" s="5">
        <f t="shared" si="6"/>
        <v>8.567804618125896E-5</v>
      </c>
      <c r="I13" s="5" t="str">
        <f t="shared" si="7"/>
        <v>Positive</v>
      </c>
      <c r="J13" s="5">
        <f t="shared" si="1"/>
        <v>5.728195421397686E-3</v>
      </c>
      <c r="K13" s="5" t="str">
        <f t="shared" si="8"/>
        <v>continue</v>
      </c>
      <c r="L13" s="1"/>
      <c r="M13" s="1"/>
      <c r="N13" s="1"/>
    </row>
    <row r="14" spans="1:17" x14ac:dyDescent="0.3">
      <c r="A14" s="1"/>
      <c r="B14" s="1">
        <v>11</v>
      </c>
      <c r="C14" s="1">
        <f t="shared" si="2"/>
        <v>1.7314453125</v>
      </c>
      <c r="D14" s="1">
        <f t="shared" si="3"/>
        <v>1.732421875</v>
      </c>
      <c r="E14" s="1">
        <f t="shared" si="4"/>
        <v>1.73193359375</v>
      </c>
      <c r="F14" s="1">
        <f t="shared" si="5"/>
        <v>-5.728195421397686E-3</v>
      </c>
      <c r="G14" s="1">
        <f t="shared" si="0"/>
        <v>-1.1092383647337556E-3</v>
      </c>
      <c r="H14" s="1">
        <f t="shared" si="6"/>
        <v>6.3539341221065552E-6</v>
      </c>
      <c r="I14" s="1" t="str">
        <f t="shared" si="7"/>
        <v>Positive</v>
      </c>
      <c r="J14" s="1">
        <f t="shared" si="1"/>
        <v>1.1092383647337556E-3</v>
      </c>
      <c r="K14" s="1" t="str">
        <f t="shared" si="8"/>
        <v>continue</v>
      </c>
      <c r="L14" s="1"/>
      <c r="M14" s="1"/>
      <c r="N14" s="1"/>
    </row>
    <row r="15" spans="1:17" x14ac:dyDescent="0.3">
      <c r="A15" s="1"/>
      <c r="B15" s="5">
        <v>12</v>
      </c>
      <c r="C15" s="5">
        <f t="shared" si="2"/>
        <v>1.73193359375</v>
      </c>
      <c r="D15" s="5">
        <f t="shared" si="3"/>
        <v>1.732421875</v>
      </c>
      <c r="E15" s="5">
        <f t="shared" si="4"/>
        <v>1.732177734375</v>
      </c>
      <c r="F15" s="5">
        <f t="shared" si="5"/>
        <v>-1.1092383647337556E-3</v>
      </c>
      <c r="G15" s="5">
        <f t="shared" si="0"/>
        <v>1.2013480154564604E-3</v>
      </c>
      <c r="H15" s="5">
        <f t="shared" si="6"/>
        <v>-1.3325813081410667E-6</v>
      </c>
      <c r="I15" s="5" t="str">
        <f t="shared" si="7"/>
        <v>Negative</v>
      </c>
      <c r="J15" s="5">
        <f t="shared" si="1"/>
        <v>1.2013480154564604E-3</v>
      </c>
      <c r="K15" s="5" t="str">
        <f t="shared" si="8"/>
        <v>continue</v>
      </c>
      <c r="L15" s="1"/>
      <c r="M15" s="1"/>
      <c r="N15" s="1"/>
    </row>
    <row r="16" spans="1:17" x14ac:dyDescent="0.3">
      <c r="A16" s="1"/>
      <c r="B16" s="1">
        <v>13</v>
      </c>
      <c r="C16" s="1">
        <f t="shared" si="2"/>
        <v>1.73193359375</v>
      </c>
      <c r="D16" s="1">
        <f t="shared" si="3"/>
        <v>1.732177734375</v>
      </c>
      <c r="E16" s="1">
        <f t="shared" si="4"/>
        <v>1.7320556640625</v>
      </c>
      <c r="F16" s="1">
        <f t="shared" si="5"/>
        <v>-1.1092383647337556E-3</v>
      </c>
      <c r="G16" s="1">
        <f t="shared" si="0"/>
        <v>4.596249527821783E-5</v>
      </c>
      <c r="H16" s="1">
        <f>F16*G16</f>
        <v>-5.0983363101493308E-8</v>
      </c>
      <c r="I16" s="1" t="str">
        <f t="shared" si="7"/>
        <v>Negative</v>
      </c>
      <c r="J16" s="1">
        <f t="shared" si="1"/>
        <v>4.596249527821783E-5</v>
      </c>
      <c r="K16" s="1" t="str">
        <f t="shared" si="8"/>
        <v>end</v>
      </c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G20" s="1"/>
      <c r="H20" s="1"/>
      <c r="I20" s="1"/>
      <c r="J20" s="1"/>
      <c r="K20" s="1"/>
      <c r="L20" s="1"/>
      <c r="M20" s="1"/>
      <c r="N20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workbookViewId="0">
      <selection activeCell="N3" sqref="N3:R11"/>
    </sheetView>
  </sheetViews>
  <sheetFormatPr defaultRowHeight="14.4" x14ac:dyDescent="0.3"/>
  <cols>
    <col min="2" max="2" width="12.5546875" customWidth="1"/>
    <col min="8" max="8" width="12.44140625" customWidth="1"/>
    <col min="10" max="10" width="12.44140625" customWidth="1"/>
    <col min="11" max="11" width="9.88671875" customWidth="1"/>
    <col min="12" max="12" width="11.6640625" customWidth="1"/>
  </cols>
  <sheetData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3">
      <c r="A3" s="1"/>
      <c r="B3" s="9" t="s">
        <v>20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7</v>
      </c>
      <c r="H3" s="9" t="s">
        <v>4</v>
      </c>
      <c r="I3" s="9" t="s">
        <v>5</v>
      </c>
      <c r="J3" s="9" t="s">
        <v>8</v>
      </c>
      <c r="K3" s="9" t="s">
        <v>6</v>
      </c>
      <c r="L3" s="9" t="s">
        <v>19</v>
      </c>
      <c r="M3" s="1"/>
      <c r="N3" s="2" t="s">
        <v>24</v>
      </c>
    </row>
    <row r="4" spans="1:14" x14ac:dyDescent="0.3">
      <c r="A4" s="1"/>
      <c r="B4" s="1">
        <v>1</v>
      </c>
      <c r="C4" s="11">
        <v>1</v>
      </c>
      <c r="D4" s="4">
        <v>0</v>
      </c>
      <c r="E4" s="1">
        <f>(C4+D4)/2</f>
        <v>0.5</v>
      </c>
      <c r="F4" s="1">
        <f>((3*C4)+(SIN(C4)-EXP(C4)))</f>
        <v>1.1231891563488514</v>
      </c>
      <c r="G4" s="1">
        <f>((3*D4)+(SIN(D4)-EXP(D4)))</f>
        <v>-1</v>
      </c>
      <c r="H4" s="1" t="str">
        <f>IF((F4*G4)&gt;0, "positive", "negative")</f>
        <v>negative</v>
      </c>
      <c r="I4" s="1">
        <f>((3*E4)+(SIN(E4)-EXP(E4)))</f>
        <v>0.33070426790407481</v>
      </c>
      <c r="J4" s="1">
        <f>F4*I4</f>
        <v>0.3714434476681423</v>
      </c>
      <c r="K4" s="1">
        <f>ABS(I4)</f>
        <v>0.33070426790407481</v>
      </c>
      <c r="L4" s="1" t="str">
        <f t="shared" ref="L4:L13" si="0">IF(K4&gt;0.001, "continue", "end")</f>
        <v>continue</v>
      </c>
      <c r="M4" s="1"/>
      <c r="N4" s="2" t="s">
        <v>23</v>
      </c>
    </row>
    <row r="5" spans="1:14" x14ac:dyDescent="0.3">
      <c r="A5" s="1"/>
      <c r="B5" s="5">
        <v>2</v>
      </c>
      <c r="C5" s="5">
        <f t="shared" ref="C5:C13" si="1">IF(I4&gt;0, E4, C4)</f>
        <v>0.5</v>
      </c>
      <c r="D5" s="5">
        <f t="shared" ref="D5:D13" si="2">IF(I4&lt;0, E4, D4)</f>
        <v>0</v>
      </c>
      <c r="E5" s="5">
        <f t="shared" ref="E5:E13" si="3">(C5+D5)/2</f>
        <v>0.25</v>
      </c>
      <c r="F5" s="5">
        <f t="shared" ref="F5:F13" si="4">((C5)^3)+((C5)^2)-(3*C5)-3</f>
        <v>-4.125</v>
      </c>
      <c r="G5" s="5">
        <f t="shared" ref="G5:G13" si="5">((D5)^3)+((D5)^2)-(3*D5)-3</f>
        <v>-3</v>
      </c>
      <c r="H5" s="5" t="str">
        <f t="shared" ref="H5:H13" si="6">IF((F5*G5)&gt;0, "positive", "negative")</f>
        <v>positive</v>
      </c>
      <c r="I5" s="5">
        <f t="shared" ref="I5:I13" si="7">((3*E5)+(SIN(E5)-EXP(E5)))</f>
        <v>-0.28662145743321843</v>
      </c>
      <c r="J5" s="5">
        <f t="shared" ref="J5:J13" si="8">F5*I5</f>
        <v>1.182313511912026</v>
      </c>
      <c r="K5" s="5">
        <f t="shared" ref="K5:K13" si="9">ABS(I5)</f>
        <v>0.28662145743321843</v>
      </c>
      <c r="L5" s="5" t="str">
        <f t="shared" si="0"/>
        <v>continue</v>
      </c>
      <c r="M5" s="1"/>
    </row>
    <row r="6" spans="1:14" x14ac:dyDescent="0.3">
      <c r="A6" s="1"/>
      <c r="B6" s="1">
        <v>3</v>
      </c>
      <c r="C6" s="1">
        <f t="shared" si="1"/>
        <v>0.5</v>
      </c>
      <c r="D6" s="1">
        <f t="shared" si="2"/>
        <v>0.25</v>
      </c>
      <c r="E6" s="1">
        <f t="shared" si="3"/>
        <v>0.375</v>
      </c>
      <c r="F6" s="1">
        <f t="shared" si="4"/>
        <v>-4.125</v>
      </c>
      <c r="G6" s="1">
        <f t="shared" si="5"/>
        <v>-3.671875</v>
      </c>
      <c r="H6" s="1" t="str">
        <f t="shared" si="6"/>
        <v>positive</v>
      </c>
      <c r="I6" s="1">
        <f t="shared" si="7"/>
        <v>3.628111446784632E-2</v>
      </c>
      <c r="J6" s="1">
        <f t="shared" si="8"/>
        <v>-0.14965959717986607</v>
      </c>
      <c r="K6" s="1">
        <f t="shared" si="9"/>
        <v>3.628111446784632E-2</v>
      </c>
      <c r="L6" s="1" t="str">
        <f t="shared" si="0"/>
        <v>continue</v>
      </c>
      <c r="M6" s="1"/>
      <c r="N6" s="8" t="s">
        <v>22</v>
      </c>
    </row>
    <row r="7" spans="1:14" x14ac:dyDescent="0.3">
      <c r="A7" s="1"/>
      <c r="B7" s="5">
        <v>4</v>
      </c>
      <c r="C7" s="5">
        <f t="shared" si="1"/>
        <v>0.375</v>
      </c>
      <c r="D7" s="5">
        <f t="shared" si="2"/>
        <v>0.25</v>
      </c>
      <c r="E7" s="5">
        <f t="shared" si="3"/>
        <v>0.3125</v>
      </c>
      <c r="F7" s="5">
        <f t="shared" si="4"/>
        <v>-3.931640625</v>
      </c>
      <c r="G7" s="5">
        <f t="shared" si="5"/>
        <v>-3.671875</v>
      </c>
      <c r="H7" s="5" t="str">
        <f t="shared" si="6"/>
        <v>positive</v>
      </c>
      <c r="I7" s="5">
        <f t="shared" si="7"/>
        <v>-0.12189942659341546</v>
      </c>
      <c r="J7" s="5">
        <f t="shared" si="8"/>
        <v>0.47926473775887757</v>
      </c>
      <c r="K7" s="5">
        <f t="shared" si="9"/>
        <v>0.12189942659341546</v>
      </c>
      <c r="L7" s="5" t="str">
        <f t="shared" si="0"/>
        <v>continue</v>
      </c>
      <c r="M7" s="1"/>
    </row>
    <row r="8" spans="1:14" x14ac:dyDescent="0.3">
      <c r="A8" s="1"/>
      <c r="B8" s="1">
        <v>5</v>
      </c>
      <c r="C8" s="1">
        <f t="shared" si="1"/>
        <v>0.375</v>
      </c>
      <c r="D8" s="1">
        <f t="shared" si="2"/>
        <v>0.3125</v>
      </c>
      <c r="E8" s="1">
        <f t="shared" si="3"/>
        <v>0.34375</v>
      </c>
      <c r="F8" s="1">
        <f t="shared" si="4"/>
        <v>-3.931640625</v>
      </c>
      <c r="G8" s="1">
        <f t="shared" si="5"/>
        <v>-3.809326171875</v>
      </c>
      <c r="H8" s="1" t="str">
        <f t="shared" si="6"/>
        <v>positive</v>
      </c>
      <c r="I8" s="1">
        <f t="shared" si="7"/>
        <v>-4.1955965903457626E-2</v>
      </c>
      <c r="J8" s="1">
        <f t="shared" si="8"/>
        <v>0.16495578000714883</v>
      </c>
      <c r="K8" s="1">
        <f t="shared" si="9"/>
        <v>4.1955965903457626E-2</v>
      </c>
      <c r="L8" s="1" t="str">
        <f t="shared" si="0"/>
        <v>continue</v>
      </c>
      <c r="M8" s="1"/>
    </row>
    <row r="9" spans="1:14" x14ac:dyDescent="0.3">
      <c r="A9" s="1"/>
      <c r="B9" s="5">
        <v>6</v>
      </c>
      <c r="C9" s="5">
        <f t="shared" si="1"/>
        <v>0.375</v>
      </c>
      <c r="D9" s="5">
        <f t="shared" si="2"/>
        <v>0.34375</v>
      </c>
      <c r="E9" s="5">
        <f t="shared" si="3"/>
        <v>0.359375</v>
      </c>
      <c r="F9" s="5">
        <f t="shared" si="4"/>
        <v>-3.931640625</v>
      </c>
      <c r="G9" s="5">
        <f t="shared" si="5"/>
        <v>-3.872467041015625</v>
      </c>
      <c r="H9" s="5" t="str">
        <f t="shared" si="6"/>
        <v>positive</v>
      </c>
      <c r="I9" s="5">
        <f t="shared" si="7"/>
        <v>-2.61963457026404E-3</v>
      </c>
      <c r="J9" s="5">
        <f t="shared" si="8"/>
        <v>1.0299461699104517E-2</v>
      </c>
      <c r="K9" s="5">
        <f t="shared" si="9"/>
        <v>2.61963457026404E-3</v>
      </c>
      <c r="L9" s="5" t="str">
        <f t="shared" si="0"/>
        <v>continue</v>
      </c>
      <c r="M9" s="1"/>
      <c r="N9" t="s">
        <v>25</v>
      </c>
    </row>
    <row r="10" spans="1:14" x14ac:dyDescent="0.3">
      <c r="A10" s="1"/>
      <c r="B10" s="1">
        <v>7</v>
      </c>
      <c r="C10" s="1">
        <f t="shared" si="1"/>
        <v>0.375</v>
      </c>
      <c r="D10" s="1">
        <f t="shared" si="2"/>
        <v>0.359375</v>
      </c>
      <c r="E10" s="1">
        <f t="shared" si="3"/>
        <v>0.3671875</v>
      </c>
      <c r="F10" s="1">
        <f t="shared" si="4"/>
        <v>-3.931640625</v>
      </c>
      <c r="G10" s="1">
        <f t="shared" si="5"/>
        <v>-3.9025611877441406</v>
      </c>
      <c r="H10" s="1" t="str">
        <f t="shared" si="6"/>
        <v>positive</v>
      </c>
      <c r="I10" s="1">
        <f t="shared" si="7"/>
        <v>1.6885752947238153E-2</v>
      </c>
      <c r="J10" s="1">
        <f t="shared" si="8"/>
        <v>-6.6388712271074998E-2</v>
      </c>
      <c r="K10" s="1">
        <f t="shared" si="9"/>
        <v>1.6885752947238153E-2</v>
      </c>
      <c r="L10" s="1" t="str">
        <f t="shared" si="0"/>
        <v>continue</v>
      </c>
      <c r="M10" s="1"/>
      <c r="N10" t="s">
        <v>26</v>
      </c>
    </row>
    <row r="11" spans="1:14" x14ac:dyDescent="0.3">
      <c r="A11" s="1"/>
      <c r="B11" s="5">
        <v>8</v>
      </c>
      <c r="C11" s="5">
        <f t="shared" si="1"/>
        <v>0.3671875</v>
      </c>
      <c r="D11" s="5">
        <f t="shared" si="2"/>
        <v>0.359375</v>
      </c>
      <c r="E11" s="5">
        <f t="shared" si="3"/>
        <v>0.36328125</v>
      </c>
      <c r="F11" s="5">
        <f t="shared" si="4"/>
        <v>-3.917229175567627</v>
      </c>
      <c r="G11" s="5">
        <f t="shared" si="5"/>
        <v>-3.9025611877441406</v>
      </c>
      <c r="H11" s="5" t="str">
        <f t="shared" si="6"/>
        <v>positive</v>
      </c>
      <c r="I11" s="5">
        <f t="shared" si="7"/>
        <v>7.1467416292123609E-3</v>
      </c>
      <c r="J11" s="5">
        <f t="shared" si="8"/>
        <v>-2.7995424820194376E-2</v>
      </c>
      <c r="K11" s="5">
        <f t="shared" si="9"/>
        <v>7.1467416292123609E-3</v>
      </c>
      <c r="L11" s="5" t="str">
        <f t="shared" si="0"/>
        <v>continue</v>
      </c>
      <c r="M11" s="1"/>
      <c r="N11" t="s">
        <v>27</v>
      </c>
    </row>
    <row r="12" spans="1:14" x14ac:dyDescent="0.3">
      <c r="A12" s="1"/>
      <c r="B12" s="1">
        <v>9</v>
      </c>
      <c r="C12" s="1">
        <f t="shared" si="1"/>
        <v>0.36328125</v>
      </c>
      <c r="D12" s="1">
        <f t="shared" si="2"/>
        <v>0.359375</v>
      </c>
      <c r="E12" s="1">
        <f t="shared" si="3"/>
        <v>0.361328125</v>
      </c>
      <c r="F12" s="1">
        <f t="shared" si="4"/>
        <v>-3.9099270701408386</v>
      </c>
      <c r="G12" s="1">
        <f t="shared" si="5"/>
        <v>-3.9025611877441406</v>
      </c>
      <c r="H12" s="1" t="str">
        <f t="shared" si="6"/>
        <v>positive</v>
      </c>
      <c r="I12" s="1">
        <f t="shared" si="7"/>
        <v>2.2669653023430492E-3</v>
      </c>
      <c r="J12" s="1">
        <f t="shared" si="8"/>
        <v>-8.8636690027010991E-3</v>
      </c>
      <c r="K12" s="1">
        <f t="shared" si="9"/>
        <v>2.2669653023430492E-3</v>
      </c>
      <c r="L12" s="1" t="str">
        <f t="shared" si="0"/>
        <v>continue</v>
      </c>
      <c r="M12" s="1"/>
    </row>
    <row r="13" spans="1:14" x14ac:dyDescent="0.3">
      <c r="A13" s="1"/>
      <c r="B13" s="5">
        <v>10</v>
      </c>
      <c r="C13" s="5">
        <f t="shared" si="1"/>
        <v>0.361328125</v>
      </c>
      <c r="D13" s="5">
        <f t="shared" si="2"/>
        <v>0.359375</v>
      </c>
      <c r="E13" s="5">
        <f t="shared" si="3"/>
        <v>0.3603515625</v>
      </c>
      <c r="F13" s="5">
        <f t="shared" si="4"/>
        <v>-3.9062520787119865</v>
      </c>
      <c r="G13" s="5">
        <f t="shared" si="5"/>
        <v>-3.9025611877441406</v>
      </c>
      <c r="H13" s="5" t="str">
        <f t="shared" si="6"/>
        <v>positive</v>
      </c>
      <c r="I13" s="5">
        <f t="shared" si="7"/>
        <v>-1.7548279454615567E-4</v>
      </c>
      <c r="J13" s="5">
        <f t="shared" si="8"/>
        <v>6.8548003097410905E-4</v>
      </c>
      <c r="K13" s="5">
        <f t="shared" si="9"/>
        <v>1.7548279454615567E-4</v>
      </c>
      <c r="L13" s="5" t="str">
        <f t="shared" si="0"/>
        <v>end</v>
      </c>
      <c r="M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workbookViewId="0">
      <selection activeCell="E28" sqref="E28"/>
    </sheetView>
  </sheetViews>
  <sheetFormatPr defaultRowHeight="14.4" x14ac:dyDescent="0.3"/>
  <cols>
    <col min="2" max="2" width="12.5546875" customWidth="1"/>
    <col min="9" max="9" width="9.33203125" customWidth="1"/>
    <col min="10" max="10" width="11.5546875" customWidth="1"/>
  </cols>
  <sheetData>
    <row r="3" spans="2:10" x14ac:dyDescent="0.3">
      <c r="B3" s="1" t="s">
        <v>20</v>
      </c>
      <c r="C3" s="1" t="s">
        <v>9</v>
      </c>
      <c r="D3" s="1" t="s">
        <v>0</v>
      </c>
      <c r="E3" s="1" t="s">
        <v>10</v>
      </c>
      <c r="F3" s="1" t="s">
        <v>3</v>
      </c>
      <c r="G3" s="1" t="s">
        <v>1</v>
      </c>
      <c r="H3" s="1" t="s">
        <v>7</v>
      </c>
      <c r="I3" s="1" t="s">
        <v>15</v>
      </c>
      <c r="J3" s="1" t="s">
        <v>19</v>
      </c>
    </row>
    <row r="4" spans="2:10" x14ac:dyDescent="0.3">
      <c r="B4" s="1">
        <v>1</v>
      </c>
      <c r="C4" s="1">
        <f>IF(E12&lt;E13, C13, C12)</f>
        <v>0.5</v>
      </c>
      <c r="D4" s="1">
        <v>1</v>
      </c>
      <c r="E4" s="1">
        <f>SIN(C4)-(1/TAN(C4))</f>
        <v>-1.351062183108249</v>
      </c>
      <c r="F4" s="1">
        <f>SIN(D4)-(1/TAN(D4))</f>
        <v>0.19937836887356586</v>
      </c>
      <c r="G4" s="1">
        <f>C4-(E4*((C4-D4)/(E4-F4)))</f>
        <v>0.93570267217962177</v>
      </c>
      <c r="H4" s="1">
        <f>SIN(G4)-(1/TAN(G4))</f>
        <v>6.8070776675555944E-2</v>
      </c>
      <c r="I4" s="1">
        <f>ABS(H4)</f>
        <v>6.8070776675555944E-2</v>
      </c>
      <c r="J4" s="1" t="str">
        <f>IF(I4&lt;0.00001, "end", "continue")</f>
        <v>continue</v>
      </c>
    </row>
    <row r="5" spans="2:10" x14ac:dyDescent="0.3">
      <c r="B5" s="5">
        <v>2</v>
      </c>
      <c r="C5" s="5">
        <f>D4</f>
        <v>1</v>
      </c>
      <c r="D5" s="5">
        <f>G4</f>
        <v>0.93570267217962177</v>
      </c>
      <c r="E5" s="5">
        <f t="shared" ref="E5:E7" si="0">SIN(C5)-(1/TAN(C5))</f>
        <v>0.19937836887356586</v>
      </c>
      <c r="F5" s="5">
        <f t="shared" ref="F5:F7" si="1">SIN(D5)-(1/TAN(D5))</f>
        <v>6.8070776675555944E-2</v>
      </c>
      <c r="G5" s="5">
        <f t="shared" ref="G5:G7" si="2">C5-(E5*((C5-D5)/(E5-F5)))</f>
        <v>0.90237048651060214</v>
      </c>
      <c r="H5" s="5">
        <f t="shared" ref="H5:H7" si="3">SIN(G5)-(1/TAN(G5))</f>
        <v>-4.8969312848941016E-3</v>
      </c>
      <c r="I5" s="5">
        <f t="shared" ref="I5:I7" si="4">ABS(H5)</f>
        <v>4.8969312848941016E-3</v>
      </c>
      <c r="J5" s="5" t="str">
        <f t="shared" ref="J5:J7" si="5">IF(I5&lt;0.00001, "end", "continue")</f>
        <v>continue</v>
      </c>
    </row>
    <row r="6" spans="2:10" x14ac:dyDescent="0.3">
      <c r="B6" s="1">
        <v>3</v>
      </c>
      <c r="C6" s="1">
        <f t="shared" ref="C6:C7" si="6">D5</f>
        <v>0.93570267217962177</v>
      </c>
      <c r="D6" s="1">
        <f t="shared" ref="D6:D7" si="7">G5</f>
        <v>0.90237048651060214</v>
      </c>
      <c r="E6" s="1">
        <f t="shared" si="0"/>
        <v>6.8070776675555944E-2</v>
      </c>
      <c r="F6" s="1">
        <f t="shared" si="1"/>
        <v>-4.8969312848941016E-3</v>
      </c>
      <c r="G6" s="1">
        <f t="shared" si="2"/>
        <v>0.9046074407381488</v>
      </c>
      <c r="H6" s="1">
        <f t="shared" si="3"/>
        <v>1.1302101235954876E-4</v>
      </c>
      <c r="I6" s="1">
        <f t="shared" si="4"/>
        <v>1.1302101235954876E-4</v>
      </c>
      <c r="J6" s="1" t="str">
        <f t="shared" si="5"/>
        <v>continue</v>
      </c>
    </row>
    <row r="7" spans="2:10" x14ac:dyDescent="0.3">
      <c r="B7" s="5">
        <v>4</v>
      </c>
      <c r="C7" s="5">
        <f t="shared" si="6"/>
        <v>0.90237048651060214</v>
      </c>
      <c r="D7" s="5">
        <f t="shared" si="7"/>
        <v>0.9046074407381488</v>
      </c>
      <c r="E7" s="5">
        <f t="shared" si="0"/>
        <v>-4.8969312848941016E-3</v>
      </c>
      <c r="F7" s="5">
        <f t="shared" si="1"/>
        <v>1.1302101235954876E-4</v>
      </c>
      <c r="G7" s="5">
        <f t="shared" si="2"/>
        <v>0.90455697661865253</v>
      </c>
      <c r="H7" s="5">
        <f t="shared" si="3"/>
        <v>1.8406476676169348E-7</v>
      </c>
      <c r="I7" s="5">
        <f t="shared" si="4"/>
        <v>1.8406476676169348E-7</v>
      </c>
      <c r="J7" s="5" t="str">
        <f t="shared" si="5"/>
        <v>end</v>
      </c>
    </row>
    <row r="8" spans="2:10" x14ac:dyDescent="0.3">
      <c r="B8" s="1"/>
      <c r="C8" s="1"/>
      <c r="D8" s="1"/>
      <c r="E8" s="1"/>
      <c r="F8" s="1"/>
      <c r="G8" s="1"/>
      <c r="H8" s="1"/>
      <c r="I8" s="1"/>
      <c r="J8" s="1"/>
    </row>
    <row r="11" spans="2:10" x14ac:dyDescent="0.3">
      <c r="B11" s="2" t="s">
        <v>16</v>
      </c>
    </row>
    <row r="12" spans="2:10" x14ac:dyDescent="0.3">
      <c r="B12" s="14" t="s">
        <v>29</v>
      </c>
      <c r="C12" s="12">
        <v>1</v>
      </c>
      <c r="D12" s="2" t="s">
        <v>17</v>
      </c>
      <c r="E12">
        <f>ABS(SIN(C12)-(1/TAN(C12)))</f>
        <v>0.19937836887356586</v>
      </c>
    </row>
    <row r="13" spans="2:10" x14ac:dyDescent="0.3">
      <c r="B13" s="14" t="s">
        <v>28</v>
      </c>
      <c r="C13" s="13">
        <v>0.5</v>
      </c>
      <c r="D13" s="2" t="s">
        <v>18</v>
      </c>
      <c r="E13">
        <f>ABS(SIN(C13)-(1/TAN(C13)))</f>
        <v>1.351062183108249</v>
      </c>
    </row>
    <row r="14" spans="2:10" x14ac:dyDescent="0.3">
      <c r="D14" s="2"/>
    </row>
    <row r="15" spans="2:10" x14ac:dyDescent="0.3">
      <c r="B15" s="2" t="s">
        <v>24</v>
      </c>
      <c r="D15" s="2"/>
    </row>
    <row r="17" spans="2:2" x14ac:dyDescent="0.3">
      <c r="B17" s="2" t="s">
        <v>32</v>
      </c>
    </row>
    <row r="19" spans="2:2" x14ac:dyDescent="0.3">
      <c r="B19" t="s">
        <v>25</v>
      </c>
    </row>
    <row r="20" spans="2:2" x14ac:dyDescent="0.3">
      <c r="B20" t="s">
        <v>26</v>
      </c>
    </row>
    <row r="21" spans="2:2" x14ac:dyDescent="0.3">
      <c r="B21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4" sqref="J14"/>
    </sheetView>
  </sheetViews>
  <sheetFormatPr defaultRowHeight="14.4" x14ac:dyDescent="0.3"/>
  <cols>
    <col min="2" max="2" width="12.5546875" customWidth="1"/>
    <col min="7" max="7" width="9.33203125" customWidth="1"/>
    <col min="8" max="8" width="11.5546875" customWidth="1"/>
  </cols>
  <sheetData>
    <row r="3" spans="1:10" x14ac:dyDescent="0.3">
      <c r="A3" s="1"/>
      <c r="B3" s="1"/>
      <c r="C3" s="1"/>
      <c r="D3" s="1"/>
      <c r="E3" s="1"/>
      <c r="F3" s="1"/>
      <c r="G3" s="1"/>
      <c r="H3" s="1"/>
      <c r="I3" s="1"/>
    </row>
    <row r="4" spans="1:10" x14ac:dyDescent="0.3">
      <c r="A4" s="1"/>
      <c r="B4" s="1" t="s">
        <v>20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19</v>
      </c>
      <c r="I4" s="1"/>
      <c r="J4" s="2" t="s">
        <v>30</v>
      </c>
    </row>
    <row r="5" spans="1:10" x14ac:dyDescent="0.3">
      <c r="A5" s="1"/>
      <c r="B5" s="1"/>
      <c r="C5" s="11">
        <v>3</v>
      </c>
      <c r="D5" s="1">
        <f>(3*C5)+SIN(C5)-EXP(C5)</f>
        <v>-10.944416915127801</v>
      </c>
      <c r="E5" s="1">
        <f>(3)+COS(C5)-EXP(C5)</f>
        <v>-18.075529419788111</v>
      </c>
      <c r="F5" s="1">
        <f>C5-(D5/E5)</f>
        <v>2.3945174904173792</v>
      </c>
      <c r="G5" s="1">
        <f>ABS(D5)</f>
        <v>10.944416915127801</v>
      </c>
      <c r="H5" s="1" t="str">
        <f>IF(G5&lt;0.0001, "end", "continue")</f>
        <v>continue</v>
      </c>
      <c r="I5" s="1"/>
    </row>
    <row r="6" spans="1:10" x14ac:dyDescent="0.3">
      <c r="A6" s="1"/>
      <c r="B6" s="1">
        <v>1</v>
      </c>
      <c r="C6" s="1">
        <f>F5</f>
        <v>2.3945174904173792</v>
      </c>
      <c r="D6" s="1">
        <f t="shared" ref="D6:D10" si="0">(3*C6)+SIN(C6)-EXP(C6)</f>
        <v>-3.0998588268094309</v>
      </c>
      <c r="E6" s="1">
        <f t="shared" ref="E6:E10" si="1">(3)+COS(C6)-EXP(C6)</f>
        <v>-8.6965864934940953</v>
      </c>
      <c r="F6" s="1">
        <f t="shared" ref="F6:F10" si="2">C6-(D6/E6)</f>
        <v>2.0380720242418366</v>
      </c>
      <c r="G6" s="1">
        <f t="shared" ref="G6:G10" si="3">ABS(D6)</f>
        <v>3.0998588268094309</v>
      </c>
      <c r="H6" s="1" t="str">
        <f t="shared" ref="H6:H10" si="4">IF(G6&lt;0.0001, "end", "continue")</f>
        <v>continue</v>
      </c>
      <c r="I6" s="1"/>
      <c r="J6" s="2" t="s">
        <v>24</v>
      </c>
    </row>
    <row r="7" spans="1:10" x14ac:dyDescent="0.3">
      <c r="A7" s="1"/>
      <c r="B7" s="1">
        <v>2</v>
      </c>
      <c r="C7" s="1">
        <f t="shared" ref="C7:C10" si="5">F6</f>
        <v>2.0380720242418366</v>
      </c>
      <c r="D7" s="1">
        <f t="shared" si="0"/>
        <v>-0.66878132481344643</v>
      </c>
      <c r="E7" s="1">
        <f t="shared" si="1"/>
        <v>-5.126251880941612</v>
      </c>
      <c r="F7" s="1">
        <f t="shared" si="2"/>
        <v>1.9076099750983206</v>
      </c>
      <c r="G7" s="1">
        <f t="shared" si="3"/>
        <v>0.66878132481344643</v>
      </c>
      <c r="H7" s="1" t="str">
        <f t="shared" si="4"/>
        <v>continue</v>
      </c>
      <c r="I7" s="1"/>
      <c r="J7" s="2" t="s">
        <v>31</v>
      </c>
    </row>
    <row r="8" spans="1:10" x14ac:dyDescent="0.3">
      <c r="A8" s="1"/>
      <c r="B8" s="1">
        <v>3</v>
      </c>
      <c r="C8" s="1">
        <f t="shared" si="5"/>
        <v>1.9076099750983206</v>
      </c>
      <c r="D8" s="1">
        <f t="shared" si="0"/>
        <v>-7.0325609970161018E-2</v>
      </c>
      <c r="E8" s="1">
        <f t="shared" si="1"/>
        <v>-4.0674494767212952</v>
      </c>
      <c r="F8" s="1">
        <f t="shared" si="2"/>
        <v>1.8903201205168079</v>
      </c>
      <c r="G8" s="1">
        <f t="shared" si="3"/>
        <v>7.0325609970161018E-2</v>
      </c>
      <c r="H8" s="1" t="str">
        <f t="shared" si="4"/>
        <v>continue</v>
      </c>
      <c r="I8" s="1"/>
    </row>
    <row r="9" spans="1:10" x14ac:dyDescent="0.3">
      <c r="A9" s="1"/>
      <c r="B9" s="1">
        <v>4</v>
      </c>
      <c r="C9" s="1">
        <f t="shared" si="5"/>
        <v>1.8903201205168079</v>
      </c>
      <c r="D9" s="1">
        <f t="shared" si="0"/>
        <v>-1.1425454013513914E-3</v>
      </c>
      <c r="E9" s="1">
        <f t="shared" si="1"/>
        <v>-3.9356025090696103</v>
      </c>
      <c r="F9" s="1">
        <f t="shared" si="2"/>
        <v>1.8900298103549664</v>
      </c>
      <c r="G9" s="1">
        <f t="shared" si="3"/>
        <v>1.1425454013513914E-3</v>
      </c>
      <c r="H9" s="1" t="str">
        <f t="shared" si="4"/>
        <v>continue</v>
      </c>
      <c r="I9" s="1"/>
    </row>
    <row r="10" spans="1:10" x14ac:dyDescent="0.3">
      <c r="A10" s="1"/>
      <c r="B10" s="1">
        <v>5</v>
      </c>
      <c r="C10" s="1">
        <f t="shared" si="5"/>
        <v>1.8900298103549664</v>
      </c>
      <c r="D10" s="1">
        <f t="shared" si="0"/>
        <v>-3.1901083641372452E-7</v>
      </c>
      <c r="E10" s="1">
        <f t="shared" si="1"/>
        <v>-3.9334048734369751</v>
      </c>
      <c r="F10" s="1">
        <f t="shared" si="2"/>
        <v>1.8900297292519916</v>
      </c>
      <c r="G10" s="1">
        <f t="shared" si="3"/>
        <v>3.1901083641372452E-7</v>
      </c>
      <c r="H10" s="1" t="str">
        <f t="shared" si="4"/>
        <v>end</v>
      </c>
      <c r="I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tabSelected="1" workbookViewId="0">
      <selection activeCell="K15" sqref="K15"/>
    </sheetView>
  </sheetViews>
  <sheetFormatPr defaultRowHeight="14.4" x14ac:dyDescent="0.3"/>
  <cols>
    <col min="2" max="2" width="12.5546875" customWidth="1"/>
    <col min="9" max="9" width="12.44140625" customWidth="1"/>
    <col min="10" max="10" width="9.33203125" customWidth="1"/>
    <col min="11" max="11" width="11.5546875" customWidth="1"/>
  </cols>
  <sheetData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7" x14ac:dyDescent="0.3">
      <c r="A3" s="1"/>
      <c r="B3" s="1" t="s">
        <v>20</v>
      </c>
      <c r="C3" s="1" t="s">
        <v>9</v>
      </c>
      <c r="D3" s="1" t="s">
        <v>0</v>
      </c>
      <c r="E3" s="1" t="s">
        <v>10</v>
      </c>
      <c r="F3" s="1" t="s">
        <v>3</v>
      </c>
      <c r="G3" s="1" t="s">
        <v>1</v>
      </c>
      <c r="H3" s="1" t="s">
        <v>7</v>
      </c>
      <c r="I3" s="1" t="s">
        <v>14</v>
      </c>
      <c r="J3" s="1" t="s">
        <v>15</v>
      </c>
      <c r="K3" s="1" t="s">
        <v>19</v>
      </c>
      <c r="L3" s="1"/>
      <c r="M3" s="2" t="s">
        <v>24</v>
      </c>
      <c r="P3" s="1"/>
      <c r="Q3" s="1"/>
    </row>
    <row r="4" spans="1:17" x14ac:dyDescent="0.3">
      <c r="A4" s="1"/>
      <c r="B4" s="1">
        <v>1</v>
      </c>
      <c r="C4" s="10">
        <v>1</v>
      </c>
      <c r="D4" s="4">
        <v>2</v>
      </c>
      <c r="E4" s="1">
        <f>((C4)^3)+((C4)^2)-(3*C4)-3</f>
        <v>-4</v>
      </c>
      <c r="F4" s="1">
        <f>((D4)^3)+((D4)^2)-(3*D4)-3</f>
        <v>3</v>
      </c>
      <c r="G4" s="1">
        <f>C4-(E4*((C4-D4)/(E4-F4)))</f>
        <v>1.5714285714285714</v>
      </c>
      <c r="H4" s="1">
        <f>((G4)^3)+((G4)^2)-(3*G4)-3</f>
        <v>-1.3644314868804672</v>
      </c>
      <c r="I4" s="1">
        <f>E4*H4</f>
        <v>5.4577259475218689</v>
      </c>
      <c r="J4" s="1">
        <f>ABS(H4)</f>
        <v>1.3644314868804672</v>
      </c>
      <c r="K4" s="1" t="str">
        <f>IF(J4&lt;0.001, "end", "continue")</f>
        <v>continue</v>
      </c>
      <c r="L4" s="1"/>
      <c r="M4" s="2"/>
      <c r="P4" s="1"/>
      <c r="Q4" s="1"/>
    </row>
    <row r="5" spans="1:17" x14ac:dyDescent="0.3">
      <c r="A5" s="1"/>
      <c r="B5" s="5">
        <v>2</v>
      </c>
      <c r="C5" s="5">
        <f>IF(I4&gt;0, G4, C4)</f>
        <v>1.5714285714285714</v>
      </c>
      <c r="D5" s="5">
        <f>IF(I4&lt;0, H4, D4)</f>
        <v>2</v>
      </c>
      <c r="E5" s="5">
        <f t="shared" ref="E5:E8" si="0">((C5)^3)+((C5)^2)-(3*C5)-3</f>
        <v>-1.3644314868804672</v>
      </c>
      <c r="F5" s="5">
        <f t="shared" ref="F5:F8" si="1">((D5)^3)+((D5)^2)-(3*D5)-3</f>
        <v>3</v>
      </c>
      <c r="G5" s="5">
        <f t="shared" ref="G5:G8" si="2">C5-(E5*((C5-D5)/(E5-F5)))</f>
        <v>1.7054108216432866</v>
      </c>
      <c r="H5" s="5">
        <f t="shared" ref="H5:H8" si="3">((G5)^3)+((G5)^2)-(3*G5)-3</f>
        <v>-0.24774509963859614</v>
      </c>
      <c r="I5" s="5">
        <f t="shared" ref="I5:I8" si="4">E5*H5</f>
        <v>0.33803121466723923</v>
      </c>
      <c r="J5" s="5">
        <f t="shared" ref="J5:J8" si="5">ABS(H5)</f>
        <v>0.24774509963859614</v>
      </c>
      <c r="K5" s="5" t="str">
        <f t="shared" ref="K5:K8" si="6">IF(J5&lt;0.001, "end", "continue")</f>
        <v>continue</v>
      </c>
      <c r="L5" s="1"/>
    </row>
    <row r="6" spans="1:17" x14ac:dyDescent="0.3">
      <c r="A6" s="1"/>
      <c r="B6" s="1">
        <v>3</v>
      </c>
      <c r="C6" s="1">
        <f t="shared" ref="C6:C8" si="7">IF(I5&gt;0, G5, C5)</f>
        <v>1.7054108216432866</v>
      </c>
      <c r="D6" s="1">
        <f t="shared" ref="D6:D8" si="8">IF(I5&lt;0, H5, D5)</f>
        <v>2</v>
      </c>
      <c r="E6" s="1">
        <f t="shared" si="0"/>
        <v>-0.24774509963859614</v>
      </c>
      <c r="F6" s="1">
        <f t="shared" si="1"/>
        <v>3</v>
      </c>
      <c r="G6" s="1">
        <f t="shared" si="2"/>
        <v>1.7278827284910738</v>
      </c>
      <c r="H6" s="1">
        <f t="shared" si="3"/>
        <v>-3.9339551311489807E-2</v>
      </c>
      <c r="I6" s="1">
        <f t="shared" si="4"/>
        <v>9.746181059402708E-3</v>
      </c>
      <c r="J6" s="1">
        <f t="shared" si="5"/>
        <v>3.9339551311489807E-2</v>
      </c>
      <c r="K6" s="1" t="str">
        <f t="shared" si="6"/>
        <v>continue</v>
      </c>
      <c r="L6" s="1"/>
      <c r="M6" s="8"/>
    </row>
    <row r="7" spans="1:17" x14ac:dyDescent="0.3">
      <c r="A7" s="1"/>
      <c r="B7" s="5">
        <v>4</v>
      </c>
      <c r="C7" s="5">
        <f t="shared" si="7"/>
        <v>1.7278827284910738</v>
      </c>
      <c r="D7" s="5">
        <f t="shared" si="8"/>
        <v>2</v>
      </c>
      <c r="E7" s="5">
        <f t="shared" si="0"/>
        <v>-3.9339551311489807E-2</v>
      </c>
      <c r="F7" s="5">
        <f t="shared" si="1"/>
        <v>3</v>
      </c>
      <c r="G7" s="5">
        <f t="shared" si="2"/>
        <v>1.7314048658451082</v>
      </c>
      <c r="H7" s="5">
        <f t="shared" si="3"/>
        <v>-6.1106730936817399E-3</v>
      </c>
      <c r="I7" s="5">
        <f t="shared" si="4"/>
        <v>2.4039113771663297E-4</v>
      </c>
      <c r="J7" s="5">
        <f t="shared" si="5"/>
        <v>6.1106730936817399E-3</v>
      </c>
      <c r="K7" s="5" t="str">
        <f t="shared" si="6"/>
        <v>continue</v>
      </c>
      <c r="L7" s="1"/>
    </row>
    <row r="8" spans="1:17" x14ac:dyDescent="0.3">
      <c r="A8" s="1"/>
      <c r="B8" s="1">
        <v>5</v>
      </c>
      <c r="C8" s="1">
        <f t="shared" si="7"/>
        <v>1.7314048658451082</v>
      </c>
      <c r="D8" s="1">
        <f t="shared" si="8"/>
        <v>2</v>
      </c>
      <c r="E8" s="1">
        <f t="shared" si="0"/>
        <v>-6.1106730936817399E-3</v>
      </c>
      <c r="F8" s="1">
        <f t="shared" si="1"/>
        <v>3</v>
      </c>
      <c r="G8" s="1">
        <f t="shared" si="2"/>
        <v>1.7319508527490717</v>
      </c>
      <c r="H8" s="1">
        <f t="shared" si="3"/>
        <v>-9.4592066701348898E-4</v>
      </c>
      <c r="I8" s="1">
        <f t="shared" si="4"/>
        <v>5.7802119686768119E-6</v>
      </c>
      <c r="J8" s="1">
        <f t="shared" si="5"/>
        <v>9.4592066701348898E-4</v>
      </c>
      <c r="K8" s="1" t="str">
        <f t="shared" si="6"/>
        <v>end</v>
      </c>
      <c r="L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7" x14ac:dyDescent="0.3">
      <c r="A11" s="1"/>
      <c r="G11" s="1"/>
      <c r="H11" s="1"/>
      <c r="I11" s="1"/>
      <c r="J11" s="1"/>
      <c r="K11" s="1"/>
      <c r="L11" s="1"/>
    </row>
    <row r="12" spans="1:17" x14ac:dyDescent="0.3">
      <c r="A12" s="1"/>
      <c r="G12" s="1"/>
      <c r="H12" s="1"/>
      <c r="I12" s="1"/>
      <c r="J12" s="1"/>
      <c r="K12" s="1"/>
      <c r="L12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Bisection 1</vt:lpstr>
      <vt:lpstr>Bisection 2</vt:lpstr>
      <vt:lpstr>Secant</vt:lpstr>
      <vt:lpstr>Newton's</vt:lpstr>
      <vt:lpstr>Regula Falsi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EPOY</dc:creator>
  <cp:lastModifiedBy>raman sarwar</cp:lastModifiedBy>
  <dcterms:created xsi:type="dcterms:W3CDTF">2015-11-26T05:21:18Z</dcterms:created>
  <dcterms:modified xsi:type="dcterms:W3CDTF">2022-10-28T00:14:18Z</dcterms:modified>
</cp:coreProperties>
</file>