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C. KULIAH\KULIAH SMT 7\SKRIPSI\MOCKUP TAMPILAN\REV01\KIRIM\"/>
    </mc:Choice>
  </mc:AlternateContent>
  <xr:revisionPtr revIDLastSave="0" documentId="13_ncr:1_{FC61F1E1-3BB8-4E42-B3B6-8BF238B65E9E}" xr6:coauthVersionLast="45" xr6:coauthVersionMax="45" xr10:uidLastSave="{00000000-0000-0000-0000-000000000000}"/>
  <bookViews>
    <workbookView xWindow="-108" yWindow="-108" windowWidth="23256" windowHeight="12576" xr2:uid="{DD9013D0-4B23-47BF-B4CE-1D323C36AE13}"/>
  </bookViews>
  <sheets>
    <sheet name="DataUser" sheetId="11" r:id="rId1"/>
    <sheet name="DataProyek" sheetId="1" r:id="rId2"/>
    <sheet name="DataUraianKerja" sheetId="4" r:id="rId3"/>
    <sheet name="Jadwal Minggu ke (1)" sheetId="5" r:id="rId4"/>
    <sheet name="Jadwal Minggu ke (2)" sheetId="7" r:id="rId5"/>
    <sheet name="Realisasi Minggu ke (1)" sheetId="8" r:id="rId6"/>
    <sheet name="Realisasi Minggu ke (2)" sheetId="10" r:id="rId7"/>
    <sheet name="Hasil Lap Mingguan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0" i="12" l="1"/>
  <c r="N25" i="12"/>
  <c r="M25" i="12"/>
  <c r="K25" i="12"/>
  <c r="L25" i="12" s="1"/>
  <c r="O25" i="12" s="1"/>
  <c r="M23" i="12"/>
  <c r="K23" i="12"/>
  <c r="L23" i="12" s="1"/>
  <c r="O23" i="12" s="1"/>
  <c r="M22" i="12"/>
  <c r="K22" i="12"/>
  <c r="N22" i="12" s="1"/>
  <c r="M21" i="12"/>
  <c r="K21" i="12"/>
  <c r="N21" i="12" s="1"/>
  <c r="M19" i="12"/>
  <c r="L19" i="12"/>
  <c r="O19" i="12" s="1"/>
  <c r="K19" i="12"/>
  <c r="N19" i="12" s="1"/>
  <c r="M18" i="12"/>
  <c r="K18" i="12"/>
  <c r="N18" i="12" s="1"/>
  <c r="M17" i="12"/>
  <c r="K17" i="12"/>
  <c r="N17" i="12" s="1"/>
  <c r="M16" i="12"/>
  <c r="K16" i="12"/>
  <c r="L16" i="12" s="1"/>
  <c r="O16" i="12" s="1"/>
  <c r="Q16" i="12" s="1"/>
  <c r="D10" i="12"/>
  <c r="N16" i="12" l="1"/>
  <c r="N23" i="12"/>
  <c r="L22" i="12"/>
  <c r="O22" i="12" s="1"/>
  <c r="L18" i="12"/>
  <c r="O18" i="12" s="1"/>
  <c r="L21" i="12"/>
  <c r="O21" i="12" s="1"/>
  <c r="L17" i="12"/>
  <c r="O17" i="12" s="1"/>
  <c r="Q17" i="12" s="1"/>
  <c r="L21" i="8"/>
  <c r="L19" i="8"/>
  <c r="L18" i="8"/>
  <c r="L17" i="8"/>
  <c r="L15" i="8"/>
  <c r="L14" i="8"/>
  <c r="K13" i="8"/>
  <c r="L13" i="8" s="1"/>
  <c r="J13" i="8"/>
  <c r="J12" i="8"/>
  <c r="K12" i="8" s="1"/>
  <c r="J13" i="10"/>
  <c r="K13" i="10" s="1"/>
  <c r="L13" i="10" s="1"/>
  <c r="K12" i="10"/>
  <c r="J12" i="10"/>
  <c r="E7" i="10"/>
  <c r="G7" i="10" s="1"/>
  <c r="H22" i="10"/>
  <c r="G22" i="10"/>
  <c r="L21" i="10"/>
  <c r="L19" i="10"/>
  <c r="L18" i="10"/>
  <c r="L17" i="10"/>
  <c r="L15" i="10"/>
  <c r="L14" i="10"/>
  <c r="G7" i="8"/>
  <c r="H22" i="8"/>
  <c r="G22" i="8"/>
  <c r="E7" i="7"/>
  <c r="G7" i="7" s="1"/>
  <c r="H21" i="7"/>
  <c r="G21" i="7"/>
  <c r="G7" i="5"/>
  <c r="H21" i="5"/>
  <c r="G21" i="5"/>
  <c r="G19" i="4"/>
  <c r="L12" i="8" l="1"/>
  <c r="L22" i="8" s="1"/>
  <c r="K22" i="8"/>
  <c r="K22" i="10"/>
  <c r="L12" i="10"/>
  <c r="L22" i="10" s="1"/>
</calcChain>
</file>

<file path=xl/sharedStrings.xml><?xml version="1.0" encoding="utf-8"?>
<sst xmlns="http://schemas.openxmlformats.org/spreadsheetml/2006/main" count="395" uniqueCount="139">
  <si>
    <t>No</t>
  </si>
  <si>
    <t>Nama Proyek</t>
  </si>
  <si>
    <t>DATA PROYEK</t>
  </si>
  <si>
    <t>ID Proyek</t>
  </si>
  <si>
    <t>NO</t>
  </si>
  <si>
    <t>Ubah</t>
  </si>
  <si>
    <t>DATA URAIAN KERJA</t>
  </si>
  <si>
    <t>Uraian Kerja</t>
  </si>
  <si>
    <t xml:space="preserve">Pekerjaan Peningkatan Infrastruktur, Jaringan, Dan Teknologi Informasi Untuk Menunjang Digital Port Di Pelabuhan Talang Duku Dan Muara Sabak	</t>
  </si>
  <si>
    <t>0001</t>
  </si>
  <si>
    <t>Pengadaan dan Pemasangan Perangkat CCTV di Pelabuhan Talang Duku Jambi</t>
  </si>
  <si>
    <t>0002</t>
  </si>
  <si>
    <t>PD.02/31/5/1/D5/GM/C.JBI-19</t>
  </si>
  <si>
    <t>PT. Data Solusindo</t>
  </si>
  <si>
    <t xml:space="preserve">Pengembangan Aplikasi dan Infrastruktur Kegiatan CFS Cabang Pelabuhan Jambi tahun 2019	</t>
  </si>
  <si>
    <t>0003</t>
  </si>
  <si>
    <t>PT. Electronic Komunika Informasi</t>
  </si>
  <si>
    <t>PT. Aplikasi Anak Bangsa</t>
  </si>
  <si>
    <t>PD.02/10/3/1/D5/GM/C.JBI-19</t>
  </si>
  <si>
    <t>PD.02/15/5/2/D5/GM/C.JBI-19</t>
  </si>
  <si>
    <t>0004</t>
  </si>
  <si>
    <t>Pembuatan Ruang Information Center di Pelabuhan Talang Duku Jambi</t>
  </si>
  <si>
    <t>PT. Arya Duta Mandiri</t>
  </si>
  <si>
    <t>Pemasangan Perangkat CCTV (IP Camera)</t>
  </si>
  <si>
    <t>Pemasangan IP Camera Outdoor</t>
  </si>
  <si>
    <t>Pemasangan IP Camera Indoor</t>
  </si>
  <si>
    <t>Pemasangan Network Video Recorder</t>
  </si>
  <si>
    <t>Pemasangan Storage Disk dan Power Supply</t>
  </si>
  <si>
    <t>a</t>
  </si>
  <si>
    <t>b</t>
  </si>
  <si>
    <t>c</t>
  </si>
  <si>
    <t>d</t>
  </si>
  <si>
    <t>Satuan</t>
  </si>
  <si>
    <t>Volume</t>
  </si>
  <si>
    <t>unit</t>
  </si>
  <si>
    <t>Pemasangan Perangkat Pendukung dan Akesoris</t>
  </si>
  <si>
    <t>Pemasangan Kabel UTP</t>
  </si>
  <si>
    <t>m'</t>
  </si>
  <si>
    <t>Pemasangan Kabel Eterna</t>
  </si>
  <si>
    <t>Pemasangan Pipca Conduct</t>
  </si>
  <si>
    <t>Ls</t>
  </si>
  <si>
    <t>Instalasi Software dan Testing</t>
  </si>
  <si>
    <t>Instalasi Camera, Test dan Commisioning</t>
  </si>
  <si>
    <t xml:space="preserve">Jumlah </t>
  </si>
  <si>
    <t>Minggu ke</t>
  </si>
  <si>
    <t>Bobot Rencana (%)</t>
  </si>
  <si>
    <t>Bobot Kontrak (%)</t>
  </si>
  <si>
    <t>Tanggal</t>
  </si>
  <si>
    <t>s.d.</t>
  </si>
  <si>
    <t>JADWAL RENCANA KERJA</t>
  </si>
  <si>
    <t>REALISASI KERJA</t>
  </si>
  <si>
    <t>Bobot Realisasi (%)</t>
  </si>
  <si>
    <t>Deviasi / Selisih</t>
  </si>
  <si>
    <t>ID PROYEK</t>
  </si>
  <si>
    <t>NAMA PROYEK</t>
  </si>
  <si>
    <t>NOMOR KONTRAK</t>
  </si>
  <si>
    <t>NILAI KONTRAK</t>
  </si>
  <si>
    <t>NAMA REKANAN</t>
  </si>
  <si>
    <t>TANGGAL MULAI</t>
  </si>
  <si>
    <t>TANGGAL SELESAI</t>
  </si>
  <si>
    <t>% Item</t>
  </si>
  <si>
    <t>Volume Realisasi</t>
  </si>
  <si>
    <t>(1)</t>
  </si>
  <si>
    <t>(2)</t>
  </si>
  <si>
    <t>(3)</t>
  </si>
  <si>
    <t>(4)</t>
  </si>
  <si>
    <t>(5)</t>
  </si>
  <si>
    <t>(6)</t>
  </si>
  <si>
    <t>(7)</t>
  </si>
  <si>
    <t>(8)=(7)/(4)*100</t>
  </si>
  <si>
    <t>(9)=(8)/100*(5)</t>
  </si>
  <si>
    <t>(10)=(9)-(6)</t>
  </si>
  <si>
    <t>Deviasi (%)</t>
  </si>
  <si>
    <t>UBAH / HAPUS</t>
  </si>
  <si>
    <t>ID USER</t>
  </si>
  <si>
    <t>USERNAME</t>
  </si>
  <si>
    <t>NAMA LENGKAP</t>
  </si>
  <si>
    <t>PASSWORD</t>
  </si>
  <si>
    <t>TIPE USER</t>
  </si>
  <si>
    <t>001</t>
  </si>
  <si>
    <t>002</t>
  </si>
  <si>
    <t>003</t>
  </si>
  <si>
    <t>004</t>
  </si>
  <si>
    <t>005</t>
  </si>
  <si>
    <t>006</t>
  </si>
  <si>
    <t>Admin</t>
  </si>
  <si>
    <t>manager</t>
  </si>
  <si>
    <t>admin</t>
  </si>
  <si>
    <t>user003</t>
  </si>
  <si>
    <t>user004</t>
  </si>
  <si>
    <t>user005</t>
  </si>
  <si>
    <t>user006</t>
  </si>
  <si>
    <t>Manager</t>
  </si>
  <si>
    <t>Rekanan</t>
  </si>
  <si>
    <t>DATA USER</t>
  </si>
  <si>
    <t>Periode</t>
  </si>
  <si>
    <t>:</t>
  </si>
  <si>
    <t>7-Feb-19 s/d 13-Feb-19</t>
  </si>
  <si>
    <t>Kontraktor</t>
  </si>
  <si>
    <t>Nomor Kontrak</t>
  </si>
  <si>
    <t>PD.05.01/30/1/1/D2/GM/CJBI-19</t>
  </si>
  <si>
    <t>Nilai Kontrak</t>
  </si>
  <si>
    <t>Tanggal Mulai</t>
  </si>
  <si>
    <t>Tanggal Selesai</t>
  </si>
  <si>
    <t>Waktu Pekerjaan</t>
  </si>
  <si>
    <t>hari kalender</t>
  </si>
  <si>
    <t>URAIAN PEKERJAAN</t>
  </si>
  <si>
    <t>SATUAN</t>
  </si>
  <si>
    <t>KONTRAK</t>
  </si>
  <si>
    <t>PROGRES PEKERJAAN FISIK MINGGUAN</t>
  </si>
  <si>
    <t>PROGRES RENCANA (%)</t>
  </si>
  <si>
    <t>DEVIASI / SELISIH (%)</t>
  </si>
  <si>
    <t>S.D. MINGGU LALU</t>
  </si>
  <si>
    <t>MINGGU INI</t>
  </si>
  <si>
    <t>S.D MINGGU INI</t>
  </si>
  <si>
    <t>Bobot (%)</t>
  </si>
  <si>
    <t>% item</t>
  </si>
  <si>
    <t>MONITORING PROGRES S/D TANGGAL</t>
  </si>
  <si>
    <t>PROGRES RENCANA</t>
  </si>
  <si>
    <t>(%)</t>
  </si>
  <si>
    <t>PROGRES AKTUAL</t>
  </si>
  <si>
    <t>DEVIASI</t>
  </si>
  <si>
    <t>DGM OPERASI &amp; TEKNIK</t>
  </si>
  <si>
    <t>Diperiksa Oleh</t>
  </si>
  <si>
    <t>Diajukan Oleh</t>
  </si>
  <si>
    <t>PT. PELABUHAN INDONESIA II (PERSERO)</t>
  </si>
  <si>
    <t>ASISTEN DGM TEKNIK</t>
  </si>
  <si>
    <t>PT. DATA SOLUSINDO</t>
  </si>
  <si>
    <t>CABANG JAMBI</t>
  </si>
  <si>
    <t>TRI SUSILO PRAWOKO</t>
  </si>
  <si>
    <t>ISPIN ROZALI</t>
  </si>
  <si>
    <t>YOGI SAPUTRA</t>
  </si>
  <si>
    <t>NIPP. 265105688</t>
  </si>
  <si>
    <t>NIPP. 272026830</t>
  </si>
  <si>
    <t>Direktur</t>
  </si>
  <si>
    <t>Keterangan Menu:</t>
  </si>
  <si>
    <t>: All</t>
  </si>
  <si>
    <t>: Dashboard, Laporan</t>
  </si>
  <si>
    <t>: Realisasi, Laporan, 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</si>
</sst>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1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1" fontId="0" fillId="0" borderId="0" xfId="1" applyFont="1" applyAlignment="1">
      <alignment vertical="center"/>
    </xf>
    <xf numFmtId="2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1" xfId="1" applyNumberFormat="1" applyFont="1" applyBorder="1"/>
    <xf numFmtId="164" fontId="2" fillId="0" borderId="1" xfId="1" applyNumberFormat="1" applyFont="1" applyBorder="1" applyAlignment="1">
      <alignment horizontal="right"/>
    </xf>
    <xf numFmtId="164" fontId="2" fillId="0" borderId="1" xfId="1" applyNumberFormat="1" applyFont="1" applyBorder="1"/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1" fontId="4" fillId="0" borderId="1" xfId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41" fontId="0" fillId="0" borderId="0" xfId="1" applyFont="1" applyAlignment="1">
      <alignment horizontal="center" vertical="center"/>
    </xf>
    <xf numFmtId="41" fontId="2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right" vertical="center"/>
    </xf>
    <xf numFmtId="164" fontId="0" fillId="0" borderId="1" xfId="1" applyNumberFormat="1" applyFont="1" applyBorder="1" applyAlignment="1">
      <alignment vertical="center"/>
    </xf>
    <xf numFmtId="164" fontId="2" fillId="0" borderId="1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0ECD-4E90-4485-86D8-44EC899A8B55}">
  <dimension ref="C2:I15"/>
  <sheetViews>
    <sheetView tabSelected="1" workbookViewId="0">
      <selection activeCell="H7" sqref="H7"/>
    </sheetView>
  </sheetViews>
  <sheetFormatPr defaultRowHeight="14.4" x14ac:dyDescent="0.3"/>
  <cols>
    <col min="1" max="2" width="8.88671875" style="5"/>
    <col min="3" max="3" width="5.44140625" style="5" customWidth="1"/>
    <col min="4" max="4" width="10.5546875" style="5" customWidth="1"/>
    <col min="5" max="5" width="15.21875" style="30" customWidth="1"/>
    <col min="6" max="6" width="31.109375" style="30" customWidth="1"/>
    <col min="7" max="7" width="15.109375" style="31" customWidth="1"/>
    <col min="8" max="8" width="19.6640625" style="6" customWidth="1"/>
    <col min="9" max="9" width="12.109375" style="6" customWidth="1"/>
    <col min="10" max="16384" width="8.88671875" style="5"/>
  </cols>
  <sheetData>
    <row r="2" spans="3:9" x14ac:dyDescent="0.3">
      <c r="C2" s="5" t="s">
        <v>94</v>
      </c>
    </row>
    <row r="4" spans="3:9" s="15" customFormat="1" ht="34.799999999999997" customHeight="1" x14ac:dyDescent="0.3">
      <c r="C4" s="9" t="s">
        <v>4</v>
      </c>
      <c r="D4" s="9" t="s">
        <v>74</v>
      </c>
      <c r="E4" s="9" t="s">
        <v>75</v>
      </c>
      <c r="F4" s="9" t="s">
        <v>76</v>
      </c>
      <c r="G4" s="32" t="s">
        <v>77</v>
      </c>
      <c r="H4" s="9" t="s">
        <v>78</v>
      </c>
      <c r="I4" s="9" t="s">
        <v>73</v>
      </c>
    </row>
    <row r="5" spans="3:9" ht="36" customHeight="1" x14ac:dyDescent="0.3">
      <c r="C5" s="33">
        <v>1</v>
      </c>
      <c r="D5" s="34" t="s">
        <v>79</v>
      </c>
      <c r="E5" s="35" t="s">
        <v>87</v>
      </c>
      <c r="F5" s="35" t="s">
        <v>85</v>
      </c>
      <c r="G5" s="60">
        <v>12345</v>
      </c>
      <c r="H5" s="35" t="s">
        <v>85</v>
      </c>
      <c r="I5" s="35"/>
    </row>
    <row r="6" spans="3:9" ht="36" customHeight="1" x14ac:dyDescent="0.3">
      <c r="C6" s="33">
        <v>2</v>
      </c>
      <c r="D6" s="34" t="s">
        <v>80</v>
      </c>
      <c r="E6" s="35" t="s">
        <v>86</v>
      </c>
      <c r="F6" s="35" t="s">
        <v>92</v>
      </c>
      <c r="G6" s="60">
        <v>12345</v>
      </c>
      <c r="H6" s="35" t="s">
        <v>92</v>
      </c>
      <c r="I6" s="35"/>
    </row>
    <row r="7" spans="3:9" ht="36" customHeight="1" x14ac:dyDescent="0.3">
      <c r="C7" s="33">
        <v>3</v>
      </c>
      <c r="D7" s="34" t="s">
        <v>81</v>
      </c>
      <c r="E7" s="35" t="s">
        <v>88</v>
      </c>
      <c r="F7" s="35" t="s">
        <v>13</v>
      </c>
      <c r="G7" s="60">
        <v>12345</v>
      </c>
      <c r="H7" s="35" t="s">
        <v>93</v>
      </c>
      <c r="I7" s="35"/>
    </row>
    <row r="8" spans="3:9" ht="36" customHeight="1" x14ac:dyDescent="0.3">
      <c r="C8" s="33">
        <v>4</v>
      </c>
      <c r="D8" s="34" t="s">
        <v>82</v>
      </c>
      <c r="E8" s="35" t="s">
        <v>89</v>
      </c>
      <c r="F8" s="35" t="s">
        <v>16</v>
      </c>
      <c r="G8" s="60">
        <v>12345</v>
      </c>
      <c r="H8" s="35" t="s">
        <v>93</v>
      </c>
      <c r="I8" s="35"/>
    </row>
    <row r="9" spans="3:9" ht="36" customHeight="1" x14ac:dyDescent="0.3">
      <c r="C9" s="33">
        <v>5</v>
      </c>
      <c r="D9" s="34" t="s">
        <v>83</v>
      </c>
      <c r="E9" s="35" t="s">
        <v>90</v>
      </c>
      <c r="F9" s="35" t="s">
        <v>17</v>
      </c>
      <c r="G9" s="60">
        <v>12345</v>
      </c>
      <c r="H9" s="35" t="s">
        <v>93</v>
      </c>
      <c r="I9" s="35"/>
    </row>
    <row r="10" spans="3:9" ht="36" customHeight="1" x14ac:dyDescent="0.3">
      <c r="C10" s="33">
        <v>6</v>
      </c>
      <c r="D10" s="34" t="s">
        <v>84</v>
      </c>
      <c r="E10" s="35" t="s">
        <v>91</v>
      </c>
      <c r="F10" s="35" t="s">
        <v>22</v>
      </c>
      <c r="G10" s="60">
        <v>12345</v>
      </c>
      <c r="H10" s="35" t="s">
        <v>93</v>
      </c>
      <c r="I10" s="35"/>
    </row>
    <row r="12" spans="3:9" x14ac:dyDescent="0.3">
      <c r="C12" s="5" t="s">
        <v>135</v>
      </c>
    </row>
    <row r="13" spans="3:9" x14ac:dyDescent="0.3">
      <c r="C13" s="5" t="s">
        <v>85</v>
      </c>
      <c r="E13" s="61" t="s">
        <v>136</v>
      </c>
    </row>
    <row r="14" spans="3:9" x14ac:dyDescent="0.3">
      <c r="C14" s="5" t="s">
        <v>92</v>
      </c>
      <c r="E14" s="37" t="s">
        <v>137</v>
      </c>
    </row>
    <row r="15" spans="3:9" x14ac:dyDescent="0.3">
      <c r="C15" s="5" t="s">
        <v>93</v>
      </c>
      <c r="E15" s="37" t="s">
        <v>138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18A6-8B95-4246-8A1D-C76F407ADF11}">
  <dimension ref="C2:K8"/>
  <sheetViews>
    <sheetView workbookViewId="0">
      <selection activeCell="E7" sqref="E7"/>
    </sheetView>
  </sheetViews>
  <sheetFormatPr defaultRowHeight="14.4" x14ac:dyDescent="0.3"/>
  <cols>
    <col min="1" max="2" width="8.88671875" style="5"/>
    <col min="3" max="3" width="5.44140625" style="5" customWidth="1"/>
    <col min="4" max="4" width="10.5546875" style="5" customWidth="1"/>
    <col min="5" max="5" width="20" style="6" customWidth="1"/>
    <col min="6" max="6" width="15.33203125" style="6" customWidth="1"/>
    <col min="7" max="7" width="15.109375" style="7" customWidth="1"/>
    <col min="8" max="8" width="19.6640625" style="6" customWidth="1"/>
    <col min="9" max="10" width="14.44140625" style="5" customWidth="1"/>
    <col min="11" max="16384" width="8.88671875" style="5"/>
  </cols>
  <sheetData>
    <row r="2" spans="3:11" x14ac:dyDescent="0.3">
      <c r="C2" s="5" t="s">
        <v>2</v>
      </c>
    </row>
    <row r="4" spans="3:11" s="15" customFormat="1" ht="27.6" x14ac:dyDescent="0.3">
      <c r="C4" s="22" t="s">
        <v>4</v>
      </c>
      <c r="D4" s="22" t="s">
        <v>53</v>
      </c>
      <c r="E4" s="22" t="s">
        <v>54</v>
      </c>
      <c r="F4" s="22" t="s">
        <v>55</v>
      </c>
      <c r="G4" s="23" t="s">
        <v>56</v>
      </c>
      <c r="H4" s="22" t="s">
        <v>57</v>
      </c>
      <c r="I4" s="22" t="s">
        <v>58</v>
      </c>
      <c r="J4" s="22" t="s">
        <v>59</v>
      </c>
      <c r="K4" s="22" t="s">
        <v>73</v>
      </c>
    </row>
    <row r="5" spans="3:11" ht="55.2" x14ac:dyDescent="0.3">
      <c r="C5" s="24">
        <v>1</v>
      </c>
      <c r="D5" s="25" t="s">
        <v>9</v>
      </c>
      <c r="E5" s="26" t="s">
        <v>10</v>
      </c>
      <c r="F5" s="26" t="s">
        <v>12</v>
      </c>
      <c r="G5" s="27">
        <v>755400000</v>
      </c>
      <c r="H5" s="28" t="s">
        <v>13</v>
      </c>
      <c r="I5" s="29">
        <v>43616</v>
      </c>
      <c r="J5" s="29">
        <v>43730</v>
      </c>
      <c r="K5" s="24"/>
    </row>
    <row r="6" spans="3:11" ht="96.6" x14ac:dyDescent="0.3">
      <c r="C6" s="24">
        <v>2</v>
      </c>
      <c r="D6" s="25" t="s">
        <v>11</v>
      </c>
      <c r="E6" s="26" t="s">
        <v>8</v>
      </c>
      <c r="F6" s="26" t="s">
        <v>19</v>
      </c>
      <c r="G6" s="27">
        <v>1250550000</v>
      </c>
      <c r="H6" s="28" t="s">
        <v>16</v>
      </c>
      <c r="I6" s="29">
        <v>43600</v>
      </c>
      <c r="J6" s="29">
        <v>43780</v>
      </c>
      <c r="K6" s="24"/>
    </row>
    <row r="7" spans="3:11" ht="69" x14ac:dyDescent="0.3">
      <c r="C7" s="24">
        <v>3</v>
      </c>
      <c r="D7" s="25" t="s">
        <v>15</v>
      </c>
      <c r="E7" s="26" t="s">
        <v>14</v>
      </c>
      <c r="F7" s="26" t="s">
        <v>18</v>
      </c>
      <c r="G7" s="27">
        <v>512725000</v>
      </c>
      <c r="H7" s="28" t="s">
        <v>17</v>
      </c>
      <c r="I7" s="29">
        <v>43534</v>
      </c>
      <c r="J7" s="29">
        <v>43654</v>
      </c>
      <c r="K7" s="24"/>
    </row>
    <row r="8" spans="3:11" ht="55.2" x14ac:dyDescent="0.3">
      <c r="C8" s="24">
        <v>4</v>
      </c>
      <c r="D8" s="25" t="s">
        <v>20</v>
      </c>
      <c r="E8" s="26" t="s">
        <v>21</v>
      </c>
      <c r="F8" s="26" t="s">
        <v>18</v>
      </c>
      <c r="G8" s="27">
        <v>1525800000</v>
      </c>
      <c r="H8" s="28" t="s">
        <v>22</v>
      </c>
      <c r="I8" s="29">
        <v>43508</v>
      </c>
      <c r="J8" s="29">
        <v>43688</v>
      </c>
      <c r="K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406F-FD4F-4C1B-9BF0-E7D053EB59D7}">
  <dimension ref="C2:H19"/>
  <sheetViews>
    <sheetView workbookViewId="0">
      <selection activeCell="D14" sqref="D14"/>
    </sheetView>
  </sheetViews>
  <sheetFormatPr defaultRowHeight="14.4" x14ac:dyDescent="0.3"/>
  <cols>
    <col min="3" max="3" width="5.44140625" style="4" customWidth="1"/>
    <col min="4" max="4" width="40.33203125" customWidth="1"/>
    <col min="5" max="5" width="11.109375" customWidth="1"/>
    <col min="6" max="6" width="8.77734375" customWidth="1"/>
    <col min="7" max="7" width="11.33203125" style="4" customWidth="1"/>
  </cols>
  <sheetData>
    <row r="2" spans="3:8" x14ac:dyDescent="0.3">
      <c r="D2" t="s">
        <v>6</v>
      </c>
    </row>
    <row r="4" spans="3:8" x14ac:dyDescent="0.3">
      <c r="D4" t="s">
        <v>3</v>
      </c>
      <c r="E4" t="s">
        <v>9</v>
      </c>
    </row>
    <row r="5" spans="3:8" x14ac:dyDescent="0.3">
      <c r="D5" t="s">
        <v>1</v>
      </c>
      <c r="E5" t="s">
        <v>10</v>
      </c>
    </row>
    <row r="7" spans="3:8" s="14" customFormat="1" ht="28.8" x14ac:dyDescent="0.3">
      <c r="C7" s="13" t="s">
        <v>0</v>
      </c>
      <c r="D7" s="13" t="s">
        <v>7</v>
      </c>
      <c r="E7" s="13" t="s">
        <v>32</v>
      </c>
      <c r="F7" s="13" t="s">
        <v>33</v>
      </c>
      <c r="G7" s="13" t="s">
        <v>46</v>
      </c>
      <c r="H7" s="13" t="s">
        <v>5</v>
      </c>
    </row>
    <row r="8" spans="3:8" x14ac:dyDescent="0.3">
      <c r="C8" s="2">
        <v>1</v>
      </c>
      <c r="D8" s="1" t="s">
        <v>23</v>
      </c>
      <c r="E8" s="3">
        <v>0</v>
      </c>
      <c r="F8" s="3">
        <v>0</v>
      </c>
      <c r="G8" s="8"/>
      <c r="H8" s="1"/>
    </row>
    <row r="9" spans="3:8" x14ac:dyDescent="0.3">
      <c r="C9" s="2" t="s">
        <v>28</v>
      </c>
      <c r="D9" s="1" t="s">
        <v>24</v>
      </c>
      <c r="E9" s="2" t="s">
        <v>34</v>
      </c>
      <c r="F9" s="8">
        <v>5</v>
      </c>
      <c r="G9" s="8">
        <v>20</v>
      </c>
      <c r="H9" s="1"/>
    </row>
    <row r="10" spans="3:8" x14ac:dyDescent="0.3">
      <c r="C10" s="2" t="s">
        <v>29</v>
      </c>
      <c r="D10" s="1" t="s">
        <v>25</v>
      </c>
      <c r="E10" s="2" t="s">
        <v>34</v>
      </c>
      <c r="F10" s="8">
        <v>5</v>
      </c>
      <c r="G10" s="8">
        <v>15</v>
      </c>
      <c r="H10" s="1"/>
    </row>
    <row r="11" spans="3:8" x14ac:dyDescent="0.3">
      <c r="C11" s="2" t="s">
        <v>30</v>
      </c>
      <c r="D11" s="1" t="s">
        <v>26</v>
      </c>
      <c r="E11" s="2" t="s">
        <v>34</v>
      </c>
      <c r="F11" s="8">
        <v>2</v>
      </c>
      <c r="G11" s="8">
        <v>10</v>
      </c>
      <c r="H11" s="1"/>
    </row>
    <row r="12" spans="3:8" x14ac:dyDescent="0.3">
      <c r="C12" s="2" t="s">
        <v>31</v>
      </c>
      <c r="D12" s="1" t="s">
        <v>27</v>
      </c>
      <c r="E12" s="2" t="s">
        <v>34</v>
      </c>
      <c r="F12" s="8">
        <v>10</v>
      </c>
      <c r="G12" s="8">
        <v>10</v>
      </c>
      <c r="H12" s="1"/>
    </row>
    <row r="13" spans="3:8" x14ac:dyDescent="0.3">
      <c r="C13" s="2">
        <v>2</v>
      </c>
      <c r="D13" s="1" t="s">
        <v>35</v>
      </c>
      <c r="E13" s="3">
        <v>0</v>
      </c>
      <c r="F13" s="3">
        <v>0</v>
      </c>
      <c r="G13" s="8"/>
      <c r="H13" s="1"/>
    </row>
    <row r="14" spans="3:8" x14ac:dyDescent="0.3">
      <c r="C14" s="2" t="s">
        <v>28</v>
      </c>
      <c r="D14" s="1" t="s">
        <v>36</v>
      </c>
      <c r="E14" s="2" t="s">
        <v>37</v>
      </c>
      <c r="F14" s="8">
        <v>100</v>
      </c>
      <c r="G14" s="8">
        <v>10</v>
      </c>
      <c r="H14" s="1"/>
    </row>
    <row r="15" spans="3:8" x14ac:dyDescent="0.3">
      <c r="C15" s="2" t="s">
        <v>29</v>
      </c>
      <c r="D15" s="1" t="s">
        <v>38</v>
      </c>
      <c r="E15" s="2" t="s">
        <v>37</v>
      </c>
      <c r="F15" s="8">
        <v>50</v>
      </c>
      <c r="G15" s="8">
        <v>5</v>
      </c>
      <c r="H15" s="1"/>
    </row>
    <row r="16" spans="3:8" x14ac:dyDescent="0.3">
      <c r="C16" s="2" t="s">
        <v>30</v>
      </c>
      <c r="D16" s="1" t="s">
        <v>39</v>
      </c>
      <c r="E16" s="2" t="s">
        <v>40</v>
      </c>
      <c r="F16" s="8">
        <v>1</v>
      </c>
      <c r="G16" s="8">
        <v>15</v>
      </c>
      <c r="H16" s="1"/>
    </row>
    <row r="17" spans="3:8" x14ac:dyDescent="0.3">
      <c r="C17" s="2">
        <v>3</v>
      </c>
      <c r="D17" s="1" t="s">
        <v>41</v>
      </c>
      <c r="E17" s="3">
        <v>0</v>
      </c>
      <c r="F17" s="3">
        <v>0</v>
      </c>
      <c r="G17" s="8"/>
      <c r="H17" s="1"/>
    </row>
    <row r="18" spans="3:8" x14ac:dyDescent="0.3">
      <c r="C18" s="2" t="s">
        <v>28</v>
      </c>
      <c r="D18" s="1" t="s">
        <v>42</v>
      </c>
      <c r="E18" s="2" t="s">
        <v>40</v>
      </c>
      <c r="F18" s="8">
        <v>1</v>
      </c>
      <c r="G18" s="8">
        <v>15</v>
      </c>
      <c r="H18" s="1"/>
    </row>
    <row r="19" spans="3:8" s="11" customFormat="1" x14ac:dyDescent="0.3">
      <c r="C19" s="62" t="s">
        <v>43</v>
      </c>
      <c r="D19" s="62"/>
      <c r="E19" s="62"/>
      <c r="F19" s="62"/>
      <c r="G19" s="12">
        <f>SUM(G8:G18)</f>
        <v>100</v>
      </c>
      <c r="H19" s="10"/>
    </row>
  </sheetData>
  <mergeCells count="1">
    <mergeCell ref="C19:F19"/>
  </mergeCells>
  <printOptions horizontalCentered="1"/>
  <pageMargins left="0.39370078740157483" right="0.39370078740157483" top="0.39370078740157483" bottom="0.39370078740157483" header="0" footer="0"/>
  <pageSetup paperSize="9" scale="82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F4F9-9B5B-44B9-BF97-689F392353C9}">
  <sheetPr>
    <pageSetUpPr fitToPage="1"/>
  </sheetPr>
  <dimension ref="C2:I21"/>
  <sheetViews>
    <sheetView workbookViewId="0">
      <selection activeCell="F18" sqref="F18"/>
    </sheetView>
  </sheetViews>
  <sheetFormatPr defaultRowHeight="14.4" x14ac:dyDescent="0.3"/>
  <cols>
    <col min="3" max="3" width="5.44140625" style="4" customWidth="1"/>
    <col min="4" max="4" width="40.33203125" customWidth="1"/>
    <col min="5" max="5" width="11.109375" customWidth="1"/>
    <col min="6" max="6" width="8.77734375" customWidth="1"/>
    <col min="7" max="8" width="11.33203125" style="4" customWidth="1"/>
  </cols>
  <sheetData>
    <row r="2" spans="3:9" x14ac:dyDescent="0.3">
      <c r="D2" t="s">
        <v>49</v>
      </c>
    </row>
    <row r="4" spans="3:9" x14ac:dyDescent="0.3">
      <c r="D4" t="s">
        <v>3</v>
      </c>
      <c r="E4" t="s">
        <v>9</v>
      </c>
    </row>
    <row r="5" spans="3:9" x14ac:dyDescent="0.3">
      <c r="D5" t="s">
        <v>1</v>
      </c>
      <c r="E5" t="s">
        <v>10</v>
      </c>
    </row>
    <row r="6" spans="3:9" x14ac:dyDescent="0.3">
      <c r="D6" t="s">
        <v>44</v>
      </c>
      <c r="E6">
        <v>1</v>
      </c>
    </row>
    <row r="7" spans="3:9" x14ac:dyDescent="0.3">
      <c r="D7" t="s">
        <v>47</v>
      </c>
      <c r="E7" s="16">
        <v>43616</v>
      </c>
      <c r="F7" t="s">
        <v>48</v>
      </c>
      <c r="G7" s="17">
        <f>E7+7-1</f>
        <v>43622</v>
      </c>
    </row>
    <row r="9" spans="3:9" s="15" customFormat="1" ht="30" customHeight="1" x14ac:dyDescent="0.3">
      <c r="C9" s="9" t="s">
        <v>0</v>
      </c>
      <c r="D9" s="9" t="s">
        <v>7</v>
      </c>
      <c r="E9" s="9" t="s">
        <v>32</v>
      </c>
      <c r="F9" s="9" t="s">
        <v>33</v>
      </c>
      <c r="G9" s="9" t="s">
        <v>46</v>
      </c>
      <c r="H9" s="9" t="s">
        <v>45</v>
      </c>
      <c r="I9" s="9" t="s">
        <v>5</v>
      </c>
    </row>
    <row r="10" spans="3:9" x14ac:dyDescent="0.3">
      <c r="C10" s="2">
        <v>1</v>
      </c>
      <c r="D10" s="1" t="s">
        <v>23</v>
      </c>
      <c r="E10" s="3">
        <v>0</v>
      </c>
      <c r="F10" s="3">
        <v>0</v>
      </c>
      <c r="G10" s="8"/>
      <c r="H10" s="18"/>
      <c r="I10" s="18"/>
    </row>
    <row r="11" spans="3:9" x14ac:dyDescent="0.3">
      <c r="C11" s="2" t="s">
        <v>28</v>
      </c>
      <c r="D11" s="1" t="s">
        <v>24</v>
      </c>
      <c r="E11" s="2" t="s">
        <v>34</v>
      </c>
      <c r="F11" s="8">
        <v>5</v>
      </c>
      <c r="G11" s="8">
        <v>20</v>
      </c>
      <c r="H11" s="18">
        <v>2</v>
      </c>
      <c r="I11" s="18"/>
    </row>
    <row r="12" spans="3:9" x14ac:dyDescent="0.3">
      <c r="C12" s="2" t="s">
        <v>29</v>
      </c>
      <c r="D12" s="1" t="s">
        <v>25</v>
      </c>
      <c r="E12" s="2" t="s">
        <v>34</v>
      </c>
      <c r="F12" s="8">
        <v>5</v>
      </c>
      <c r="G12" s="8">
        <v>15</v>
      </c>
      <c r="H12" s="18">
        <v>2</v>
      </c>
      <c r="I12" s="18"/>
    </row>
    <row r="13" spans="3:9" x14ac:dyDescent="0.3">
      <c r="C13" s="2" t="s">
        <v>30</v>
      </c>
      <c r="D13" s="1" t="s">
        <v>26</v>
      </c>
      <c r="E13" s="2" t="s">
        <v>34</v>
      </c>
      <c r="F13" s="8">
        <v>2</v>
      </c>
      <c r="G13" s="8">
        <v>10</v>
      </c>
      <c r="H13" s="18">
        <v>0</v>
      </c>
      <c r="I13" s="18"/>
    </row>
    <row r="14" spans="3:9" x14ac:dyDescent="0.3">
      <c r="C14" s="2" t="s">
        <v>31</v>
      </c>
      <c r="D14" s="1" t="s">
        <v>27</v>
      </c>
      <c r="E14" s="2" t="s">
        <v>34</v>
      </c>
      <c r="F14" s="8">
        <v>10</v>
      </c>
      <c r="G14" s="8">
        <v>10</v>
      </c>
      <c r="H14" s="18">
        <v>0</v>
      </c>
      <c r="I14" s="18"/>
    </row>
    <row r="15" spans="3:9" x14ac:dyDescent="0.3">
      <c r="C15" s="2">
        <v>2</v>
      </c>
      <c r="D15" s="1" t="s">
        <v>35</v>
      </c>
      <c r="E15" s="3">
        <v>0</v>
      </c>
      <c r="F15" s="3">
        <v>0</v>
      </c>
      <c r="G15" s="8"/>
      <c r="H15" s="18"/>
      <c r="I15" s="18"/>
    </row>
    <row r="16" spans="3:9" x14ac:dyDescent="0.3">
      <c r="C16" s="2" t="s">
        <v>28</v>
      </c>
      <c r="D16" s="1" t="s">
        <v>36</v>
      </c>
      <c r="E16" s="2" t="s">
        <v>37</v>
      </c>
      <c r="F16" s="8">
        <v>100</v>
      </c>
      <c r="G16" s="8">
        <v>10</v>
      </c>
      <c r="H16" s="18">
        <v>0</v>
      </c>
      <c r="I16" s="18"/>
    </row>
    <row r="17" spans="3:9" x14ac:dyDescent="0.3">
      <c r="C17" s="2" t="s">
        <v>29</v>
      </c>
      <c r="D17" s="1" t="s">
        <v>38</v>
      </c>
      <c r="E17" s="2" t="s">
        <v>37</v>
      </c>
      <c r="F17" s="8">
        <v>50</v>
      </c>
      <c r="G17" s="8">
        <v>5</v>
      </c>
      <c r="H17" s="18">
        <v>0</v>
      </c>
      <c r="I17" s="18"/>
    </row>
    <row r="18" spans="3:9" x14ac:dyDescent="0.3">
      <c r="C18" s="2" t="s">
        <v>30</v>
      </c>
      <c r="D18" s="1" t="s">
        <v>39</v>
      </c>
      <c r="E18" s="2" t="s">
        <v>40</v>
      </c>
      <c r="F18" s="8">
        <v>1</v>
      </c>
      <c r="G18" s="8">
        <v>15</v>
      </c>
      <c r="H18" s="18">
        <v>0</v>
      </c>
      <c r="I18" s="18"/>
    </row>
    <row r="19" spans="3:9" x14ac:dyDescent="0.3">
      <c r="C19" s="2">
        <v>3</v>
      </c>
      <c r="D19" s="1" t="s">
        <v>41</v>
      </c>
      <c r="E19" s="3">
        <v>0</v>
      </c>
      <c r="F19" s="3">
        <v>0</v>
      </c>
      <c r="G19" s="8"/>
      <c r="H19" s="18"/>
      <c r="I19" s="18"/>
    </row>
    <row r="20" spans="3:9" x14ac:dyDescent="0.3">
      <c r="C20" s="2" t="s">
        <v>28</v>
      </c>
      <c r="D20" s="1" t="s">
        <v>42</v>
      </c>
      <c r="E20" s="2" t="s">
        <v>40</v>
      </c>
      <c r="F20" s="8">
        <v>1</v>
      </c>
      <c r="G20" s="8">
        <v>15</v>
      </c>
      <c r="H20" s="18">
        <v>0</v>
      </c>
      <c r="I20" s="18"/>
    </row>
    <row r="21" spans="3:9" s="11" customFormat="1" x14ac:dyDescent="0.3">
      <c r="C21" s="62" t="s">
        <v>43</v>
      </c>
      <c r="D21" s="62"/>
      <c r="E21" s="62"/>
      <c r="F21" s="62"/>
      <c r="G21" s="12">
        <f>SUM(G10:G20)</f>
        <v>100</v>
      </c>
      <c r="H21" s="19">
        <f>SUM(H10:H20)</f>
        <v>4</v>
      </c>
      <c r="I21" s="20"/>
    </row>
  </sheetData>
  <mergeCells count="1">
    <mergeCell ref="C21:F21"/>
  </mergeCells>
  <printOptions horizontalCentered="1"/>
  <pageMargins left="0.39370078740157483" right="0.39370078740157483" top="0.39370078740157483" bottom="0.39370078740157483" header="0" footer="0"/>
  <pageSetup paperSize="9" scale="71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71A-C548-484E-BE40-7F6BB3F3B3A0}">
  <sheetPr>
    <pageSetUpPr fitToPage="1"/>
  </sheetPr>
  <dimension ref="C2:I21"/>
  <sheetViews>
    <sheetView workbookViewId="0">
      <selection activeCell="C2" sqref="C2:K21"/>
    </sheetView>
  </sheetViews>
  <sheetFormatPr defaultRowHeight="14.4" x14ac:dyDescent="0.3"/>
  <cols>
    <col min="3" max="3" width="5.44140625" style="4" customWidth="1"/>
    <col min="4" max="4" width="40.33203125" customWidth="1"/>
    <col min="5" max="5" width="11.109375" customWidth="1"/>
    <col min="6" max="6" width="8.77734375" customWidth="1"/>
    <col min="7" max="8" width="11.33203125" style="4" customWidth="1"/>
  </cols>
  <sheetData>
    <row r="2" spans="3:9" x14ac:dyDescent="0.3">
      <c r="D2" t="s">
        <v>49</v>
      </c>
    </row>
    <row r="4" spans="3:9" x14ac:dyDescent="0.3">
      <c r="D4" t="s">
        <v>3</v>
      </c>
      <c r="E4" t="s">
        <v>9</v>
      </c>
    </row>
    <row r="5" spans="3:9" x14ac:dyDescent="0.3">
      <c r="D5" t="s">
        <v>1</v>
      </c>
      <c r="E5" t="s">
        <v>10</v>
      </c>
    </row>
    <row r="6" spans="3:9" x14ac:dyDescent="0.3">
      <c r="D6" t="s">
        <v>44</v>
      </c>
      <c r="E6">
        <v>2</v>
      </c>
    </row>
    <row r="7" spans="3:9" x14ac:dyDescent="0.3">
      <c r="D7" t="s">
        <v>47</v>
      </c>
      <c r="E7" s="16">
        <f>'Jadwal Minggu ke (1)'!G7+1</f>
        <v>43623</v>
      </c>
      <c r="F7" t="s">
        <v>48</v>
      </c>
      <c r="G7" s="17">
        <f>E7+7-1</f>
        <v>43629</v>
      </c>
    </row>
    <row r="9" spans="3:9" s="15" customFormat="1" ht="30" customHeight="1" x14ac:dyDescent="0.3">
      <c r="C9" s="9" t="s">
        <v>0</v>
      </c>
      <c r="D9" s="9" t="s">
        <v>7</v>
      </c>
      <c r="E9" s="9" t="s">
        <v>32</v>
      </c>
      <c r="F9" s="9" t="s">
        <v>33</v>
      </c>
      <c r="G9" s="9" t="s">
        <v>46</v>
      </c>
      <c r="H9" s="9" t="s">
        <v>45</v>
      </c>
      <c r="I9" s="9" t="s">
        <v>5</v>
      </c>
    </row>
    <row r="10" spans="3:9" x14ac:dyDescent="0.3">
      <c r="C10" s="2">
        <v>1</v>
      </c>
      <c r="D10" s="1" t="s">
        <v>23</v>
      </c>
      <c r="E10" s="3">
        <v>0</v>
      </c>
      <c r="F10" s="3">
        <v>0</v>
      </c>
      <c r="G10" s="8"/>
      <c r="H10" s="18"/>
      <c r="I10" s="18"/>
    </row>
    <row r="11" spans="3:9" x14ac:dyDescent="0.3">
      <c r="C11" s="2" t="s">
        <v>28</v>
      </c>
      <c r="D11" s="1" t="s">
        <v>24</v>
      </c>
      <c r="E11" s="2" t="s">
        <v>34</v>
      </c>
      <c r="F11" s="8">
        <v>5</v>
      </c>
      <c r="G11" s="8">
        <v>20</v>
      </c>
      <c r="H11" s="18">
        <v>4</v>
      </c>
      <c r="I11" s="18"/>
    </row>
    <row r="12" spans="3:9" x14ac:dyDescent="0.3">
      <c r="C12" s="2" t="s">
        <v>29</v>
      </c>
      <c r="D12" s="1" t="s">
        <v>25</v>
      </c>
      <c r="E12" s="2" t="s">
        <v>34</v>
      </c>
      <c r="F12" s="8">
        <v>5</v>
      </c>
      <c r="G12" s="8">
        <v>15</v>
      </c>
      <c r="H12" s="18">
        <v>3</v>
      </c>
      <c r="I12" s="18"/>
    </row>
    <row r="13" spans="3:9" x14ac:dyDescent="0.3">
      <c r="C13" s="2" t="s">
        <v>30</v>
      </c>
      <c r="D13" s="1" t="s">
        <v>26</v>
      </c>
      <c r="E13" s="2" t="s">
        <v>34</v>
      </c>
      <c r="F13" s="8">
        <v>2</v>
      </c>
      <c r="G13" s="8">
        <v>10</v>
      </c>
      <c r="H13" s="18">
        <v>0</v>
      </c>
      <c r="I13" s="18"/>
    </row>
    <row r="14" spans="3:9" x14ac:dyDescent="0.3">
      <c r="C14" s="2" t="s">
        <v>31</v>
      </c>
      <c r="D14" s="1" t="s">
        <v>27</v>
      </c>
      <c r="E14" s="2" t="s">
        <v>34</v>
      </c>
      <c r="F14" s="8">
        <v>10</v>
      </c>
      <c r="G14" s="8">
        <v>10</v>
      </c>
      <c r="H14" s="18">
        <v>0</v>
      </c>
      <c r="I14" s="18"/>
    </row>
    <row r="15" spans="3:9" x14ac:dyDescent="0.3">
      <c r="C15" s="2">
        <v>2</v>
      </c>
      <c r="D15" s="1" t="s">
        <v>35</v>
      </c>
      <c r="E15" s="3">
        <v>0</v>
      </c>
      <c r="F15" s="3">
        <v>0</v>
      </c>
      <c r="G15" s="8"/>
      <c r="H15" s="18"/>
      <c r="I15" s="18"/>
    </row>
    <row r="16" spans="3:9" x14ac:dyDescent="0.3">
      <c r="C16" s="2" t="s">
        <v>28</v>
      </c>
      <c r="D16" s="1" t="s">
        <v>36</v>
      </c>
      <c r="E16" s="2" t="s">
        <v>37</v>
      </c>
      <c r="F16" s="8">
        <v>100</v>
      </c>
      <c r="G16" s="8">
        <v>10</v>
      </c>
      <c r="H16" s="18">
        <v>0</v>
      </c>
      <c r="I16" s="18"/>
    </row>
    <row r="17" spans="3:9" x14ac:dyDescent="0.3">
      <c r="C17" s="2" t="s">
        <v>29</v>
      </c>
      <c r="D17" s="1" t="s">
        <v>38</v>
      </c>
      <c r="E17" s="2" t="s">
        <v>37</v>
      </c>
      <c r="F17" s="8">
        <v>50</v>
      </c>
      <c r="G17" s="8">
        <v>5</v>
      </c>
      <c r="H17" s="18">
        <v>0</v>
      </c>
      <c r="I17" s="18"/>
    </row>
    <row r="18" spans="3:9" x14ac:dyDescent="0.3">
      <c r="C18" s="2" t="s">
        <v>30</v>
      </c>
      <c r="D18" s="1" t="s">
        <v>39</v>
      </c>
      <c r="E18" s="2" t="s">
        <v>40</v>
      </c>
      <c r="F18" s="8">
        <v>1</v>
      </c>
      <c r="G18" s="8">
        <v>15</v>
      </c>
      <c r="H18" s="18">
        <v>0</v>
      </c>
      <c r="I18" s="18"/>
    </row>
    <row r="19" spans="3:9" x14ac:dyDescent="0.3">
      <c r="C19" s="2">
        <v>3</v>
      </c>
      <c r="D19" s="1" t="s">
        <v>41</v>
      </c>
      <c r="E19" s="3">
        <v>0</v>
      </c>
      <c r="F19" s="3">
        <v>0</v>
      </c>
      <c r="G19" s="8"/>
      <c r="H19" s="18"/>
      <c r="I19" s="18"/>
    </row>
    <row r="20" spans="3:9" x14ac:dyDescent="0.3">
      <c r="C20" s="2" t="s">
        <v>28</v>
      </c>
      <c r="D20" s="1" t="s">
        <v>42</v>
      </c>
      <c r="E20" s="2" t="s">
        <v>40</v>
      </c>
      <c r="F20" s="8">
        <v>1</v>
      </c>
      <c r="G20" s="8">
        <v>15</v>
      </c>
      <c r="H20" s="18">
        <v>0</v>
      </c>
      <c r="I20" s="18"/>
    </row>
    <row r="21" spans="3:9" s="11" customFormat="1" x14ac:dyDescent="0.3">
      <c r="C21" s="62" t="s">
        <v>43</v>
      </c>
      <c r="D21" s="62"/>
      <c r="E21" s="62"/>
      <c r="F21" s="62"/>
      <c r="G21" s="12">
        <f>SUM(G10:G20)</f>
        <v>100</v>
      </c>
      <c r="H21" s="19">
        <f>SUM(H10:H20)</f>
        <v>7</v>
      </c>
      <c r="I21" s="20"/>
    </row>
  </sheetData>
  <mergeCells count="1">
    <mergeCell ref="C21:F21"/>
  </mergeCells>
  <printOptions horizontalCentered="1"/>
  <pageMargins left="0.39370078740157483" right="0.39370078740157483" top="5.9055118110236222" bottom="0.39370078740157483" header="0" footer="0"/>
  <pageSetup paperSize="9" scale="71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63A6-3F7E-4C81-870A-61573E4423BD}">
  <dimension ref="C2:M22"/>
  <sheetViews>
    <sheetView workbookViewId="0">
      <selection activeCell="H19" sqref="H19"/>
    </sheetView>
  </sheetViews>
  <sheetFormatPr defaultRowHeight="14.4" x14ac:dyDescent="0.3"/>
  <cols>
    <col min="3" max="3" width="5.44140625" style="4" customWidth="1"/>
    <col min="4" max="4" width="40.33203125" customWidth="1"/>
    <col min="5" max="5" width="11.109375" customWidth="1"/>
    <col min="6" max="6" width="8.77734375" customWidth="1"/>
    <col min="7" max="12" width="11.33203125" style="4" customWidth="1"/>
  </cols>
  <sheetData>
    <row r="2" spans="3:13" x14ac:dyDescent="0.3">
      <c r="D2" t="s">
        <v>50</v>
      </c>
    </row>
    <row r="4" spans="3:13" x14ac:dyDescent="0.3">
      <c r="D4" t="s">
        <v>3</v>
      </c>
      <c r="E4" t="s">
        <v>9</v>
      </c>
    </row>
    <row r="5" spans="3:13" x14ac:dyDescent="0.3">
      <c r="D5" t="s">
        <v>1</v>
      </c>
      <c r="E5" t="s">
        <v>10</v>
      </c>
    </row>
    <row r="6" spans="3:13" x14ac:dyDescent="0.3">
      <c r="D6" t="s">
        <v>44</v>
      </c>
      <c r="E6">
        <v>1</v>
      </c>
    </row>
    <row r="7" spans="3:13" x14ac:dyDescent="0.3">
      <c r="D7" t="s">
        <v>47</v>
      </c>
      <c r="E7" s="16">
        <v>43616</v>
      </c>
      <c r="F7" t="s">
        <v>48</v>
      </c>
      <c r="G7" s="17">
        <f>E7+7-1</f>
        <v>43622</v>
      </c>
    </row>
    <row r="9" spans="3:13" s="15" customFormat="1" ht="30" customHeight="1" x14ac:dyDescent="0.3">
      <c r="C9" s="9" t="s">
        <v>0</v>
      </c>
      <c r="D9" s="9" t="s">
        <v>7</v>
      </c>
      <c r="E9" s="9" t="s">
        <v>32</v>
      </c>
      <c r="F9" s="9" t="s">
        <v>33</v>
      </c>
      <c r="G9" s="9" t="s">
        <v>46</v>
      </c>
      <c r="H9" s="9" t="s">
        <v>45</v>
      </c>
      <c r="I9" s="9" t="s">
        <v>61</v>
      </c>
      <c r="J9" s="9" t="s">
        <v>60</v>
      </c>
      <c r="K9" s="9" t="s">
        <v>51</v>
      </c>
      <c r="L9" s="9" t="s">
        <v>52</v>
      </c>
      <c r="M9" s="9" t="s">
        <v>5</v>
      </c>
    </row>
    <row r="10" spans="3:13" s="15" customFormat="1" ht="28.8" x14ac:dyDescent="0.3">
      <c r="C10" s="21" t="s">
        <v>62</v>
      </c>
      <c r="D10" s="21" t="s">
        <v>63</v>
      </c>
      <c r="E10" s="21" t="s">
        <v>64</v>
      </c>
      <c r="F10" s="21" t="s">
        <v>65</v>
      </c>
      <c r="G10" s="21" t="s">
        <v>66</v>
      </c>
      <c r="H10" s="21" t="s">
        <v>67</v>
      </c>
      <c r="I10" s="21" t="s">
        <v>68</v>
      </c>
      <c r="J10" s="9" t="s">
        <v>69</v>
      </c>
      <c r="K10" s="9" t="s">
        <v>70</v>
      </c>
      <c r="L10" s="9" t="s">
        <v>71</v>
      </c>
      <c r="M10" s="9"/>
    </row>
    <row r="11" spans="3:13" x14ac:dyDescent="0.3">
      <c r="C11" s="2">
        <v>1</v>
      </c>
      <c r="D11" s="1" t="s">
        <v>23</v>
      </c>
      <c r="E11" s="3">
        <v>0</v>
      </c>
      <c r="F11" s="3">
        <v>0</v>
      </c>
      <c r="G11" s="8"/>
      <c r="H11" s="18"/>
      <c r="I11" s="18"/>
      <c r="J11" s="18"/>
      <c r="K11" s="18"/>
      <c r="L11" s="18"/>
      <c r="M11" s="18"/>
    </row>
    <row r="12" spans="3:13" x14ac:dyDescent="0.3">
      <c r="C12" s="2" t="s">
        <v>28</v>
      </c>
      <c r="D12" s="1" t="s">
        <v>24</v>
      </c>
      <c r="E12" s="2" t="s">
        <v>34</v>
      </c>
      <c r="F12" s="8">
        <v>5</v>
      </c>
      <c r="G12" s="8">
        <v>20</v>
      </c>
      <c r="H12" s="18">
        <v>2</v>
      </c>
      <c r="I12" s="18">
        <v>0</v>
      </c>
      <c r="J12" s="18">
        <f>I12/F12*100</f>
        <v>0</v>
      </c>
      <c r="K12" s="18">
        <f>J12/100*G12</f>
        <v>0</v>
      </c>
      <c r="L12" s="18">
        <f>K12-H12</f>
        <v>-2</v>
      </c>
      <c r="M12" s="18"/>
    </row>
    <row r="13" spans="3:13" x14ac:dyDescent="0.3">
      <c r="C13" s="2" t="s">
        <v>29</v>
      </c>
      <c r="D13" s="1" t="s">
        <v>25</v>
      </c>
      <c r="E13" s="2" t="s">
        <v>34</v>
      </c>
      <c r="F13" s="8">
        <v>5</v>
      </c>
      <c r="G13" s="8">
        <v>15</v>
      </c>
      <c r="H13" s="18">
        <v>2</v>
      </c>
      <c r="I13" s="18">
        <v>0</v>
      </c>
      <c r="J13" s="18">
        <f>I13/F13*100</f>
        <v>0</v>
      </c>
      <c r="K13" s="18">
        <f>J13/100*G13</f>
        <v>0</v>
      </c>
      <c r="L13" s="18">
        <f t="shared" ref="L13:L15" si="0">K13-H13</f>
        <v>-2</v>
      </c>
      <c r="M13" s="18"/>
    </row>
    <row r="14" spans="3:13" x14ac:dyDescent="0.3">
      <c r="C14" s="2" t="s">
        <v>30</v>
      </c>
      <c r="D14" s="1" t="s">
        <v>26</v>
      </c>
      <c r="E14" s="2" t="s">
        <v>34</v>
      </c>
      <c r="F14" s="8">
        <v>2</v>
      </c>
      <c r="G14" s="8">
        <v>10</v>
      </c>
      <c r="H14" s="18">
        <v>0</v>
      </c>
      <c r="I14" s="18">
        <v>0</v>
      </c>
      <c r="J14" s="18">
        <v>0</v>
      </c>
      <c r="K14" s="18">
        <v>0</v>
      </c>
      <c r="L14" s="18">
        <f t="shared" si="0"/>
        <v>0</v>
      </c>
      <c r="M14" s="18"/>
    </row>
    <row r="15" spans="3:13" x14ac:dyDescent="0.3">
      <c r="C15" s="2" t="s">
        <v>31</v>
      </c>
      <c r="D15" s="1" t="s">
        <v>27</v>
      </c>
      <c r="E15" s="2" t="s">
        <v>34</v>
      </c>
      <c r="F15" s="8">
        <v>10</v>
      </c>
      <c r="G15" s="8">
        <v>10</v>
      </c>
      <c r="H15" s="18">
        <v>0</v>
      </c>
      <c r="I15" s="18">
        <v>0</v>
      </c>
      <c r="J15" s="18">
        <v>0</v>
      </c>
      <c r="K15" s="18">
        <v>0</v>
      </c>
      <c r="L15" s="18">
        <f t="shared" si="0"/>
        <v>0</v>
      </c>
      <c r="M15" s="18"/>
    </row>
    <row r="16" spans="3:13" x14ac:dyDescent="0.3">
      <c r="C16" s="2">
        <v>2</v>
      </c>
      <c r="D16" s="1" t="s">
        <v>35</v>
      </c>
      <c r="E16" s="3">
        <v>0</v>
      </c>
      <c r="F16" s="3">
        <v>0</v>
      </c>
      <c r="G16" s="8"/>
      <c r="H16" s="18"/>
      <c r="I16" s="18"/>
      <c r="J16" s="18"/>
      <c r="K16" s="18"/>
      <c r="L16" s="18"/>
      <c r="M16" s="18"/>
    </row>
    <row r="17" spans="3:13" x14ac:dyDescent="0.3">
      <c r="C17" s="2" t="s">
        <v>28</v>
      </c>
      <c r="D17" s="1" t="s">
        <v>36</v>
      </c>
      <c r="E17" s="2" t="s">
        <v>37</v>
      </c>
      <c r="F17" s="8">
        <v>100</v>
      </c>
      <c r="G17" s="8">
        <v>10</v>
      </c>
      <c r="H17" s="18">
        <v>0</v>
      </c>
      <c r="I17" s="18">
        <v>0</v>
      </c>
      <c r="J17" s="18">
        <v>0</v>
      </c>
      <c r="K17" s="18">
        <v>0</v>
      </c>
      <c r="L17" s="18">
        <f t="shared" ref="L17:L19" si="1">K17-H17</f>
        <v>0</v>
      </c>
      <c r="M17" s="18"/>
    </row>
    <row r="18" spans="3:13" x14ac:dyDescent="0.3">
      <c r="C18" s="2" t="s">
        <v>29</v>
      </c>
      <c r="D18" s="1" t="s">
        <v>38</v>
      </c>
      <c r="E18" s="2" t="s">
        <v>37</v>
      </c>
      <c r="F18" s="8">
        <v>50</v>
      </c>
      <c r="G18" s="8">
        <v>5</v>
      </c>
      <c r="H18" s="18">
        <v>0</v>
      </c>
      <c r="I18" s="18">
        <v>0</v>
      </c>
      <c r="J18" s="18">
        <v>0</v>
      </c>
      <c r="K18" s="18">
        <v>0</v>
      </c>
      <c r="L18" s="18">
        <f t="shared" si="1"/>
        <v>0</v>
      </c>
      <c r="M18" s="18"/>
    </row>
    <row r="19" spans="3:13" x14ac:dyDescent="0.3">
      <c r="C19" s="2" t="s">
        <v>30</v>
      </c>
      <c r="D19" s="1" t="s">
        <v>39</v>
      </c>
      <c r="E19" s="2" t="s">
        <v>40</v>
      </c>
      <c r="F19" s="8">
        <v>1</v>
      </c>
      <c r="G19" s="8">
        <v>15</v>
      </c>
      <c r="H19" s="18">
        <v>0</v>
      </c>
      <c r="I19" s="18">
        <v>0</v>
      </c>
      <c r="J19" s="18">
        <v>0</v>
      </c>
      <c r="K19" s="18">
        <v>0</v>
      </c>
      <c r="L19" s="18">
        <f t="shared" si="1"/>
        <v>0</v>
      </c>
      <c r="M19" s="18"/>
    </row>
    <row r="20" spans="3:13" x14ac:dyDescent="0.3">
      <c r="C20" s="2">
        <v>3</v>
      </c>
      <c r="D20" s="1" t="s">
        <v>41</v>
      </c>
      <c r="E20" s="3">
        <v>0</v>
      </c>
      <c r="F20" s="3">
        <v>0</v>
      </c>
      <c r="G20" s="8"/>
      <c r="H20" s="18"/>
      <c r="I20" s="18"/>
      <c r="J20" s="18"/>
      <c r="K20" s="18"/>
      <c r="L20" s="18"/>
      <c r="M20" s="18"/>
    </row>
    <row r="21" spans="3:13" x14ac:dyDescent="0.3">
      <c r="C21" s="2" t="s">
        <v>28</v>
      </c>
      <c r="D21" s="1" t="s">
        <v>42</v>
      </c>
      <c r="E21" s="2" t="s">
        <v>40</v>
      </c>
      <c r="F21" s="8">
        <v>1</v>
      </c>
      <c r="G21" s="8">
        <v>15</v>
      </c>
      <c r="H21" s="18">
        <v>0</v>
      </c>
      <c r="I21" s="18">
        <v>0</v>
      </c>
      <c r="J21" s="18">
        <v>0</v>
      </c>
      <c r="K21" s="18">
        <v>0</v>
      </c>
      <c r="L21" s="18">
        <f>K21-H21</f>
        <v>0</v>
      </c>
      <c r="M21" s="18"/>
    </row>
    <row r="22" spans="3:13" s="11" customFormat="1" x14ac:dyDescent="0.3">
      <c r="C22" s="62" t="s">
        <v>43</v>
      </c>
      <c r="D22" s="62"/>
      <c r="E22" s="62"/>
      <c r="F22" s="62"/>
      <c r="G22" s="12">
        <f>SUM(G11:G21)</f>
        <v>100</v>
      </c>
      <c r="H22" s="19">
        <f>SUM(H11:H21)</f>
        <v>4</v>
      </c>
      <c r="I22" s="19"/>
      <c r="J22" s="19"/>
      <c r="K22" s="19">
        <f>SUM(K11:K21)</f>
        <v>0</v>
      </c>
      <c r="L22" s="19">
        <f>SUM(L11:L21)</f>
        <v>-4</v>
      </c>
      <c r="M22" s="20"/>
    </row>
  </sheetData>
  <mergeCells count="1">
    <mergeCell ref="C22:F22"/>
  </mergeCells>
  <printOptions horizontalCentered="1"/>
  <pageMargins left="0.39370078740157483" right="0.39370078740157483" top="0.39370078740157483" bottom="0.39370078740157483" header="0" footer="0"/>
  <pageSetup paperSize="9" scale="7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8BDF-1866-4C1E-A2A3-274AA5D03A61}">
  <dimension ref="C2:M22"/>
  <sheetViews>
    <sheetView workbookViewId="0">
      <selection activeCell="H14" sqref="H14"/>
    </sheetView>
  </sheetViews>
  <sheetFormatPr defaultRowHeight="14.4" x14ac:dyDescent="0.3"/>
  <cols>
    <col min="3" max="3" width="5.44140625" style="4" customWidth="1"/>
    <col min="4" max="4" width="40.33203125" customWidth="1"/>
    <col min="5" max="5" width="11.109375" customWidth="1"/>
    <col min="6" max="6" width="8.77734375" customWidth="1"/>
    <col min="7" max="9" width="11.33203125" style="4" customWidth="1"/>
    <col min="10" max="10" width="10" style="4" customWidth="1"/>
    <col min="11" max="12" width="11.33203125" style="4" customWidth="1"/>
  </cols>
  <sheetData>
    <row r="2" spans="3:13" x14ac:dyDescent="0.3">
      <c r="D2" t="s">
        <v>50</v>
      </c>
    </row>
    <row r="4" spans="3:13" x14ac:dyDescent="0.3">
      <c r="D4" t="s">
        <v>3</v>
      </c>
      <c r="E4" t="s">
        <v>9</v>
      </c>
    </row>
    <row r="5" spans="3:13" x14ac:dyDescent="0.3">
      <c r="D5" t="s">
        <v>1</v>
      </c>
      <c r="E5" t="s">
        <v>10</v>
      </c>
    </row>
    <row r="6" spans="3:13" x14ac:dyDescent="0.3">
      <c r="D6" t="s">
        <v>44</v>
      </c>
      <c r="E6">
        <v>2</v>
      </c>
    </row>
    <row r="7" spans="3:13" x14ac:dyDescent="0.3">
      <c r="D7" t="s">
        <v>47</v>
      </c>
      <c r="E7" s="16">
        <f>'Jadwal Minggu ke (1)'!G7+1</f>
        <v>43623</v>
      </c>
      <c r="F7" t="s">
        <v>48</v>
      </c>
      <c r="G7" s="17">
        <f>E7+7-1</f>
        <v>43629</v>
      </c>
    </row>
    <row r="9" spans="3:13" s="15" customFormat="1" ht="30" customHeight="1" x14ac:dyDescent="0.3">
      <c r="C9" s="9" t="s">
        <v>0</v>
      </c>
      <c r="D9" s="9" t="s">
        <v>7</v>
      </c>
      <c r="E9" s="9" t="s">
        <v>32</v>
      </c>
      <c r="F9" s="9" t="s">
        <v>33</v>
      </c>
      <c r="G9" s="9" t="s">
        <v>46</v>
      </c>
      <c r="H9" s="9" t="s">
        <v>45</v>
      </c>
      <c r="I9" s="9" t="s">
        <v>61</v>
      </c>
      <c r="J9" s="9" t="s">
        <v>60</v>
      </c>
      <c r="K9" s="9" t="s">
        <v>51</v>
      </c>
      <c r="L9" s="9" t="s">
        <v>72</v>
      </c>
      <c r="M9" s="9" t="s">
        <v>5</v>
      </c>
    </row>
    <row r="10" spans="3:13" s="15" customFormat="1" ht="28.8" x14ac:dyDescent="0.3">
      <c r="C10" s="21" t="s">
        <v>62</v>
      </c>
      <c r="D10" s="21" t="s">
        <v>63</v>
      </c>
      <c r="E10" s="21" t="s">
        <v>64</v>
      </c>
      <c r="F10" s="21" t="s">
        <v>65</v>
      </c>
      <c r="G10" s="21" t="s">
        <v>66</v>
      </c>
      <c r="H10" s="21" t="s">
        <v>67</v>
      </c>
      <c r="I10" s="21" t="s">
        <v>68</v>
      </c>
      <c r="J10" s="9" t="s">
        <v>69</v>
      </c>
      <c r="K10" s="9" t="s">
        <v>70</v>
      </c>
      <c r="L10" s="9" t="s">
        <v>71</v>
      </c>
      <c r="M10" s="9"/>
    </row>
    <row r="11" spans="3:13" x14ac:dyDescent="0.3">
      <c r="C11" s="2">
        <v>1</v>
      </c>
      <c r="D11" s="1" t="s">
        <v>23</v>
      </c>
      <c r="E11" s="3">
        <v>0</v>
      </c>
      <c r="F11" s="3">
        <v>0</v>
      </c>
      <c r="G11" s="8"/>
      <c r="H11" s="18"/>
      <c r="I11" s="18"/>
      <c r="J11" s="18"/>
      <c r="K11" s="18"/>
      <c r="L11" s="18"/>
      <c r="M11" s="18"/>
    </row>
    <row r="12" spans="3:13" x14ac:dyDescent="0.3">
      <c r="C12" s="2" t="s">
        <v>28</v>
      </c>
      <c r="D12" s="1" t="s">
        <v>24</v>
      </c>
      <c r="E12" s="2" t="s">
        <v>34</v>
      </c>
      <c r="F12" s="8">
        <v>5</v>
      </c>
      <c r="G12" s="8">
        <v>20</v>
      </c>
      <c r="H12" s="18">
        <v>4</v>
      </c>
      <c r="I12" s="18">
        <v>5</v>
      </c>
      <c r="J12" s="18">
        <f>I12/F12*100</f>
        <v>100</v>
      </c>
      <c r="K12" s="18">
        <f>J12/100*G12</f>
        <v>20</v>
      </c>
      <c r="L12" s="18">
        <f>K12-H12</f>
        <v>16</v>
      </c>
      <c r="M12" s="18"/>
    </row>
    <row r="13" spans="3:13" x14ac:dyDescent="0.3">
      <c r="C13" s="2" t="s">
        <v>29</v>
      </c>
      <c r="D13" s="1" t="s">
        <v>25</v>
      </c>
      <c r="E13" s="2" t="s">
        <v>34</v>
      </c>
      <c r="F13" s="8">
        <v>5</v>
      </c>
      <c r="G13" s="8">
        <v>15</v>
      </c>
      <c r="H13" s="18">
        <v>3</v>
      </c>
      <c r="I13" s="18">
        <v>5</v>
      </c>
      <c r="J13" s="18">
        <f>I13/F13*100</f>
        <v>100</v>
      </c>
      <c r="K13" s="18">
        <f>J13/100*G13</f>
        <v>15</v>
      </c>
      <c r="L13" s="18">
        <f t="shared" ref="L13:L15" si="0">K13-H13</f>
        <v>12</v>
      </c>
      <c r="M13" s="18"/>
    </row>
    <row r="14" spans="3:13" x14ac:dyDescent="0.3">
      <c r="C14" s="2" t="s">
        <v>30</v>
      </c>
      <c r="D14" s="1" t="s">
        <v>26</v>
      </c>
      <c r="E14" s="2" t="s">
        <v>34</v>
      </c>
      <c r="F14" s="8">
        <v>2</v>
      </c>
      <c r="G14" s="8">
        <v>10</v>
      </c>
      <c r="H14" s="18">
        <v>0</v>
      </c>
      <c r="I14" s="18">
        <v>0</v>
      </c>
      <c r="J14" s="18">
        <v>0</v>
      </c>
      <c r="K14" s="18">
        <v>0</v>
      </c>
      <c r="L14" s="18">
        <f t="shared" si="0"/>
        <v>0</v>
      </c>
      <c r="M14" s="18"/>
    </row>
    <row r="15" spans="3:13" x14ac:dyDescent="0.3">
      <c r="C15" s="2" t="s">
        <v>31</v>
      </c>
      <c r="D15" s="1" t="s">
        <v>27</v>
      </c>
      <c r="E15" s="2" t="s">
        <v>34</v>
      </c>
      <c r="F15" s="8">
        <v>10</v>
      </c>
      <c r="G15" s="8">
        <v>10</v>
      </c>
      <c r="H15" s="18">
        <v>0</v>
      </c>
      <c r="I15" s="18">
        <v>0</v>
      </c>
      <c r="J15" s="18">
        <v>0</v>
      </c>
      <c r="K15" s="18">
        <v>0</v>
      </c>
      <c r="L15" s="18">
        <f t="shared" si="0"/>
        <v>0</v>
      </c>
      <c r="M15" s="18"/>
    </row>
    <row r="16" spans="3:13" x14ac:dyDescent="0.3">
      <c r="C16" s="2">
        <v>2</v>
      </c>
      <c r="D16" s="1" t="s">
        <v>35</v>
      </c>
      <c r="E16" s="3">
        <v>0</v>
      </c>
      <c r="F16" s="3">
        <v>0</v>
      </c>
      <c r="G16" s="8"/>
      <c r="H16" s="18"/>
      <c r="I16" s="18"/>
      <c r="J16" s="18"/>
      <c r="K16" s="18"/>
      <c r="L16" s="18"/>
      <c r="M16" s="18"/>
    </row>
    <row r="17" spans="3:13" x14ac:dyDescent="0.3">
      <c r="C17" s="2" t="s">
        <v>28</v>
      </c>
      <c r="D17" s="1" t="s">
        <v>36</v>
      </c>
      <c r="E17" s="2" t="s">
        <v>37</v>
      </c>
      <c r="F17" s="8">
        <v>100</v>
      </c>
      <c r="G17" s="8">
        <v>10</v>
      </c>
      <c r="H17" s="18">
        <v>0</v>
      </c>
      <c r="I17" s="18">
        <v>0</v>
      </c>
      <c r="J17" s="18">
        <v>0</v>
      </c>
      <c r="K17" s="18">
        <v>0</v>
      </c>
      <c r="L17" s="18">
        <f t="shared" ref="L17:L19" si="1">K17-H17</f>
        <v>0</v>
      </c>
      <c r="M17" s="18"/>
    </row>
    <row r="18" spans="3:13" x14ac:dyDescent="0.3">
      <c r="C18" s="2" t="s">
        <v>29</v>
      </c>
      <c r="D18" s="1" t="s">
        <v>38</v>
      </c>
      <c r="E18" s="2" t="s">
        <v>37</v>
      </c>
      <c r="F18" s="8">
        <v>50</v>
      </c>
      <c r="G18" s="8">
        <v>5</v>
      </c>
      <c r="H18" s="18">
        <v>0</v>
      </c>
      <c r="I18" s="18">
        <v>0</v>
      </c>
      <c r="J18" s="18">
        <v>0</v>
      </c>
      <c r="K18" s="18">
        <v>0</v>
      </c>
      <c r="L18" s="18">
        <f t="shared" si="1"/>
        <v>0</v>
      </c>
      <c r="M18" s="18"/>
    </row>
    <row r="19" spans="3:13" x14ac:dyDescent="0.3">
      <c r="C19" s="2" t="s">
        <v>30</v>
      </c>
      <c r="D19" s="1" t="s">
        <v>39</v>
      </c>
      <c r="E19" s="2" t="s">
        <v>40</v>
      </c>
      <c r="F19" s="8">
        <v>1</v>
      </c>
      <c r="G19" s="8">
        <v>15</v>
      </c>
      <c r="H19" s="18">
        <v>0</v>
      </c>
      <c r="I19" s="18">
        <v>0</v>
      </c>
      <c r="J19" s="18">
        <v>0</v>
      </c>
      <c r="K19" s="18">
        <v>0</v>
      </c>
      <c r="L19" s="18">
        <f t="shared" si="1"/>
        <v>0</v>
      </c>
      <c r="M19" s="18"/>
    </row>
    <row r="20" spans="3:13" x14ac:dyDescent="0.3">
      <c r="C20" s="2">
        <v>3</v>
      </c>
      <c r="D20" s="1" t="s">
        <v>41</v>
      </c>
      <c r="E20" s="3">
        <v>0</v>
      </c>
      <c r="F20" s="3">
        <v>0</v>
      </c>
      <c r="G20" s="8"/>
      <c r="H20" s="18"/>
      <c r="I20" s="18"/>
      <c r="J20" s="18"/>
      <c r="K20" s="18"/>
      <c r="L20" s="18"/>
      <c r="M20" s="18"/>
    </row>
    <row r="21" spans="3:13" x14ac:dyDescent="0.3">
      <c r="C21" s="2" t="s">
        <v>28</v>
      </c>
      <c r="D21" s="1" t="s">
        <v>42</v>
      </c>
      <c r="E21" s="2" t="s">
        <v>40</v>
      </c>
      <c r="F21" s="8">
        <v>1</v>
      </c>
      <c r="G21" s="8">
        <v>15</v>
      </c>
      <c r="H21" s="18">
        <v>0</v>
      </c>
      <c r="I21" s="18">
        <v>0</v>
      </c>
      <c r="J21" s="18">
        <v>0</v>
      </c>
      <c r="K21" s="18">
        <v>0</v>
      </c>
      <c r="L21" s="18">
        <f>K21-H21</f>
        <v>0</v>
      </c>
      <c r="M21" s="18"/>
    </row>
    <row r="22" spans="3:13" s="11" customFormat="1" x14ac:dyDescent="0.3">
      <c r="C22" s="62" t="s">
        <v>43</v>
      </c>
      <c r="D22" s="62"/>
      <c r="E22" s="62"/>
      <c r="F22" s="62"/>
      <c r="G22" s="12">
        <f>SUM(G11:G21)</f>
        <v>100</v>
      </c>
      <c r="H22" s="19">
        <f>SUM(H11:H21)</f>
        <v>7</v>
      </c>
      <c r="I22" s="19"/>
      <c r="J22" s="19"/>
      <c r="K22" s="19">
        <f>SUM(K11:K21)</f>
        <v>35</v>
      </c>
      <c r="L22" s="19">
        <f>SUM(L11:L21)</f>
        <v>28</v>
      </c>
      <c r="M22" s="20"/>
    </row>
  </sheetData>
  <mergeCells count="1">
    <mergeCell ref="C22:F22"/>
  </mergeCells>
  <printOptions horizontalCentered="1"/>
  <pageMargins left="0.39370078740157483" right="0.39370078740157483" top="3.9370078740157481" bottom="0.39370078740157483" header="0" footer="0"/>
  <pageSetup paperSize="9" scale="75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B76B-D52F-4AFF-864E-25AFE9D60567}">
  <sheetPr>
    <pageSetUpPr fitToPage="1"/>
  </sheetPr>
  <dimension ref="A2:Q41"/>
  <sheetViews>
    <sheetView zoomScale="85" zoomScaleNormal="85" workbookViewId="0">
      <selection activeCell="I22" sqref="I22"/>
    </sheetView>
  </sheetViews>
  <sheetFormatPr defaultRowHeight="14.4" x14ac:dyDescent="0.3"/>
  <cols>
    <col min="1" max="1" width="5.77734375" style="36" customWidth="1"/>
    <col min="2" max="2" width="41.5546875" style="5" customWidth="1"/>
    <col min="3" max="3" width="3.21875" style="5" customWidth="1"/>
    <col min="4" max="4" width="14.6640625" style="5" customWidth="1"/>
    <col min="5" max="6" width="10.109375" style="36" customWidth="1"/>
    <col min="7" max="15" width="10.77734375" style="5" customWidth="1"/>
    <col min="16" max="17" width="11.21875" style="5" customWidth="1"/>
    <col min="18" max="16384" width="8.88671875" style="5"/>
  </cols>
  <sheetData>
    <row r="2" spans="1:17" x14ac:dyDescent="0.3">
      <c r="B2" s="5" t="s">
        <v>95</v>
      </c>
      <c r="C2" s="5" t="s">
        <v>96</v>
      </c>
      <c r="D2" s="5" t="s">
        <v>97</v>
      </c>
    </row>
    <row r="3" spans="1:17" x14ac:dyDescent="0.3">
      <c r="B3" s="5" t="s">
        <v>44</v>
      </c>
      <c r="C3" s="5" t="s">
        <v>96</v>
      </c>
      <c r="D3" s="37">
        <v>2</v>
      </c>
    </row>
    <row r="4" spans="1:17" x14ac:dyDescent="0.3">
      <c r="B4" s="5" t="s">
        <v>98</v>
      </c>
      <c r="C4" s="5" t="s">
        <v>96</v>
      </c>
      <c r="D4" s="5" t="s">
        <v>13</v>
      </c>
    </row>
    <row r="5" spans="1:17" x14ac:dyDescent="0.3">
      <c r="B5" s="5" t="s">
        <v>1</v>
      </c>
      <c r="C5" s="5" t="s">
        <v>96</v>
      </c>
      <c r="D5" s="5" t="s">
        <v>10</v>
      </c>
    </row>
    <row r="6" spans="1:17" x14ac:dyDescent="0.3">
      <c r="B6" s="5" t="s">
        <v>99</v>
      </c>
      <c r="C6" s="5" t="s">
        <v>96</v>
      </c>
      <c r="D6" s="5" t="s">
        <v>100</v>
      </c>
    </row>
    <row r="7" spans="1:17" x14ac:dyDescent="0.3">
      <c r="B7" s="5" t="s">
        <v>101</v>
      </c>
      <c r="C7" s="5" t="s">
        <v>96</v>
      </c>
      <c r="D7" s="7">
        <v>543000000</v>
      </c>
    </row>
    <row r="8" spans="1:17" x14ac:dyDescent="0.3">
      <c r="B8" s="5" t="s">
        <v>102</v>
      </c>
      <c r="C8" s="5" t="s">
        <v>96</v>
      </c>
      <c r="D8" s="38">
        <v>43495</v>
      </c>
    </row>
    <row r="9" spans="1:17" x14ac:dyDescent="0.3">
      <c r="B9" s="5" t="s">
        <v>103</v>
      </c>
      <c r="C9" s="5" t="s">
        <v>96</v>
      </c>
      <c r="D9" s="38">
        <v>43584</v>
      </c>
    </row>
    <row r="10" spans="1:17" x14ac:dyDescent="0.3">
      <c r="B10" s="5" t="s">
        <v>104</v>
      </c>
      <c r="C10" s="5" t="s">
        <v>96</v>
      </c>
      <c r="D10" s="5">
        <f>D9-D8+1</f>
        <v>90</v>
      </c>
      <c r="E10" s="37" t="s">
        <v>105</v>
      </c>
    </row>
    <row r="12" spans="1:17" s="39" customFormat="1" x14ac:dyDescent="0.3">
      <c r="A12" s="65" t="s">
        <v>4</v>
      </c>
      <c r="B12" s="65" t="s">
        <v>106</v>
      </c>
      <c r="C12" s="65"/>
      <c r="D12" s="65" t="s">
        <v>107</v>
      </c>
      <c r="E12" s="65" t="s">
        <v>108</v>
      </c>
      <c r="F12" s="65"/>
      <c r="G12" s="69" t="s">
        <v>109</v>
      </c>
      <c r="H12" s="70"/>
      <c r="I12" s="70"/>
      <c r="J12" s="70"/>
      <c r="K12" s="70"/>
      <c r="L12" s="70"/>
      <c r="M12" s="70"/>
      <c r="N12" s="70"/>
      <c r="O12" s="71"/>
      <c r="P12" s="66" t="s">
        <v>110</v>
      </c>
      <c r="Q12" s="66" t="s">
        <v>111</v>
      </c>
    </row>
    <row r="13" spans="1:17" s="39" customFormat="1" x14ac:dyDescent="0.3">
      <c r="A13" s="65"/>
      <c r="B13" s="65"/>
      <c r="C13" s="65"/>
      <c r="D13" s="65"/>
      <c r="E13" s="65"/>
      <c r="F13" s="65"/>
      <c r="G13" s="65" t="s">
        <v>112</v>
      </c>
      <c r="H13" s="65"/>
      <c r="I13" s="65"/>
      <c r="J13" s="65" t="s">
        <v>113</v>
      </c>
      <c r="K13" s="65"/>
      <c r="L13" s="65"/>
      <c r="M13" s="65" t="s">
        <v>114</v>
      </c>
      <c r="N13" s="65"/>
      <c r="O13" s="65"/>
      <c r="P13" s="66"/>
      <c r="Q13" s="66"/>
    </row>
    <row r="14" spans="1:17" s="39" customFormat="1" x14ac:dyDescent="0.3">
      <c r="A14" s="65"/>
      <c r="B14" s="65"/>
      <c r="C14" s="65"/>
      <c r="D14" s="65"/>
      <c r="E14" s="40" t="s">
        <v>33</v>
      </c>
      <c r="F14" s="40" t="s">
        <v>115</v>
      </c>
      <c r="G14" s="40" t="s">
        <v>33</v>
      </c>
      <c r="H14" s="40" t="s">
        <v>116</v>
      </c>
      <c r="I14" s="40" t="s">
        <v>115</v>
      </c>
      <c r="J14" s="40" t="s">
        <v>33</v>
      </c>
      <c r="K14" s="40" t="s">
        <v>116</v>
      </c>
      <c r="L14" s="40" t="s">
        <v>115</v>
      </c>
      <c r="M14" s="40" t="s">
        <v>33</v>
      </c>
      <c r="N14" s="40" t="s">
        <v>116</v>
      </c>
      <c r="O14" s="40" t="s">
        <v>115</v>
      </c>
      <c r="P14" s="66"/>
      <c r="Q14" s="66"/>
    </row>
    <row r="15" spans="1:17" s="42" customFormat="1" x14ac:dyDescent="0.3">
      <c r="A15" s="40">
        <v>1</v>
      </c>
      <c r="B15" s="67" t="s">
        <v>23</v>
      </c>
      <c r="C15" s="68"/>
      <c r="D15" s="40"/>
      <c r="E15" s="40"/>
      <c r="F15" s="40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x14ac:dyDescent="0.3">
      <c r="A16" s="43" t="s">
        <v>28</v>
      </c>
      <c r="B16" s="63" t="s">
        <v>24</v>
      </c>
      <c r="C16" s="64"/>
      <c r="D16" s="44" t="s">
        <v>34</v>
      </c>
      <c r="E16" s="45">
        <v>5</v>
      </c>
      <c r="F16" s="45">
        <v>20</v>
      </c>
      <c r="G16" s="46">
        <v>0</v>
      </c>
      <c r="H16" s="46">
        <v>0</v>
      </c>
      <c r="I16" s="46">
        <v>0</v>
      </c>
      <c r="J16" s="46">
        <v>2</v>
      </c>
      <c r="K16" s="46">
        <f>J16/E16*100</f>
        <v>40</v>
      </c>
      <c r="L16" s="46">
        <f>K16/100*F16</f>
        <v>8</v>
      </c>
      <c r="M16" s="46">
        <f>G16+J16</f>
        <v>2</v>
      </c>
      <c r="N16" s="46">
        <f>H16+K16</f>
        <v>40</v>
      </c>
      <c r="O16" s="46">
        <f>I16+L16</f>
        <v>8</v>
      </c>
      <c r="P16" s="46">
        <v>4</v>
      </c>
      <c r="Q16" s="46">
        <f>O16-P16</f>
        <v>4</v>
      </c>
    </row>
    <row r="17" spans="1:17" x14ac:dyDescent="0.3">
      <c r="A17" s="43" t="s">
        <v>29</v>
      </c>
      <c r="B17" s="63" t="s">
        <v>25</v>
      </c>
      <c r="C17" s="64"/>
      <c r="D17" s="44" t="s">
        <v>34</v>
      </c>
      <c r="E17" s="45">
        <v>5</v>
      </c>
      <c r="F17" s="45">
        <v>15</v>
      </c>
      <c r="G17" s="46">
        <v>0</v>
      </c>
      <c r="H17" s="46">
        <v>0</v>
      </c>
      <c r="I17" s="46">
        <v>0</v>
      </c>
      <c r="J17" s="46">
        <v>2</v>
      </c>
      <c r="K17" s="46">
        <f t="shared" ref="K17:K19" si="0">J17/E17*100</f>
        <v>40</v>
      </c>
      <c r="L17" s="46">
        <f>K17/100*F17</f>
        <v>6</v>
      </c>
      <c r="M17" s="46">
        <f>G17+J17</f>
        <v>2</v>
      </c>
      <c r="N17" s="46">
        <f t="shared" ref="N17:O19" si="1">H17+K17</f>
        <v>40</v>
      </c>
      <c r="O17" s="46">
        <f t="shared" si="1"/>
        <v>6</v>
      </c>
      <c r="P17" s="46">
        <v>3</v>
      </c>
      <c r="Q17" s="46">
        <f>O17-P17</f>
        <v>3</v>
      </c>
    </row>
    <row r="18" spans="1:17" x14ac:dyDescent="0.3">
      <c r="A18" s="43" t="s">
        <v>30</v>
      </c>
      <c r="B18" s="63" t="s">
        <v>26</v>
      </c>
      <c r="C18" s="64"/>
      <c r="D18" s="44" t="s">
        <v>34</v>
      </c>
      <c r="E18" s="45">
        <v>2</v>
      </c>
      <c r="F18" s="45">
        <v>10</v>
      </c>
      <c r="G18" s="46">
        <v>0</v>
      </c>
      <c r="H18" s="46">
        <v>0</v>
      </c>
      <c r="I18" s="46">
        <v>0</v>
      </c>
      <c r="J18" s="46"/>
      <c r="K18" s="46">
        <f t="shared" si="0"/>
        <v>0</v>
      </c>
      <c r="L18" s="46">
        <f t="shared" ref="L18:L19" si="2">K18/100*F18</f>
        <v>0</v>
      </c>
      <c r="M18" s="46">
        <f>G18+J18</f>
        <v>0</v>
      </c>
      <c r="N18" s="46">
        <f t="shared" si="1"/>
        <v>0</v>
      </c>
      <c r="O18" s="46">
        <f t="shared" si="1"/>
        <v>0</v>
      </c>
      <c r="P18" s="46">
        <v>0</v>
      </c>
      <c r="Q18" s="46">
        <v>0</v>
      </c>
    </row>
    <row r="19" spans="1:17" x14ac:dyDescent="0.3">
      <c r="A19" s="43" t="s">
        <v>31</v>
      </c>
      <c r="B19" s="63" t="s">
        <v>27</v>
      </c>
      <c r="C19" s="64"/>
      <c r="D19" s="44" t="s">
        <v>34</v>
      </c>
      <c r="E19" s="45">
        <v>10</v>
      </c>
      <c r="F19" s="45">
        <v>10</v>
      </c>
      <c r="G19" s="46">
        <v>0</v>
      </c>
      <c r="H19" s="46">
        <v>0</v>
      </c>
      <c r="I19" s="46">
        <v>0</v>
      </c>
      <c r="J19" s="46"/>
      <c r="K19" s="46">
        <f t="shared" si="0"/>
        <v>0</v>
      </c>
      <c r="L19" s="46">
        <f t="shared" si="2"/>
        <v>0</v>
      </c>
      <c r="M19" s="46">
        <f>G19+J19</f>
        <v>0</v>
      </c>
      <c r="N19" s="46">
        <f t="shared" si="1"/>
        <v>0</v>
      </c>
      <c r="O19" s="46">
        <f t="shared" si="1"/>
        <v>0</v>
      </c>
      <c r="P19" s="46">
        <v>0</v>
      </c>
      <c r="Q19" s="46">
        <v>0</v>
      </c>
    </row>
    <row r="20" spans="1:17" s="42" customFormat="1" x14ac:dyDescent="0.3">
      <c r="A20" s="40">
        <v>2</v>
      </c>
      <c r="B20" s="67" t="s">
        <v>35</v>
      </c>
      <c r="C20" s="68"/>
      <c r="D20" s="40"/>
      <c r="E20" s="47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</row>
    <row r="21" spans="1:17" x14ac:dyDescent="0.3">
      <c r="A21" s="43" t="s">
        <v>28</v>
      </c>
      <c r="B21" s="63" t="s">
        <v>36</v>
      </c>
      <c r="C21" s="64"/>
      <c r="D21" s="44" t="s">
        <v>37</v>
      </c>
      <c r="E21" s="45">
        <v>100</v>
      </c>
      <c r="F21" s="45">
        <v>10</v>
      </c>
      <c r="G21" s="46">
        <v>0</v>
      </c>
      <c r="H21" s="46">
        <v>0</v>
      </c>
      <c r="I21" s="46">
        <v>0</v>
      </c>
      <c r="J21" s="46"/>
      <c r="K21" s="46">
        <f t="shared" ref="K21:K23" si="3">J21/E21*100</f>
        <v>0</v>
      </c>
      <c r="L21" s="46">
        <f t="shared" ref="L21:L23" si="4">K21/100*F21</f>
        <v>0</v>
      </c>
      <c r="M21" s="46">
        <f t="shared" ref="M21:O23" si="5">G21+J21</f>
        <v>0</v>
      </c>
      <c r="N21" s="46">
        <f t="shared" si="5"/>
        <v>0</v>
      </c>
      <c r="O21" s="46">
        <f t="shared" si="5"/>
        <v>0</v>
      </c>
      <c r="P21" s="46">
        <v>0</v>
      </c>
      <c r="Q21" s="46">
        <v>0</v>
      </c>
    </row>
    <row r="22" spans="1:17" x14ac:dyDescent="0.3">
      <c r="A22" s="43" t="s">
        <v>29</v>
      </c>
      <c r="B22" s="63" t="s">
        <v>38</v>
      </c>
      <c r="C22" s="64"/>
      <c r="D22" s="44" t="s">
        <v>37</v>
      </c>
      <c r="E22" s="45">
        <v>50</v>
      </c>
      <c r="F22" s="45">
        <v>5</v>
      </c>
      <c r="G22" s="46">
        <v>0</v>
      </c>
      <c r="H22" s="46">
        <v>0</v>
      </c>
      <c r="I22" s="46">
        <v>0</v>
      </c>
      <c r="J22" s="46"/>
      <c r="K22" s="46">
        <f t="shared" si="3"/>
        <v>0</v>
      </c>
      <c r="L22" s="46">
        <f t="shared" si="4"/>
        <v>0</v>
      </c>
      <c r="M22" s="46">
        <f t="shared" si="5"/>
        <v>0</v>
      </c>
      <c r="N22" s="46">
        <f t="shared" si="5"/>
        <v>0</v>
      </c>
      <c r="O22" s="46">
        <f t="shared" si="5"/>
        <v>0</v>
      </c>
      <c r="P22" s="46">
        <v>0</v>
      </c>
      <c r="Q22" s="46">
        <v>0</v>
      </c>
    </row>
    <row r="23" spans="1:17" x14ac:dyDescent="0.3">
      <c r="A23" s="43" t="s">
        <v>30</v>
      </c>
      <c r="B23" s="63" t="s">
        <v>39</v>
      </c>
      <c r="C23" s="64"/>
      <c r="D23" s="44" t="s">
        <v>40</v>
      </c>
      <c r="E23" s="45">
        <v>1</v>
      </c>
      <c r="F23" s="45">
        <v>15</v>
      </c>
      <c r="G23" s="46">
        <v>0</v>
      </c>
      <c r="H23" s="46">
        <v>0</v>
      </c>
      <c r="I23" s="46">
        <v>0</v>
      </c>
      <c r="J23" s="46"/>
      <c r="K23" s="46">
        <f t="shared" si="3"/>
        <v>0</v>
      </c>
      <c r="L23" s="46">
        <f t="shared" si="4"/>
        <v>0</v>
      </c>
      <c r="M23" s="46">
        <f t="shared" si="5"/>
        <v>0</v>
      </c>
      <c r="N23" s="46">
        <f t="shared" si="5"/>
        <v>0</v>
      </c>
      <c r="O23" s="46">
        <f t="shared" si="5"/>
        <v>0</v>
      </c>
      <c r="P23" s="46">
        <v>0</v>
      </c>
      <c r="Q23" s="46">
        <v>0</v>
      </c>
    </row>
    <row r="24" spans="1:17" s="42" customFormat="1" x14ac:dyDescent="0.3">
      <c r="A24" s="40">
        <v>3</v>
      </c>
      <c r="B24" s="67" t="s">
        <v>41</v>
      </c>
      <c r="C24" s="68"/>
      <c r="D24" s="40"/>
      <c r="E24" s="47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</row>
    <row r="25" spans="1:17" x14ac:dyDescent="0.3">
      <c r="A25" s="43" t="s">
        <v>28</v>
      </c>
      <c r="B25" s="63" t="s">
        <v>42</v>
      </c>
      <c r="C25" s="64"/>
      <c r="D25" s="44" t="s">
        <v>40</v>
      </c>
      <c r="E25" s="45">
        <v>1</v>
      </c>
      <c r="F25" s="45">
        <v>15</v>
      </c>
      <c r="G25" s="46">
        <v>0</v>
      </c>
      <c r="H25" s="46">
        <v>0</v>
      </c>
      <c r="I25" s="46">
        <v>0</v>
      </c>
      <c r="J25" s="46"/>
      <c r="K25" s="46">
        <f>J25/E25*100</f>
        <v>0</v>
      </c>
      <c r="L25" s="46">
        <f>K25/100*F25</f>
        <v>0</v>
      </c>
      <c r="M25" s="46">
        <f>G25+J25</f>
        <v>0</v>
      </c>
      <c r="N25" s="46">
        <f t="shared" ref="N25:O25" si="6">H25+K25</f>
        <v>0</v>
      </c>
      <c r="O25" s="46">
        <f t="shared" si="6"/>
        <v>0</v>
      </c>
      <c r="P25" s="46">
        <v>0</v>
      </c>
      <c r="Q25" s="46">
        <v>0</v>
      </c>
    </row>
    <row r="26" spans="1:17" x14ac:dyDescent="0.3">
      <c r="E26" s="49"/>
      <c r="F26" s="49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</row>
    <row r="27" spans="1:17" x14ac:dyDescent="0.3">
      <c r="K27" s="5" t="s">
        <v>117</v>
      </c>
      <c r="O27" s="38">
        <v>43509</v>
      </c>
    </row>
    <row r="28" spans="1:17" x14ac:dyDescent="0.3">
      <c r="K28" s="51" t="s">
        <v>118</v>
      </c>
      <c r="L28" s="52"/>
      <c r="M28" s="52"/>
      <c r="N28" s="52"/>
      <c r="O28" s="53" t="s">
        <v>119</v>
      </c>
      <c r="P28" s="52"/>
      <c r="Q28" s="53">
        <v>2.5</v>
      </c>
    </row>
    <row r="29" spans="1:17" x14ac:dyDescent="0.3">
      <c r="K29" s="54" t="s">
        <v>120</v>
      </c>
      <c r="L29" s="55"/>
      <c r="M29" s="55"/>
      <c r="N29" s="55"/>
      <c r="O29" s="56" t="s">
        <v>119</v>
      </c>
      <c r="P29" s="55"/>
      <c r="Q29" s="56">
        <v>10</v>
      </c>
    </row>
    <row r="30" spans="1:17" x14ac:dyDescent="0.3">
      <c r="K30" s="57" t="s">
        <v>121</v>
      </c>
      <c r="L30" s="58"/>
      <c r="M30" s="58"/>
      <c r="N30" s="58"/>
      <c r="O30" s="59" t="s">
        <v>119</v>
      </c>
      <c r="P30" s="58"/>
      <c r="Q30" s="59">
        <f>Q29-Q28</f>
        <v>7.5</v>
      </c>
    </row>
    <row r="33" spans="2:13" x14ac:dyDescent="0.3">
      <c r="B33" s="36" t="s">
        <v>122</v>
      </c>
      <c r="C33" s="36"/>
      <c r="D33" s="36"/>
      <c r="G33" s="36"/>
      <c r="H33" s="36" t="s">
        <v>123</v>
      </c>
      <c r="I33" s="36"/>
      <c r="M33" s="36" t="s">
        <v>124</v>
      </c>
    </row>
    <row r="34" spans="2:13" x14ac:dyDescent="0.3">
      <c r="B34" s="36" t="s">
        <v>125</v>
      </c>
      <c r="C34" s="36"/>
      <c r="D34" s="36"/>
      <c r="G34" s="36"/>
      <c r="H34" s="36" t="s">
        <v>126</v>
      </c>
      <c r="I34" s="36"/>
      <c r="M34" s="36" t="s">
        <v>127</v>
      </c>
    </row>
    <row r="35" spans="2:13" x14ac:dyDescent="0.3">
      <c r="B35" s="36" t="s">
        <v>128</v>
      </c>
      <c r="C35" s="36"/>
      <c r="D35" s="36"/>
      <c r="G35" s="36"/>
      <c r="H35" s="36"/>
      <c r="I35" s="36"/>
      <c r="M35" s="36"/>
    </row>
    <row r="36" spans="2:13" x14ac:dyDescent="0.3">
      <c r="B36" s="36"/>
      <c r="C36" s="36"/>
      <c r="D36" s="36"/>
      <c r="G36" s="36"/>
      <c r="H36" s="36"/>
      <c r="I36" s="36"/>
      <c r="M36" s="36"/>
    </row>
    <row r="37" spans="2:13" x14ac:dyDescent="0.3">
      <c r="B37" s="36"/>
      <c r="C37" s="36"/>
      <c r="D37" s="36"/>
      <c r="G37" s="36"/>
      <c r="H37" s="36"/>
      <c r="I37" s="36"/>
      <c r="M37" s="36"/>
    </row>
    <row r="38" spans="2:13" x14ac:dyDescent="0.3">
      <c r="B38" s="36"/>
      <c r="C38" s="36"/>
      <c r="D38" s="36"/>
      <c r="G38" s="36"/>
      <c r="H38" s="36"/>
      <c r="I38" s="36"/>
      <c r="M38" s="36"/>
    </row>
    <row r="39" spans="2:13" x14ac:dyDescent="0.3">
      <c r="B39" s="36"/>
      <c r="C39" s="36"/>
      <c r="D39" s="36"/>
      <c r="G39" s="36"/>
      <c r="H39" s="36"/>
      <c r="I39" s="36"/>
      <c r="M39" s="36"/>
    </row>
    <row r="40" spans="2:13" x14ac:dyDescent="0.3">
      <c r="B40" s="36" t="s">
        <v>129</v>
      </c>
      <c r="C40" s="36"/>
      <c r="D40" s="36"/>
      <c r="G40" s="36"/>
      <c r="H40" s="36" t="s">
        <v>130</v>
      </c>
      <c r="I40" s="36"/>
      <c r="M40" s="36" t="s">
        <v>131</v>
      </c>
    </row>
    <row r="41" spans="2:13" x14ac:dyDescent="0.3">
      <c r="B41" s="36" t="s">
        <v>132</v>
      </c>
      <c r="C41" s="36"/>
      <c r="D41" s="36"/>
      <c r="G41" s="36"/>
      <c r="H41" s="36" t="s">
        <v>133</v>
      </c>
      <c r="I41" s="36"/>
      <c r="M41" s="36" t="s">
        <v>134</v>
      </c>
    </row>
  </sheetData>
  <mergeCells count="21">
    <mergeCell ref="B23:C23"/>
    <mergeCell ref="B24:C24"/>
    <mergeCell ref="B25:C25"/>
    <mergeCell ref="B17:C17"/>
    <mergeCell ref="B18:C18"/>
    <mergeCell ref="B19:C19"/>
    <mergeCell ref="B20:C20"/>
    <mergeCell ref="B21:C21"/>
    <mergeCell ref="B22:C22"/>
    <mergeCell ref="Q12:Q14"/>
    <mergeCell ref="G13:I13"/>
    <mergeCell ref="J13:L13"/>
    <mergeCell ref="M13:O13"/>
    <mergeCell ref="B15:C15"/>
    <mergeCell ref="G12:O12"/>
    <mergeCell ref="P12:P14"/>
    <mergeCell ref="B16:C16"/>
    <mergeCell ref="A12:A14"/>
    <mergeCell ref="B12:C14"/>
    <mergeCell ref="D12:D14"/>
    <mergeCell ref="E12:F13"/>
  </mergeCells>
  <printOptions horizontalCentered="1"/>
  <pageMargins left="0.39370078740157483" right="0.39370078740157483" top="0.39370078740157483" bottom="0.39370078740157483" header="0" footer="0"/>
  <pageSetup paperSize="9"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DataUser</vt:lpstr>
      <vt:lpstr>DataProyek</vt:lpstr>
      <vt:lpstr>DataUraianKerja</vt:lpstr>
      <vt:lpstr>Jadwal Minggu ke (1)</vt:lpstr>
      <vt:lpstr>Jadwal Minggu ke (2)</vt:lpstr>
      <vt:lpstr>Realisasi Minggu ke (1)</vt:lpstr>
      <vt:lpstr>Realisasi Minggu ke (2)</vt:lpstr>
      <vt:lpstr>Hasil Lap Mingguan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2019-10-13T05:36:20Z</cp:lastPrinted>
  <dcterms:created xsi:type="dcterms:W3CDTF">2019-10-12T16:24:46Z</dcterms:created>
  <dcterms:modified xsi:type="dcterms:W3CDTF">2019-10-13T11:29:54Z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